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65416" windowWidth="29040" windowHeight="15840" activeTab="0"/>
  </bookViews>
  <sheets>
    <sheet name="ianuarie-octombrie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<sst xmlns="http://schemas.openxmlformats.org/spreadsheetml/2006/main" count="49" uniqueCount="47">
  <si>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lei</t>
  </si>
  <si>
    <t>%</t>
  </si>
  <si>
    <t>A</t>
  </si>
  <si>
    <t>Încasări</t>
  </si>
  <si>
    <t>Încasările de la întreprinderile care prestează servicii de transport</t>
  </si>
  <si>
    <t>Încasările plăţilor pentru chirie şi servicii comunale</t>
  </si>
  <si>
    <t>Încasările de la întreprinderile de divertisment</t>
  </si>
  <si>
    <t>Încasările de la întreprinderile care prestează alte servicii</t>
  </si>
  <si>
    <t>Încasările impozitelor şi taxelor</t>
  </si>
  <si>
    <t>Încasările de la vînzarea valutei străine persoanelor fizice</t>
  </si>
  <si>
    <t>Încasările de la vînzarea tuturor tipurilor de valori mobiliare</t>
  </si>
  <si>
    <t>Alte încasări</t>
  </si>
  <si>
    <t>TOTAL  ÎNCASĂRI</t>
  </si>
  <si>
    <t>Eliberări</t>
  </si>
  <si>
    <t>Eliberări pentru salarii</t>
  </si>
  <si>
    <t>Eliberări pentru burse</t>
  </si>
  <si>
    <t>Eliberări pentru alte cheltuieli neincluse în salarii şi pentru plăţi sociale</t>
  </si>
  <si>
    <t>Eliberări pentru achiziţionarea produselor agricole</t>
  </si>
  <si>
    <t>Eliberări pentru plata pensiilor, indemnizaţiilor şi despăgubirilor de asigurare</t>
  </si>
  <si>
    <t>Eliberări pentru cumpărarea valutei străine de la persoane fizice</t>
  </si>
  <si>
    <t>Eliberări pentru plata dividendelor, veniturilor, amortizarea şi cumpărarea tipurilor de valori mobiliare</t>
  </si>
  <si>
    <t>Eliberări în alte scopuri</t>
  </si>
  <si>
    <t>Eliberări pentru efectuarea operaţiunilor valutare în baza documentelor de decontare</t>
  </si>
  <si>
    <t>Eliberări sub forma de credite persoanelor fizice</t>
  </si>
  <si>
    <t>Eliberări pentru darea în locaţiune a încaperilor, precum şi pentru arenda terenurilor şi altor bunuri agricole</t>
  </si>
  <si>
    <t>Restituirea plăţilor în fondul statutar şi a ajutorului financiar temporar</t>
  </si>
  <si>
    <t>TOTAL ELIBERĂRI</t>
  </si>
  <si>
    <t>Încasările pe conturile curente şi conturile de depozit ale persoanelor fizice</t>
  </si>
  <si>
    <t>Eliberări din conturile curente şi din conturile de depozit ale persoanelor fizice</t>
  </si>
  <si>
    <t>Eliberări pentru remunerarea muncii și plăți sociale</t>
  </si>
  <si>
    <t>Eliberări din conturile persoanelor fizice</t>
  </si>
  <si>
    <t>Eliberări din conturile de card</t>
  </si>
  <si>
    <t>Încasările pentru achitarea creditelor</t>
  </si>
  <si>
    <t>Încasările sub forma de ajutor financiar temporar, precum şi plăţile în fondul statutar</t>
  </si>
  <si>
    <t>Încasările din efectuarea operaţiunilor valutare cu documentele de decontare</t>
  </si>
  <si>
    <t>Încasările de la vînzarea averii imobiliare</t>
  </si>
  <si>
    <t xml:space="preserve">Eliberări de  alimentări întreprinderilor Serviciului tehnologiei informaţiei şi comunicaţiilor </t>
  </si>
  <si>
    <t xml:space="preserve">Încasările de la întreprinderile Serviciului tehnologiei informaţiei şi comunicaţiilor </t>
  </si>
  <si>
    <t>Încasările din comercializarea mărfurilor de consum, indiferent de canalul de desfacere</t>
  </si>
  <si>
    <t>Modificarea</t>
  </si>
  <si>
    <t>i - nu sunt incluse datele regiunii transnistrene a Republicii Moldova</t>
  </si>
  <si>
    <t>Eliberări de mijloace băneşti din bancomate</t>
  </si>
  <si>
    <t>Perioada</t>
  </si>
  <si>
    <t xml:space="preserve">       mil. lei</t>
  </si>
  <si>
    <r>
      <t>Volumul operațiunilor de casă pe sistemul bancar  din Republica Moldova,
ianuarie - octombrie 2022</t>
    </r>
    <r>
      <rPr>
        <b/>
        <vertAlign val="superscript"/>
        <sz val="16"/>
        <color indexed="57"/>
        <rFont val="Times New Roman"/>
        <family val="1"/>
      </rPr>
      <t>i</t>
    </r>
  </si>
  <si>
    <t>de 2,5 ori</t>
  </si>
  <si>
    <t>de 2,7 ori</t>
  </si>
</sst>
</file>

<file path=xl/styles.xml><?xml version="1.0" encoding="utf-8"?>
<styleSheet xmlns="http://schemas.openxmlformats.org/spreadsheetml/2006/main">
  <numFmts count="18">
    <numFmt numFmtId="5" formatCode="&quot;MDL&quot;#,##0_);\(&quot;MDL&quot;#,##0\)"/>
    <numFmt numFmtId="6" formatCode="&quot;MDL&quot;#,##0_);[Red]\(&quot;MDL&quot;#,##0\)"/>
    <numFmt numFmtId="7" formatCode="&quot;MDL&quot;#,##0.00_);\(&quot;MDL&quot;#,##0.00\)"/>
    <numFmt numFmtId="8" formatCode="&quot;MDL&quot;#,##0.00_);[Red]\(&quot;MDL&quot;#,##0.00\)"/>
    <numFmt numFmtId="42" formatCode="_(&quot;MDL&quot;* #,##0_);_(&quot;MDL&quot;* \(#,##0\);_(&quot;MDL&quot;* &quot;-&quot;_);_(@_)"/>
    <numFmt numFmtId="41" formatCode="_(* #,##0_);_(* \(#,##0\);_(* &quot;-&quot;_);_(@_)"/>
    <numFmt numFmtId="44" formatCode="_(&quot;MDL&quot;* #,##0.00_);_(&quot;MDL&quot;* \(#,##0.00\);_(&quot;MDL&quot;* &quot;-&quot;??_);_(@_)"/>
    <numFmt numFmtId="43" formatCode="_(* #,##0.00_);_(* \(#,##0.00\);_(* &quot;-&quot;??_);_(@_)"/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  <numFmt numFmtId="169" formatCode="#,##0.000000000000"/>
    <numFmt numFmtId="170" formatCode="#,##0.00000000"/>
    <numFmt numFmtId="171" formatCode="#,##0.000000000"/>
    <numFmt numFmtId="172" formatCode="_-* #,##0.000000\ &quot;lei&quot;_-;\-* #,##0.000000\ &quot;lei&quot;_-;_-* &quot;-&quot;??\ &quot;lei&quot;_-;_-@_-"/>
    <numFmt numFmtId="173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color indexed="5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42"/>
      <name val="Times New Roman"/>
      <family val="1"/>
    </font>
    <font>
      <sz val="10"/>
      <name val="Times New Roman"/>
      <family val="1"/>
    </font>
    <font>
      <sz val="14"/>
      <color indexed="9"/>
      <name val="Times New Roman"/>
      <family val="1"/>
    </font>
    <font>
      <b/>
      <vertAlign val="superscript"/>
      <sz val="16"/>
      <color indexed="57"/>
      <name val="Times New Roman"/>
      <family val="1"/>
    </font>
    <font>
      <vertAlign val="superscript"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left"/>
    </xf>
    <xf numFmtId="165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5" fontId="5" fillId="0" borderId="0" xfId="47" applyFont="1" applyBorder="1" applyAlignment="1">
      <alignment horizontal="center" wrapText="1"/>
    </xf>
    <xf numFmtId="165" fontId="4" fillId="0" borderId="0" xfId="47" applyFont="1" applyBorder="1" applyAlignment="1">
      <alignment horizontal="center" wrapText="1"/>
    </xf>
    <xf numFmtId="165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wrapText="1"/>
      <protection/>
    </xf>
    <xf numFmtId="0" fontId="4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68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68" fontId="7" fillId="0" borderId="14" xfId="57" applyNumberFormat="1" applyFont="1" applyBorder="1" applyAlignment="1">
      <alignment horizontal="right" vertical="center"/>
      <protection/>
    </xf>
    <xf numFmtId="168" fontId="7" fillId="0" borderId="14" xfId="57" applyNumberFormat="1" applyFont="1" applyFill="1" applyBorder="1" applyAlignment="1">
      <alignment horizontal="right" vertical="center"/>
      <protection/>
    </xf>
    <xf numFmtId="0" fontId="48" fillId="33" borderId="15" xfId="47" applyNumberFormat="1" applyFont="1" applyFill="1" applyBorder="1" applyAlignment="1">
      <alignment horizontal="left" vertical="center" wrapText="1"/>
    </xf>
    <xf numFmtId="168" fontId="48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68" fontId="7" fillId="0" borderId="14" xfId="47" applyNumberFormat="1" applyFont="1" applyBorder="1" applyAlignment="1">
      <alignment horizontal="right" vertical="center"/>
    </xf>
    <xf numFmtId="0" fontId="48" fillId="33" borderId="17" xfId="47" applyNumberFormat="1" applyFont="1" applyFill="1" applyBorder="1" applyAlignment="1">
      <alignment horizontal="left" vertical="center" wrapText="1"/>
    </xf>
    <xf numFmtId="168" fontId="48" fillId="33" borderId="18" xfId="57" applyNumberFormat="1" applyFont="1" applyFill="1" applyBorder="1" applyAlignment="1">
      <alignment horizontal="right" vertical="center"/>
      <protection/>
    </xf>
    <xf numFmtId="0" fontId="12" fillId="0" borderId="13" xfId="47" applyNumberFormat="1" applyFont="1" applyBorder="1" applyAlignment="1">
      <alignment horizontal="left" vertical="center" wrapText="1" indent="3"/>
    </xf>
    <xf numFmtId="165" fontId="49" fillId="0" borderId="0" xfId="47" applyFont="1" applyBorder="1" applyAlignment="1">
      <alignment wrapText="1"/>
    </xf>
    <xf numFmtId="0" fontId="49" fillId="0" borderId="0" xfId="47" applyNumberFormat="1" applyFont="1" applyBorder="1" applyAlignment="1">
      <alignment horizontal="center"/>
    </xf>
    <xf numFmtId="167" fontId="49" fillId="0" borderId="0" xfId="47" applyNumberFormat="1" applyFont="1" applyBorder="1" applyAlignment="1">
      <alignment wrapText="1"/>
    </xf>
    <xf numFmtId="164" fontId="7" fillId="0" borderId="19" xfId="57" applyNumberFormat="1" applyFont="1" applyFill="1" applyBorder="1" applyAlignment="1">
      <alignment horizontal="right" vertical="center"/>
      <protection/>
    </xf>
    <xf numFmtId="164" fontId="7" fillId="34" borderId="20" xfId="57" applyNumberFormat="1" applyFont="1" applyFill="1" applyBorder="1" applyAlignment="1">
      <alignment horizontal="right" vertical="center"/>
      <protection/>
    </xf>
    <xf numFmtId="164" fontId="7" fillId="0" borderId="20" xfId="57" applyNumberFormat="1" applyFont="1" applyBorder="1" applyAlignment="1">
      <alignment horizontal="right" vertical="center"/>
      <protection/>
    </xf>
    <xf numFmtId="164" fontId="7" fillId="0" borderId="20" xfId="47" applyNumberFormat="1" applyFont="1" applyBorder="1" applyAlignment="1">
      <alignment horizontal="right" vertical="center"/>
    </xf>
    <xf numFmtId="164" fontId="48" fillId="33" borderId="21" xfId="57" applyNumberFormat="1" applyFont="1" applyFill="1" applyBorder="1" applyAlignment="1">
      <alignment horizontal="right" vertical="center"/>
      <protection/>
    </xf>
    <xf numFmtId="164" fontId="48" fillId="33" borderId="22" xfId="57" applyNumberFormat="1" applyFont="1" applyFill="1" applyBorder="1" applyAlignment="1">
      <alignment horizontal="right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15" fillId="0" borderId="0" xfId="47" applyNumberFormat="1" applyFont="1" applyBorder="1" applyAlignment="1">
      <alignment horizontal="center" vertical="center"/>
    </xf>
    <xf numFmtId="165" fontId="49" fillId="0" borderId="0" xfId="47" applyNumberFormat="1" applyFont="1" applyBorder="1" applyAlignment="1">
      <alignment wrapText="1"/>
    </xf>
    <xf numFmtId="0" fontId="4" fillId="0" borderId="0" xfId="57" applyFont="1">
      <alignment/>
      <protection/>
    </xf>
    <xf numFmtId="0" fontId="4" fillId="0" borderId="0" xfId="57" applyFont="1" applyAlignment="1">
      <alignment horizontal="center" vertical="center"/>
      <protection/>
    </xf>
    <xf numFmtId="4" fontId="4" fillId="0" borderId="0" xfId="57" applyNumberFormat="1" applyFont="1" applyAlignment="1">
      <alignment horizontal="center" vertical="center"/>
      <protection/>
    </xf>
    <xf numFmtId="168" fontId="4" fillId="0" borderId="0" xfId="57" applyNumberFormat="1" applyFont="1" applyAlignment="1">
      <alignment horizontal="center" vertical="center"/>
      <protection/>
    </xf>
    <xf numFmtId="169" fontId="4" fillId="0" borderId="0" xfId="57" applyNumberFormat="1" applyFont="1" applyAlignment="1">
      <alignment horizontal="center" vertical="center"/>
      <protection/>
    </xf>
    <xf numFmtId="170" fontId="4" fillId="0" borderId="0" xfId="57" applyNumberFormat="1" applyFont="1" applyAlignment="1">
      <alignment horizontal="center" vertical="center"/>
      <protection/>
    </xf>
    <xf numFmtId="171" fontId="4" fillId="0" borderId="0" xfId="57" applyNumberFormat="1" applyFont="1" applyAlignment="1">
      <alignment horizontal="center" vertical="center"/>
      <protection/>
    </xf>
    <xf numFmtId="172" fontId="49" fillId="0" borderId="0" xfId="47" applyNumberFormat="1" applyFont="1" applyBorder="1" applyAlignment="1">
      <alignment wrapText="1"/>
    </xf>
    <xf numFmtId="173" fontId="4" fillId="0" borderId="0" xfId="57" applyNumberFormat="1" applyFont="1" applyAlignment="1">
      <alignment horizontal="center" vertical="center"/>
      <protection/>
    </xf>
    <xf numFmtId="0" fontId="10" fillId="7" borderId="23" xfId="57" applyFont="1" applyFill="1" applyBorder="1" applyAlignment="1">
      <alignment horizontal="center" vertical="center"/>
      <protection/>
    </xf>
    <xf numFmtId="0" fontId="10" fillId="7" borderId="24" xfId="57" applyFont="1" applyFill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49" fontId="50" fillId="0" borderId="0" xfId="57" applyNumberFormat="1" applyFont="1" applyBorder="1" applyAlignment="1">
      <alignment horizontal="center" wrapText="1"/>
      <protection/>
    </xf>
    <xf numFmtId="49" fontId="50" fillId="0" borderId="0" xfId="57" applyNumberFormat="1" applyFont="1" applyBorder="1" applyAlignment="1">
      <alignment horizontal="center"/>
      <protection/>
    </xf>
    <xf numFmtId="0" fontId="9" fillId="0" borderId="25" xfId="57" applyFont="1" applyBorder="1" applyAlignment="1">
      <alignment horizontal="right"/>
      <protection/>
    </xf>
    <xf numFmtId="0" fontId="10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161"/>
  <sheetViews>
    <sheetView showGridLines="0" tabSelected="1" zoomScale="85" zoomScaleNormal="85" zoomScalePageLayoutView="0" workbookViewId="0" topLeftCell="A4">
      <selection activeCell="E4" sqref="E4:F4"/>
    </sheetView>
  </sheetViews>
  <sheetFormatPr defaultColWidth="9.140625" defaultRowHeight="15"/>
  <cols>
    <col min="1" max="1" width="9.140625" style="1" customWidth="1"/>
    <col min="2" max="2" width="72.28125" style="11" customWidth="1"/>
    <col min="3" max="3" width="33.421875" style="12" customWidth="1"/>
    <col min="4" max="4" width="34.7109375" style="1" customWidth="1"/>
    <col min="5" max="5" width="14.00390625" style="1" customWidth="1"/>
    <col min="6" max="6" width="15.00390625" style="1" customWidth="1"/>
    <col min="7" max="8" width="26.8515625" style="43" customWidth="1"/>
    <col min="9" max="9" width="12.140625" style="43" customWidth="1"/>
    <col min="10" max="10" width="13.7109375" style="43" customWidth="1"/>
    <col min="11" max="252" width="9.140625" style="1" customWidth="1"/>
    <col min="253" max="253" width="66.7109375" style="1" customWidth="1"/>
    <col min="254" max="254" width="19.7109375" style="1" customWidth="1"/>
    <col min="255" max="255" width="21.00390625" style="1" customWidth="1"/>
    <col min="256" max="16384" width="15.421875" style="1" customWidth="1"/>
  </cols>
  <sheetData>
    <row r="1" spans="2:5" ht="24" customHeight="1">
      <c r="B1" s="54"/>
      <c r="C1" s="54"/>
      <c r="D1" s="54"/>
      <c r="E1" s="54"/>
    </row>
    <row r="2" spans="2:6" ht="39" customHeight="1">
      <c r="B2" s="55" t="s">
        <v>44</v>
      </c>
      <c r="C2" s="56"/>
      <c r="D2" s="56"/>
      <c r="E2" s="56"/>
      <c r="F2" s="56"/>
    </row>
    <row r="3" spans="2:6" ht="21" customHeight="1">
      <c r="B3" s="57" t="s">
        <v>43</v>
      </c>
      <c r="C3" s="57"/>
      <c r="D3" s="57"/>
      <c r="E3" s="57"/>
      <c r="F3" s="57"/>
    </row>
    <row r="4" spans="2:6" ht="23.25" customHeight="1">
      <c r="B4" s="58"/>
      <c r="C4" s="59" t="s">
        <v>42</v>
      </c>
      <c r="D4" s="59"/>
      <c r="E4" s="60" t="s">
        <v>39</v>
      </c>
      <c r="F4" s="60"/>
    </row>
    <row r="5" spans="2:6" ht="38.25" customHeight="1">
      <c r="B5" s="58"/>
      <c r="C5" s="16">
        <v>2021</v>
      </c>
      <c r="D5" s="16">
        <v>2022</v>
      </c>
      <c r="E5" s="40" t="s">
        <v>0</v>
      </c>
      <c r="F5" s="40" t="s">
        <v>1</v>
      </c>
    </row>
    <row r="6" spans="2:6" ht="16.5" customHeight="1">
      <c r="B6" s="16" t="s">
        <v>2</v>
      </c>
      <c r="C6" s="39">
        <v>1</v>
      </c>
      <c r="D6" s="17">
        <v>2</v>
      </c>
      <c r="E6" s="17">
        <v>3</v>
      </c>
      <c r="F6" s="17">
        <v>4</v>
      </c>
    </row>
    <row r="7" spans="2:10" s="3" customFormat="1" ht="23.25" customHeight="1">
      <c r="B7" s="52" t="s">
        <v>3</v>
      </c>
      <c r="C7" s="52"/>
      <c r="D7" s="52"/>
      <c r="E7" s="52"/>
      <c r="F7" s="52"/>
      <c r="G7" s="44"/>
      <c r="H7" s="44"/>
      <c r="I7" s="44"/>
      <c r="J7" s="44"/>
    </row>
    <row r="8" spans="2:10" s="3" customFormat="1" ht="36" customHeight="1">
      <c r="B8" s="18" t="s">
        <v>38</v>
      </c>
      <c r="C8" s="19">
        <v>70694412.07000001</v>
      </c>
      <c r="D8" s="19">
        <v>77191862.287</v>
      </c>
      <c r="E8" s="19">
        <f aca="true" t="shared" si="0" ref="E8:E24">+D8-C8</f>
        <v>6497450.216999993</v>
      </c>
      <c r="F8" s="33">
        <f aca="true" t="shared" si="1" ref="F8:F24">(D8/C8)*100-100</f>
        <v>9.190896460906075</v>
      </c>
      <c r="G8" s="45"/>
      <c r="H8" s="45"/>
      <c r="I8" s="46"/>
      <c r="J8" s="46"/>
    </row>
    <row r="9" spans="2:10" s="3" customFormat="1" ht="24" customHeight="1">
      <c r="B9" s="20" t="s">
        <v>4</v>
      </c>
      <c r="C9" s="21">
        <v>666981.2599999999</v>
      </c>
      <c r="D9" s="21">
        <v>861223.772</v>
      </c>
      <c r="E9" s="21">
        <f t="shared" si="0"/>
        <v>194242.5120000001</v>
      </c>
      <c r="F9" s="34">
        <f>+D9/C9*100-100</f>
        <v>29.12263412018504</v>
      </c>
      <c r="G9" s="45"/>
      <c r="H9" s="45"/>
      <c r="I9" s="46"/>
      <c r="J9" s="46"/>
    </row>
    <row r="10" spans="2:10" s="3" customFormat="1" ht="18.75" customHeight="1">
      <c r="B10" s="20" t="s">
        <v>5</v>
      </c>
      <c r="C10" s="21">
        <v>2562890.3610000005</v>
      </c>
      <c r="D10" s="21">
        <v>2373601.5029999996</v>
      </c>
      <c r="E10" s="21">
        <f t="shared" si="0"/>
        <v>-189288.85800000094</v>
      </c>
      <c r="F10" s="34">
        <f t="shared" si="1"/>
        <v>-7.385757146713971</v>
      </c>
      <c r="G10" s="45"/>
      <c r="H10" s="45"/>
      <c r="I10" s="46"/>
      <c r="J10" s="46"/>
    </row>
    <row r="11" spans="2:10" s="3" customFormat="1" ht="20.25" customHeight="1">
      <c r="B11" s="20" t="s">
        <v>7</v>
      </c>
      <c r="C11" s="21">
        <v>9445134.01</v>
      </c>
      <c r="D11" s="21">
        <v>11142299.995000001</v>
      </c>
      <c r="E11" s="21">
        <f t="shared" si="0"/>
        <v>1697165.9850000013</v>
      </c>
      <c r="F11" s="34">
        <f t="shared" si="1"/>
        <v>17.968680838229872</v>
      </c>
      <c r="G11" s="45"/>
      <c r="H11" s="45"/>
      <c r="I11" s="46"/>
      <c r="J11" s="46"/>
    </row>
    <row r="12" spans="2:10" s="3" customFormat="1" ht="21.75" customHeight="1">
      <c r="B12" s="20" t="s">
        <v>8</v>
      </c>
      <c r="C12" s="21">
        <v>1594235.892</v>
      </c>
      <c r="D12" s="21">
        <v>1607764.9029999997</v>
      </c>
      <c r="E12" s="21">
        <f t="shared" si="0"/>
        <v>13529.010999999708</v>
      </c>
      <c r="F12" s="34">
        <f t="shared" si="1"/>
        <v>0.848620399772031</v>
      </c>
      <c r="G12" s="45"/>
      <c r="H12" s="45"/>
      <c r="I12" s="46"/>
      <c r="J12" s="46"/>
    </row>
    <row r="13" spans="2:10" s="3" customFormat="1" ht="33.75" customHeight="1">
      <c r="B13" s="20" t="s">
        <v>27</v>
      </c>
      <c r="C13" s="21">
        <v>10871803.016999999</v>
      </c>
      <c r="D13" s="21">
        <v>14299356.783</v>
      </c>
      <c r="E13" s="21">
        <f t="shared" si="0"/>
        <v>3427553.7660000008</v>
      </c>
      <c r="F13" s="34">
        <f t="shared" si="1"/>
        <v>31.52700394442772</v>
      </c>
      <c r="G13" s="45"/>
      <c r="H13" s="45"/>
      <c r="I13" s="46"/>
      <c r="J13" s="46"/>
    </row>
    <row r="14" spans="2:10" s="3" customFormat="1" ht="20.25" customHeight="1">
      <c r="B14" s="20" t="s">
        <v>9</v>
      </c>
      <c r="C14" s="21">
        <v>4922981.502</v>
      </c>
      <c r="D14" s="22">
        <v>9447160.041</v>
      </c>
      <c r="E14" s="21">
        <f t="shared" si="0"/>
        <v>4524178.538999999</v>
      </c>
      <c r="F14" s="34">
        <f t="shared" si="1"/>
        <v>91.89915780024799</v>
      </c>
      <c r="G14" s="51"/>
      <c r="H14" s="45"/>
      <c r="I14" s="46"/>
      <c r="J14" s="46"/>
    </row>
    <row r="15" spans="2:10" s="3" customFormat="1" ht="19.5" customHeight="1">
      <c r="B15" s="20" t="s">
        <v>32</v>
      </c>
      <c r="C15" s="21">
        <v>5067901.739</v>
      </c>
      <c r="D15" s="21">
        <v>4814276.402</v>
      </c>
      <c r="E15" s="21">
        <f t="shared" si="0"/>
        <v>-253625.3370000003</v>
      </c>
      <c r="F15" s="34">
        <f t="shared" si="1"/>
        <v>-5.004543301387017</v>
      </c>
      <c r="G15" s="45"/>
      <c r="H15" s="45"/>
      <c r="I15" s="46"/>
      <c r="J15" s="46"/>
    </row>
    <row r="16" spans="2:10" s="3" customFormat="1" ht="30.75" customHeight="1">
      <c r="B16" s="20" t="s">
        <v>33</v>
      </c>
      <c r="C16" s="21">
        <v>2617218.208</v>
      </c>
      <c r="D16" s="21">
        <v>2415338.0279999995</v>
      </c>
      <c r="E16" s="21">
        <f t="shared" si="0"/>
        <v>-201880.18000000063</v>
      </c>
      <c r="F16" s="34">
        <f t="shared" si="1"/>
        <v>-7.713540253652425</v>
      </c>
      <c r="G16" s="45"/>
      <c r="H16" s="45"/>
      <c r="I16" s="46"/>
      <c r="J16" s="46"/>
    </row>
    <row r="17" spans="2:10" s="3" customFormat="1" ht="24" customHeight="1">
      <c r="B17" s="20" t="s">
        <v>11</v>
      </c>
      <c r="C17" s="21">
        <f>SUM(C18:C23)</f>
        <v>16930828.020999998</v>
      </c>
      <c r="D17" s="21">
        <f>SUM(D18:D23)</f>
        <v>18554387.264</v>
      </c>
      <c r="E17" s="21">
        <f t="shared" si="0"/>
        <v>1623559.2430000007</v>
      </c>
      <c r="F17" s="34">
        <f t="shared" si="1"/>
        <v>9.589367046822716</v>
      </c>
      <c r="G17" s="45"/>
      <c r="H17" s="45"/>
      <c r="I17" s="46"/>
      <c r="J17" s="46"/>
    </row>
    <row r="18" spans="2:10" s="3" customFormat="1" ht="16.5" customHeight="1">
      <c r="B18" s="29" t="s">
        <v>6</v>
      </c>
      <c r="C18" s="21">
        <v>223669.25999999998</v>
      </c>
      <c r="D18" s="21">
        <v>202980.97800000003</v>
      </c>
      <c r="E18" s="21">
        <f t="shared" si="0"/>
        <v>-20688.28199999995</v>
      </c>
      <c r="F18" s="34">
        <f t="shared" si="1"/>
        <v>-9.249497226395775</v>
      </c>
      <c r="G18" s="45"/>
      <c r="H18" s="45"/>
      <c r="I18" s="46"/>
      <c r="J18" s="46"/>
    </row>
    <row r="19" spans="2:10" s="3" customFormat="1" ht="16.5" customHeight="1">
      <c r="B19" s="29" t="s">
        <v>37</v>
      </c>
      <c r="C19" s="21">
        <v>2734864.3510000003</v>
      </c>
      <c r="D19" s="21">
        <v>402841.126</v>
      </c>
      <c r="E19" s="21">
        <f t="shared" si="0"/>
        <v>-2332023.225</v>
      </c>
      <c r="F19" s="34">
        <f t="shared" si="1"/>
        <v>-85.27016062596664</v>
      </c>
      <c r="G19" s="45"/>
      <c r="H19" s="45"/>
      <c r="I19" s="46"/>
      <c r="J19" s="46"/>
    </row>
    <row r="20" spans="2:10" s="3" customFormat="1" ht="16.5" customHeight="1">
      <c r="B20" s="29" t="s">
        <v>34</v>
      </c>
      <c r="C20" s="21">
        <v>359971.456</v>
      </c>
      <c r="D20" s="21">
        <v>302652.47400000005</v>
      </c>
      <c r="E20" s="21">
        <f t="shared" si="0"/>
        <v>-57318.98199999996</v>
      </c>
      <c r="F20" s="34">
        <f t="shared" si="1"/>
        <v>-15.923201977436776</v>
      </c>
      <c r="G20" s="45"/>
      <c r="H20" s="45"/>
      <c r="I20" s="46"/>
      <c r="J20" s="46"/>
    </row>
    <row r="21" spans="2:10" s="3" customFormat="1" ht="16.5" customHeight="1">
      <c r="B21" s="29" t="s">
        <v>35</v>
      </c>
      <c r="C21" s="21">
        <v>935723.8859999999</v>
      </c>
      <c r="D21" s="21">
        <v>420823.16300000006</v>
      </c>
      <c r="E21" s="21">
        <f t="shared" si="0"/>
        <v>-514900.7229999999</v>
      </c>
      <c r="F21" s="34">
        <f t="shared" si="1"/>
        <v>-55.02699361465268</v>
      </c>
      <c r="G21" s="45"/>
      <c r="H21" s="45"/>
      <c r="I21" s="46"/>
      <c r="J21" s="46"/>
    </row>
    <row r="22" spans="2:10" s="3" customFormat="1" ht="16.5" customHeight="1">
      <c r="B22" s="29" t="s">
        <v>10</v>
      </c>
      <c r="C22" s="21">
        <v>1225.765</v>
      </c>
      <c r="D22" s="21">
        <v>3050.5699999999997</v>
      </c>
      <c r="E22" s="21">
        <f>+D22-C22</f>
        <v>1824.8049999999996</v>
      </c>
      <c r="F22" s="34" t="s">
        <v>45</v>
      </c>
      <c r="G22" s="51"/>
      <c r="H22" s="45"/>
      <c r="I22" s="46"/>
      <c r="J22" s="46"/>
    </row>
    <row r="23" spans="2:10" s="3" customFormat="1" ht="16.5" customHeight="1">
      <c r="B23" s="29" t="s">
        <v>11</v>
      </c>
      <c r="C23" s="21">
        <v>12675373.302999998</v>
      </c>
      <c r="D23" s="21">
        <v>17222038.952999998</v>
      </c>
      <c r="E23" s="21">
        <f t="shared" si="0"/>
        <v>4546665.65</v>
      </c>
      <c r="F23" s="34">
        <f t="shared" si="1"/>
        <v>35.87007294628475</v>
      </c>
      <c r="G23" s="45"/>
      <c r="H23" s="45"/>
      <c r="I23" s="46"/>
      <c r="J23" s="46"/>
    </row>
    <row r="24" spans="2:10" s="3" customFormat="1" ht="29.25" customHeight="1">
      <c r="B24" s="23" t="s">
        <v>12</v>
      </c>
      <c r="C24" s="24">
        <f>+SUM(C8:C17)</f>
        <v>125374386.08000004</v>
      </c>
      <c r="D24" s="24">
        <f>+SUM(D8:D17)</f>
        <v>142707270.978</v>
      </c>
      <c r="E24" s="24">
        <f t="shared" si="0"/>
        <v>17332884.897999942</v>
      </c>
      <c r="F24" s="38">
        <f t="shared" si="1"/>
        <v>13.824901114123918</v>
      </c>
      <c r="G24" s="47"/>
      <c r="H24" s="47"/>
      <c r="I24" s="46"/>
      <c r="J24" s="46"/>
    </row>
    <row r="25" spans="2:10" s="3" customFormat="1" ht="22.5" customHeight="1">
      <c r="B25" s="53" t="s">
        <v>13</v>
      </c>
      <c r="C25" s="53"/>
      <c r="D25" s="53"/>
      <c r="E25" s="53"/>
      <c r="F25" s="53"/>
      <c r="G25" s="44"/>
      <c r="H25" s="44"/>
      <c r="I25" s="46"/>
      <c r="J25" s="46"/>
    </row>
    <row r="26" spans="2:10" s="3" customFormat="1" ht="22.5" customHeight="1">
      <c r="B26" s="25" t="s">
        <v>29</v>
      </c>
      <c r="C26" s="26">
        <f>SUM(C27:C30)</f>
        <v>11773372.381000001</v>
      </c>
      <c r="D26" s="26">
        <f>SUM(D27:D30)</f>
        <v>11825364.087000001</v>
      </c>
      <c r="E26" s="21">
        <f>+D26-C26</f>
        <v>51991.70600000024</v>
      </c>
      <c r="F26" s="35">
        <f>(D26/C26)*100-100</f>
        <v>0.44160419221856273</v>
      </c>
      <c r="G26" s="44"/>
      <c r="H26" s="44"/>
      <c r="I26" s="46"/>
      <c r="J26" s="46"/>
    </row>
    <row r="27" spans="2:10" s="3" customFormat="1" ht="16.5" customHeight="1">
      <c r="B27" s="29" t="s">
        <v>14</v>
      </c>
      <c r="C27" s="21">
        <v>2097633.813</v>
      </c>
      <c r="D27" s="21">
        <v>2188222.9230000004</v>
      </c>
      <c r="E27" s="21">
        <f>+D27-C27</f>
        <v>90589.11000000034</v>
      </c>
      <c r="F27" s="34">
        <f>(D27/C27)*100-100</f>
        <v>4.318633187479051</v>
      </c>
      <c r="G27" s="45"/>
      <c r="H27" s="45"/>
      <c r="I27" s="46"/>
      <c r="J27" s="46"/>
    </row>
    <row r="28" spans="2:10" s="3" customFormat="1" ht="16.5" customHeight="1">
      <c r="B28" s="29" t="s">
        <v>15</v>
      </c>
      <c r="C28" s="21">
        <v>15608.551999999998</v>
      </c>
      <c r="D28" s="21">
        <v>15157.753</v>
      </c>
      <c r="E28" s="21">
        <f aca="true" t="shared" si="2" ref="E28:E34">+D28-C28</f>
        <v>-450.79899999999725</v>
      </c>
      <c r="F28" s="34">
        <f>(D28/C28)*100-100</f>
        <v>-2.8881538787198053</v>
      </c>
      <c r="G28" s="45"/>
      <c r="H28" s="45"/>
      <c r="I28" s="46"/>
      <c r="J28" s="46"/>
    </row>
    <row r="29" spans="2:10" s="3" customFormat="1" ht="16.5" customHeight="1">
      <c r="B29" s="29" t="s">
        <v>16</v>
      </c>
      <c r="C29" s="21">
        <v>563275.7320000001</v>
      </c>
      <c r="D29" s="21">
        <v>1504271.817</v>
      </c>
      <c r="E29" s="21">
        <f t="shared" si="2"/>
        <v>940996.085</v>
      </c>
      <c r="F29" s="34" t="s">
        <v>46</v>
      </c>
      <c r="G29" s="51"/>
      <c r="H29" s="45"/>
      <c r="I29" s="46"/>
      <c r="J29" s="46"/>
    </row>
    <row r="30" spans="2:10" s="3" customFormat="1" ht="16.5" customHeight="1">
      <c r="B30" s="29" t="s">
        <v>18</v>
      </c>
      <c r="C30" s="21">
        <v>9096854.284</v>
      </c>
      <c r="D30" s="21">
        <v>8117711.5940000005</v>
      </c>
      <c r="E30" s="21">
        <f>+D30-C30</f>
        <v>-979142.6899999995</v>
      </c>
      <c r="F30" s="34">
        <f>+(D30/C30)*100-100</f>
        <v>-10.763530550579063</v>
      </c>
      <c r="G30" s="45"/>
      <c r="H30" s="45"/>
      <c r="I30" s="46"/>
      <c r="J30" s="46"/>
    </row>
    <row r="31" spans="2:10" s="3" customFormat="1" ht="21.75" customHeight="1">
      <c r="B31" s="25" t="s">
        <v>30</v>
      </c>
      <c r="C31" s="21">
        <f>SUM(C32:C33)</f>
        <v>28628585.893</v>
      </c>
      <c r="D31" s="21">
        <f>SUM(D32:D33)</f>
        <v>34389553.52</v>
      </c>
      <c r="E31" s="21">
        <f>+D31-C31</f>
        <v>5760967.627000004</v>
      </c>
      <c r="F31" s="36">
        <f>+(D31/C31)*100-100</f>
        <v>20.123130246571577</v>
      </c>
      <c r="G31" s="44"/>
      <c r="H31" s="44"/>
      <c r="I31" s="46"/>
      <c r="J31" s="46"/>
    </row>
    <row r="32" spans="2:10" s="3" customFormat="1" ht="16.5" customHeight="1">
      <c r="B32" s="29" t="s">
        <v>28</v>
      </c>
      <c r="C32" s="21">
        <v>23344371.006</v>
      </c>
      <c r="D32" s="21">
        <v>27536286.862</v>
      </c>
      <c r="E32" s="21">
        <f t="shared" si="2"/>
        <v>4191915.8559999987</v>
      </c>
      <c r="F32" s="34">
        <f>+(D32/C32)*100-100</f>
        <v>17.956859299925384</v>
      </c>
      <c r="G32" s="45"/>
      <c r="H32" s="45"/>
      <c r="I32" s="46"/>
      <c r="J32" s="46"/>
    </row>
    <row r="33" spans="2:10" s="3" customFormat="1" ht="16.5" customHeight="1">
      <c r="B33" s="29" t="s">
        <v>31</v>
      </c>
      <c r="C33" s="21">
        <v>5284214.887</v>
      </c>
      <c r="D33" s="21">
        <v>6853266.658000001</v>
      </c>
      <c r="E33" s="21">
        <f t="shared" si="2"/>
        <v>1569051.7710000006</v>
      </c>
      <c r="F33" s="34">
        <f>+(D33/C33)*100-100</f>
        <v>29.693186302095995</v>
      </c>
      <c r="G33" s="45"/>
      <c r="H33" s="45"/>
      <c r="I33" s="46"/>
      <c r="J33" s="46"/>
    </row>
    <row r="34" spans="2:10" s="3" customFormat="1" ht="23.25" customHeight="1">
      <c r="B34" s="25" t="s">
        <v>19</v>
      </c>
      <c r="C34" s="21">
        <v>36320984.659</v>
      </c>
      <c r="D34" s="21">
        <v>38401057.969000004</v>
      </c>
      <c r="E34" s="26">
        <f t="shared" si="2"/>
        <v>2080073.3100000024</v>
      </c>
      <c r="F34" s="36">
        <f aca="true" t="shared" si="3" ref="F34:F45">(D34/C34)*100-100</f>
        <v>5.726918830887428</v>
      </c>
      <c r="G34" s="45"/>
      <c r="H34" s="45"/>
      <c r="I34" s="46"/>
      <c r="J34" s="46"/>
    </row>
    <row r="35" spans="2:10" s="3" customFormat="1" ht="18.75" customHeight="1">
      <c r="B35" s="25" t="s">
        <v>23</v>
      </c>
      <c r="C35" s="21">
        <v>5505255.859</v>
      </c>
      <c r="D35" s="21">
        <v>3259839.706</v>
      </c>
      <c r="E35" s="21">
        <f>+D35-C35</f>
        <v>-2245416.1530000004</v>
      </c>
      <c r="F35" s="34">
        <f t="shared" si="3"/>
        <v>-40.786771959548275</v>
      </c>
      <c r="G35" s="45"/>
      <c r="H35" s="45"/>
      <c r="I35" s="46"/>
      <c r="J35" s="46"/>
    </row>
    <row r="36" spans="2:10" s="3" customFormat="1" ht="15" customHeight="1">
      <c r="B36" s="25" t="s">
        <v>41</v>
      </c>
      <c r="C36" s="21">
        <v>24287503.887000002</v>
      </c>
      <c r="D36" s="21">
        <v>31446416.779</v>
      </c>
      <c r="E36" s="21">
        <f>+D36-C36</f>
        <v>7158912.891999997</v>
      </c>
      <c r="F36" s="34">
        <f t="shared" si="3"/>
        <v>29.47570456522638</v>
      </c>
      <c r="G36" s="48"/>
      <c r="H36" s="48"/>
      <c r="I36" s="46"/>
      <c r="J36" s="46"/>
    </row>
    <row r="37" spans="2:10" s="3" customFormat="1" ht="20.25" customHeight="1">
      <c r="B37" s="25" t="s">
        <v>21</v>
      </c>
      <c r="C37" s="21">
        <f>SUM(C38:C44)</f>
        <v>20961890.317</v>
      </c>
      <c r="D37" s="21">
        <f>SUM(D38:D44)</f>
        <v>23712608.979000002</v>
      </c>
      <c r="E37" s="21">
        <f>+D37-C37</f>
        <v>2750718.6620000005</v>
      </c>
      <c r="F37" s="34">
        <f t="shared" si="3"/>
        <v>13.122474263540923</v>
      </c>
      <c r="G37" s="48"/>
      <c r="H37" s="48"/>
      <c r="I37" s="46"/>
      <c r="J37" s="46"/>
    </row>
    <row r="38" spans="2:10" s="3" customFormat="1" ht="16.5" customHeight="1">
      <c r="B38" s="29" t="s">
        <v>17</v>
      </c>
      <c r="C38" s="21">
        <v>1399807.355</v>
      </c>
      <c r="D38" s="21">
        <v>1465318.2659999998</v>
      </c>
      <c r="E38" s="21">
        <f>+D38-C38</f>
        <v>65510.91099999985</v>
      </c>
      <c r="F38" s="34">
        <f t="shared" si="3"/>
        <v>4.6799947697088555</v>
      </c>
      <c r="G38" s="48"/>
      <c r="H38" s="48"/>
      <c r="I38" s="46"/>
      <c r="J38" s="46"/>
    </row>
    <row r="39" spans="2:10" s="3" customFormat="1" ht="21.75" customHeight="1">
      <c r="B39" s="29" t="s">
        <v>36</v>
      </c>
      <c r="C39" s="21">
        <v>95132.039</v>
      </c>
      <c r="D39" s="21">
        <v>57817.118</v>
      </c>
      <c r="E39" s="21">
        <f>+D39-C39</f>
        <v>-37314.921</v>
      </c>
      <c r="F39" s="34">
        <f t="shared" si="3"/>
        <v>-39.22434691008778</v>
      </c>
      <c r="G39" s="48"/>
      <c r="H39" s="48"/>
      <c r="I39" s="46"/>
      <c r="J39" s="46"/>
    </row>
    <row r="40" spans="2:10" s="3" customFormat="1" ht="24.75" customHeight="1">
      <c r="B40" s="29" t="s">
        <v>20</v>
      </c>
      <c r="C40" s="21">
        <v>1247062.9319999998</v>
      </c>
      <c r="D40" s="21">
        <v>1316088.6300000001</v>
      </c>
      <c r="E40" s="21">
        <f>+D40-C40</f>
        <v>69025.69800000032</v>
      </c>
      <c r="F40" s="34">
        <f t="shared" si="3"/>
        <v>5.535061321187612</v>
      </c>
      <c r="G40" s="48"/>
      <c r="H40" s="48"/>
      <c r="I40" s="46"/>
      <c r="J40" s="46"/>
    </row>
    <row r="41" spans="2:10" s="3" customFormat="1" ht="16.5" customHeight="1">
      <c r="B41" s="29" t="s">
        <v>22</v>
      </c>
      <c r="C41" s="21">
        <v>2544143.853</v>
      </c>
      <c r="D41" s="21">
        <v>4893628.983999999</v>
      </c>
      <c r="E41" s="21">
        <f>+D41-C41</f>
        <v>2349485.130999999</v>
      </c>
      <c r="F41" s="34">
        <f t="shared" si="3"/>
        <v>92.34875332342298</v>
      </c>
      <c r="G41" s="48"/>
      <c r="H41" s="48"/>
      <c r="I41" s="46"/>
      <c r="J41" s="46"/>
    </row>
    <row r="42" spans="2:10" s="3" customFormat="1" ht="25.5" customHeight="1">
      <c r="B42" s="29" t="s">
        <v>24</v>
      </c>
      <c r="C42" s="21">
        <v>127470.19099999999</v>
      </c>
      <c r="D42" s="21">
        <v>123132.25</v>
      </c>
      <c r="E42" s="21">
        <f>+D42-C42</f>
        <v>-4337.940999999992</v>
      </c>
      <c r="F42" s="34">
        <f t="shared" si="3"/>
        <v>-3.4031022986385864</v>
      </c>
      <c r="G42" s="48"/>
      <c r="H42" s="48"/>
      <c r="I42" s="46"/>
      <c r="J42" s="46"/>
    </row>
    <row r="43" spans="2:10" s="3" customFormat="1" ht="16.5" customHeight="1">
      <c r="B43" s="29" t="s">
        <v>25</v>
      </c>
      <c r="C43" s="21">
        <v>414899.715</v>
      </c>
      <c r="D43" s="21">
        <v>513833.07999999996</v>
      </c>
      <c r="E43" s="21">
        <f>+D43-C43</f>
        <v>98933.36499999993</v>
      </c>
      <c r="F43" s="34">
        <f t="shared" si="3"/>
        <v>23.84512724960534</v>
      </c>
      <c r="G43" s="48"/>
      <c r="H43" s="48"/>
      <c r="I43" s="46"/>
      <c r="J43" s="46"/>
    </row>
    <row r="44" spans="2:10" s="3" customFormat="1" ht="16.5" customHeight="1">
      <c r="B44" s="29" t="s">
        <v>21</v>
      </c>
      <c r="C44" s="21">
        <v>15133374.232</v>
      </c>
      <c r="D44" s="21">
        <v>15342790.651</v>
      </c>
      <c r="E44" s="21">
        <f>+D44-C44</f>
        <v>209416.41899999976</v>
      </c>
      <c r="F44" s="34">
        <f t="shared" si="3"/>
        <v>1.3838051963136024</v>
      </c>
      <c r="G44" s="48"/>
      <c r="H44" s="48"/>
      <c r="I44" s="46"/>
      <c r="J44" s="46"/>
    </row>
    <row r="45" spans="2:10" s="3" customFormat="1" ht="24.75" customHeight="1">
      <c r="B45" s="27" t="s">
        <v>26</v>
      </c>
      <c r="C45" s="28">
        <f>+C26+C31+C34+C35+C36+C37</f>
        <v>127477592.99599999</v>
      </c>
      <c r="D45" s="28">
        <f>+D26+D31+D34+D35+D36+D37</f>
        <v>143034841.04000002</v>
      </c>
      <c r="E45" s="28">
        <f>+D45-C45</f>
        <v>15557248.04400003</v>
      </c>
      <c r="F45" s="37">
        <f t="shared" si="3"/>
        <v>12.203907901279692</v>
      </c>
      <c r="G45" s="49"/>
      <c r="H45" s="49"/>
      <c r="I45" s="46"/>
      <c r="J45" s="46"/>
    </row>
    <row r="46" spans="2:6" ht="16.5" customHeight="1">
      <c r="B46" s="4"/>
      <c r="C46" s="30"/>
      <c r="D46" s="6"/>
      <c r="E46" s="6"/>
      <c r="F46" s="6"/>
    </row>
    <row r="47" spans="2:6" ht="16.5" customHeight="1">
      <c r="B47" s="41" t="s">
        <v>40</v>
      </c>
      <c r="C47" s="32"/>
      <c r="D47" s="42"/>
      <c r="E47" s="6"/>
      <c r="F47" s="6"/>
    </row>
    <row r="48" spans="2:6" ht="16.5" customHeight="1">
      <c r="B48" s="4"/>
      <c r="C48" s="50">
        <v>0</v>
      </c>
      <c r="D48" s="50">
        <v>0</v>
      </c>
      <c r="E48" s="6"/>
      <c r="F48" s="6"/>
    </row>
    <row r="49" spans="2:6" ht="16.5" customHeight="1">
      <c r="B49" s="4"/>
      <c r="C49" s="30"/>
      <c r="D49" s="31"/>
      <c r="E49" s="6"/>
      <c r="F49" s="6"/>
    </row>
    <row r="50" spans="2:6" ht="16.5" customHeight="1">
      <c r="B50" s="4"/>
      <c r="C50" s="5"/>
      <c r="D50" s="6"/>
      <c r="E50" s="6"/>
      <c r="F50" s="6"/>
    </row>
    <row r="51" spans="2:6" ht="16.5" customHeight="1">
      <c r="B51" s="4"/>
      <c r="C51" s="5"/>
      <c r="D51" s="6"/>
      <c r="E51" s="6"/>
      <c r="F51" s="6"/>
    </row>
    <row r="52" spans="2:6" ht="16.5" customHeight="1">
      <c r="B52" s="4"/>
      <c r="C52" s="5"/>
      <c r="D52" s="6"/>
      <c r="E52" s="6"/>
      <c r="F52" s="6"/>
    </row>
    <row r="53" spans="2:6" ht="16.5" customHeight="1">
      <c r="B53" s="4"/>
      <c r="C53" s="5"/>
      <c r="D53" s="6"/>
      <c r="E53" s="6"/>
      <c r="F53" s="6"/>
    </row>
    <row r="54" spans="2:6" ht="16.5" customHeight="1">
      <c r="B54" s="4"/>
      <c r="C54" s="7"/>
      <c r="D54" s="6"/>
      <c r="E54" s="6"/>
      <c r="F54" s="6"/>
    </row>
    <row r="55" spans="2:6" ht="16.5" customHeight="1">
      <c r="B55" s="4"/>
      <c r="C55" s="5"/>
      <c r="D55" s="6"/>
      <c r="E55" s="6"/>
      <c r="F55" s="6"/>
    </row>
    <row r="56" spans="2:6" ht="16.5" customHeight="1">
      <c r="B56" s="4"/>
      <c r="C56" s="5"/>
      <c r="D56" s="6"/>
      <c r="E56" s="6"/>
      <c r="F56" s="6"/>
    </row>
    <row r="57" spans="2:6" ht="16.5" customHeight="1">
      <c r="B57" s="4"/>
      <c r="C57" s="5"/>
      <c r="D57" s="6"/>
      <c r="E57" s="6"/>
      <c r="F57" s="6"/>
    </row>
    <row r="58" spans="2:6" ht="16.5" customHeight="1">
      <c r="B58" s="4"/>
      <c r="C58" s="5"/>
      <c r="D58" s="6"/>
      <c r="E58" s="6"/>
      <c r="F58" s="6"/>
    </row>
    <row r="59" spans="2:6" ht="16.5" customHeight="1">
      <c r="B59" s="4"/>
      <c r="C59" s="5"/>
      <c r="D59" s="6"/>
      <c r="E59" s="6"/>
      <c r="F59" s="6"/>
    </row>
    <row r="60" spans="2:6" ht="16.5" customHeight="1">
      <c r="B60" s="4"/>
      <c r="C60" s="8"/>
      <c r="D60" s="6"/>
      <c r="E60" s="6"/>
      <c r="F60" s="6"/>
    </row>
    <row r="61" spans="2:6" ht="16.5" customHeight="1">
      <c r="B61" s="4"/>
      <c r="C61" s="5"/>
      <c r="D61" s="6"/>
      <c r="E61" s="6"/>
      <c r="F61" s="6"/>
    </row>
    <row r="62" spans="2:6" ht="16.5" customHeight="1">
      <c r="B62" s="4"/>
      <c r="C62" s="5"/>
      <c r="D62" s="6"/>
      <c r="E62" s="6"/>
      <c r="F62" s="6"/>
    </row>
    <row r="63" spans="2:6" ht="16.5" customHeight="1">
      <c r="B63" s="4"/>
      <c r="C63" s="5"/>
      <c r="D63" s="6"/>
      <c r="E63" s="6"/>
      <c r="F63" s="6"/>
    </row>
    <row r="64" spans="2:6" ht="16.5" customHeight="1">
      <c r="B64" s="4"/>
      <c r="C64" s="5"/>
      <c r="D64" s="6"/>
      <c r="E64" s="6"/>
      <c r="F64" s="6"/>
    </row>
    <row r="65" spans="2:6" ht="16.5" customHeight="1">
      <c r="B65" s="4"/>
      <c r="C65" s="5"/>
      <c r="D65" s="6"/>
      <c r="E65" s="6"/>
      <c r="F65" s="6"/>
    </row>
    <row r="66" spans="2:6" ht="16.5" customHeight="1">
      <c r="B66" s="4"/>
      <c r="C66" s="5"/>
      <c r="D66" s="6"/>
      <c r="E66" s="6"/>
      <c r="F66" s="6"/>
    </row>
    <row r="67" spans="2:6" ht="16.5" customHeight="1">
      <c r="B67" s="4"/>
      <c r="C67" s="9"/>
      <c r="D67" s="6"/>
      <c r="E67" s="6"/>
      <c r="F67" s="6"/>
    </row>
    <row r="68" spans="2:6" ht="16.5" customHeight="1">
      <c r="B68" s="4"/>
      <c r="C68" s="9"/>
      <c r="D68" s="6"/>
      <c r="E68" s="6"/>
      <c r="F68" s="6"/>
    </row>
    <row r="69" spans="2:6" ht="16.5" customHeight="1">
      <c r="B69" s="4"/>
      <c r="C69" s="5"/>
      <c r="D69" s="6"/>
      <c r="E69" s="6"/>
      <c r="F69" s="6"/>
    </row>
    <row r="70" spans="2:6" ht="16.5" customHeight="1">
      <c r="B70" s="4"/>
      <c r="C70" s="9"/>
      <c r="D70" s="6"/>
      <c r="E70" s="6"/>
      <c r="F70" s="6"/>
    </row>
    <row r="71" spans="2:6" ht="16.5" customHeight="1">
      <c r="B71" s="4"/>
      <c r="C71" s="9"/>
      <c r="D71" s="6"/>
      <c r="E71" s="6"/>
      <c r="F71" s="6"/>
    </row>
    <row r="72" spans="2:6" ht="16.5" customHeight="1">
      <c r="B72" s="4"/>
      <c r="C72" s="5"/>
      <c r="D72" s="6"/>
      <c r="E72" s="6"/>
      <c r="F72" s="6"/>
    </row>
    <row r="73" spans="2:6" ht="16.5" customHeight="1">
      <c r="B73" s="4"/>
      <c r="C73" s="5"/>
      <c r="D73" s="6"/>
      <c r="E73" s="6"/>
      <c r="F73" s="6"/>
    </row>
    <row r="74" spans="2:6" ht="16.5" customHeight="1">
      <c r="B74" s="4"/>
      <c r="C74" s="5"/>
      <c r="D74" s="6"/>
      <c r="E74" s="6"/>
      <c r="F74" s="6"/>
    </row>
    <row r="75" spans="2:6" ht="16.5" customHeight="1">
      <c r="B75" s="4"/>
      <c r="C75" s="5"/>
      <c r="D75" s="6"/>
      <c r="E75" s="6"/>
      <c r="F75" s="6"/>
    </row>
    <row r="76" spans="2:6" ht="16.5" customHeight="1">
      <c r="B76" s="4"/>
      <c r="C76" s="5"/>
      <c r="D76" s="6"/>
      <c r="E76" s="6"/>
      <c r="F76" s="6"/>
    </row>
    <row r="77" spans="2:6" ht="16.5" customHeight="1">
      <c r="B77" s="4"/>
      <c r="C77" s="5"/>
      <c r="D77" s="6"/>
      <c r="E77" s="6"/>
      <c r="F77" s="6"/>
    </row>
    <row r="78" spans="2:6" ht="16.5" customHeight="1">
      <c r="B78" s="4"/>
      <c r="C78" s="5"/>
      <c r="D78" s="6"/>
      <c r="E78" s="6"/>
      <c r="F78" s="6"/>
    </row>
    <row r="79" spans="2:6" ht="16.5" customHeight="1">
      <c r="B79" s="4"/>
      <c r="C79" s="5"/>
      <c r="D79" s="6"/>
      <c r="E79" s="6"/>
      <c r="F79" s="6"/>
    </row>
    <row r="80" spans="2:6" ht="16.5" customHeight="1">
      <c r="B80" s="4"/>
      <c r="C80" s="5"/>
      <c r="D80" s="6"/>
      <c r="E80" s="6"/>
      <c r="F80" s="6"/>
    </row>
    <row r="81" spans="2:6" ht="16.5" customHeight="1">
      <c r="B81" s="4"/>
      <c r="C81" s="5"/>
      <c r="D81" s="6"/>
      <c r="E81" s="6"/>
      <c r="F81" s="6"/>
    </row>
    <row r="82" spans="2:6" ht="16.5" customHeight="1">
      <c r="B82" s="4"/>
      <c r="C82" s="5"/>
      <c r="D82" s="6"/>
      <c r="E82" s="6"/>
      <c r="F82" s="6"/>
    </row>
    <row r="83" spans="2:6" ht="16.5" customHeight="1">
      <c r="B83" s="4"/>
      <c r="C83" s="5"/>
      <c r="D83" s="6"/>
      <c r="E83" s="6"/>
      <c r="F83" s="6"/>
    </row>
    <row r="84" spans="2:6" ht="16.5" customHeight="1">
      <c r="B84" s="4"/>
      <c r="C84" s="5"/>
      <c r="D84" s="6"/>
      <c r="E84" s="6"/>
      <c r="F84" s="6"/>
    </row>
    <row r="85" spans="2:6" ht="16.5" customHeight="1">
      <c r="B85" s="4"/>
      <c r="C85" s="5"/>
      <c r="D85" s="6"/>
      <c r="E85" s="6"/>
      <c r="F85" s="6"/>
    </row>
    <row r="86" spans="2:6" ht="16.5" customHeight="1">
      <c r="B86" s="4"/>
      <c r="C86" s="5"/>
      <c r="D86" s="6"/>
      <c r="E86" s="6"/>
      <c r="F86" s="6"/>
    </row>
    <row r="87" spans="2:6" ht="16.5" customHeight="1">
      <c r="B87" s="4"/>
      <c r="C87" s="5"/>
      <c r="D87" s="6"/>
      <c r="E87" s="6"/>
      <c r="F87" s="6"/>
    </row>
    <row r="88" spans="2:6" ht="16.5" customHeight="1">
      <c r="B88" s="4"/>
      <c r="C88" s="5"/>
      <c r="D88" s="6"/>
      <c r="E88" s="6"/>
      <c r="F88" s="6"/>
    </row>
    <row r="89" spans="2:6" ht="16.5" customHeight="1">
      <c r="B89" s="4"/>
      <c r="C89" s="5"/>
      <c r="D89" s="10"/>
      <c r="E89" s="6"/>
      <c r="F89" s="6"/>
    </row>
    <row r="90" spans="4:6" ht="16.5" customHeight="1">
      <c r="D90" s="13"/>
      <c r="E90" s="14"/>
      <c r="F90" s="14"/>
    </row>
    <row r="91" spans="5:6" ht="16.5" customHeight="1">
      <c r="E91" s="2"/>
      <c r="F91" s="2"/>
    </row>
    <row r="92" spans="4:5" ht="16.5" customHeight="1">
      <c r="D92" s="15"/>
      <c r="E92" s="2"/>
    </row>
    <row r="93" spans="4:5" ht="16.5" customHeight="1">
      <c r="D93" s="15"/>
      <c r="E93" s="2"/>
    </row>
    <row r="94" ht="16.5" customHeight="1">
      <c r="E94" s="2"/>
    </row>
    <row r="95" ht="16.5" customHeight="1">
      <c r="E95" s="2"/>
    </row>
    <row r="96" ht="16.5" customHeight="1">
      <c r="E96" s="2"/>
    </row>
    <row r="97" ht="16.5" customHeight="1">
      <c r="E97" s="2"/>
    </row>
    <row r="98" ht="16.5" customHeight="1">
      <c r="E98" s="2"/>
    </row>
    <row r="99" ht="16.5" customHeight="1">
      <c r="E99" s="2"/>
    </row>
    <row r="100" ht="16.5" customHeight="1">
      <c r="E100" s="2"/>
    </row>
    <row r="101" ht="16.5" customHeight="1">
      <c r="E101" s="2"/>
    </row>
    <row r="102" ht="16.5" customHeight="1">
      <c r="E102" s="2"/>
    </row>
    <row r="103" ht="16.5" customHeight="1">
      <c r="E103" s="2"/>
    </row>
    <row r="104" ht="16.5" customHeight="1">
      <c r="E104" s="2"/>
    </row>
    <row r="105" ht="16.5" customHeight="1">
      <c r="E105" s="2"/>
    </row>
    <row r="106" ht="16.5" customHeight="1">
      <c r="E106" s="2"/>
    </row>
    <row r="107" ht="16.5" customHeight="1">
      <c r="E107" s="13"/>
    </row>
    <row r="108" ht="16.5" customHeight="1">
      <c r="E108" s="13"/>
    </row>
    <row r="109" ht="16.5" customHeight="1">
      <c r="E109" s="13"/>
    </row>
    <row r="110" ht="16.5" customHeight="1">
      <c r="E110" s="13"/>
    </row>
    <row r="111" ht="16.5" customHeight="1">
      <c r="E111" s="13"/>
    </row>
    <row r="112" ht="16.5" customHeight="1">
      <c r="E112" s="13"/>
    </row>
    <row r="113" ht="16.5" customHeight="1">
      <c r="E113" s="13"/>
    </row>
    <row r="114" ht="16.5" customHeight="1">
      <c r="E114" s="13"/>
    </row>
    <row r="115" ht="16.5" customHeight="1">
      <c r="E115" s="13"/>
    </row>
    <row r="116" ht="16.5" customHeight="1">
      <c r="E116" s="13"/>
    </row>
    <row r="117" ht="16.5" customHeight="1">
      <c r="E117" s="13"/>
    </row>
    <row r="118" ht="16.5" customHeight="1">
      <c r="E118" s="13"/>
    </row>
    <row r="119" ht="16.5" customHeight="1">
      <c r="E119" s="13"/>
    </row>
    <row r="120" ht="16.5" customHeight="1">
      <c r="E120" s="13"/>
    </row>
    <row r="121" ht="16.5" customHeight="1">
      <c r="E121" s="13"/>
    </row>
    <row r="122" ht="16.5" customHeight="1">
      <c r="E122" s="13"/>
    </row>
    <row r="123" ht="16.5" customHeight="1">
      <c r="E123" s="13"/>
    </row>
    <row r="124" ht="16.5" customHeight="1">
      <c r="E124" s="13"/>
    </row>
    <row r="125" ht="16.5" customHeight="1">
      <c r="E125" s="13"/>
    </row>
    <row r="126" ht="16.5" customHeight="1">
      <c r="E126" s="13"/>
    </row>
    <row r="127" ht="16.5" customHeight="1">
      <c r="E127" s="13"/>
    </row>
    <row r="128" ht="16.5" customHeight="1">
      <c r="E128" s="13"/>
    </row>
    <row r="129" ht="16.5" customHeight="1">
      <c r="E129" s="13"/>
    </row>
    <row r="130" ht="16.5" customHeight="1">
      <c r="E130" s="13"/>
    </row>
    <row r="131" ht="16.5" customHeight="1">
      <c r="E131" s="13"/>
    </row>
    <row r="132" ht="16.5" customHeight="1">
      <c r="E132" s="13"/>
    </row>
    <row r="133" ht="16.5" customHeight="1">
      <c r="E133" s="13"/>
    </row>
    <row r="134" ht="16.5" customHeight="1">
      <c r="E134" s="13"/>
    </row>
    <row r="135" ht="16.5" customHeight="1">
      <c r="E135" s="13"/>
    </row>
    <row r="136" ht="16.5" customHeight="1">
      <c r="E136" s="13"/>
    </row>
    <row r="137" ht="16.5" customHeight="1">
      <c r="E137" s="13"/>
    </row>
    <row r="138" ht="16.5" customHeight="1">
      <c r="E138" s="13"/>
    </row>
    <row r="139" ht="16.5" customHeight="1">
      <c r="E139" s="13"/>
    </row>
    <row r="140" ht="16.5" customHeight="1">
      <c r="E140" s="13"/>
    </row>
    <row r="141" ht="16.5" customHeight="1">
      <c r="E141" s="13"/>
    </row>
    <row r="142" ht="16.5" customHeight="1">
      <c r="E142" s="13"/>
    </row>
    <row r="143" ht="16.5" customHeight="1">
      <c r="E143" s="13"/>
    </row>
    <row r="144" ht="16.5" customHeight="1">
      <c r="E144" s="13"/>
    </row>
    <row r="145" ht="16.5" customHeight="1">
      <c r="E145" s="13"/>
    </row>
    <row r="146" ht="16.5" customHeight="1">
      <c r="E146" s="13"/>
    </row>
    <row r="147" ht="16.5" customHeight="1">
      <c r="E147" s="13"/>
    </row>
    <row r="148" ht="16.5" customHeight="1">
      <c r="E148" s="13"/>
    </row>
    <row r="149" ht="16.5" customHeight="1">
      <c r="E149" s="13"/>
    </row>
    <row r="150" ht="16.5" customHeight="1">
      <c r="E150" s="13"/>
    </row>
    <row r="151" ht="16.5" customHeight="1">
      <c r="E151" s="13"/>
    </row>
    <row r="152" ht="16.5" customHeight="1">
      <c r="E152" s="13"/>
    </row>
    <row r="153" ht="16.5" customHeight="1">
      <c r="E153" s="13"/>
    </row>
    <row r="154" ht="16.5" customHeight="1">
      <c r="E154" s="13"/>
    </row>
    <row r="155" ht="16.5" customHeight="1">
      <c r="E155" s="13"/>
    </row>
    <row r="156" ht="16.5" customHeight="1">
      <c r="E156" s="13"/>
    </row>
    <row r="157" ht="16.5" customHeight="1">
      <c r="E157" s="13"/>
    </row>
    <row r="158" ht="16.5" customHeight="1">
      <c r="E158" s="13"/>
    </row>
    <row r="159" ht="16.5" customHeight="1">
      <c r="E159" s="13"/>
    </row>
    <row r="160" ht="16.5" customHeight="1">
      <c r="E160" s="13"/>
    </row>
    <row r="161" ht="16.5" customHeight="1">
      <c r="E161" s="13"/>
    </row>
  </sheetData>
  <sheetProtection/>
  <mergeCells count="8">
    <mergeCell ref="B7:F7"/>
    <mergeCell ref="B25:F25"/>
    <mergeCell ref="B1:E1"/>
    <mergeCell ref="B2:F2"/>
    <mergeCell ref="B3:F3"/>
    <mergeCell ref="B4:B5"/>
    <mergeCell ref="C4:D4"/>
    <mergeCell ref="E4:F4"/>
  </mergeCells>
  <conditionalFormatting sqref="C47:D49 C46">
    <cfRule type="cellIs" priority="1" dxfId="1" operator="not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2022-11-28T07:05:01Z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0a9c85b6-b017-40eb-817f-9a26d18a46d2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