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680" yWindow="32760" windowWidth="29040" windowHeight="15840" activeTab="0"/>
  </bookViews>
  <sheets>
    <sheet name="январь-декабрь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<sst xmlns="http://schemas.openxmlformats.org/spreadsheetml/2006/main" count="49" uniqueCount="47">
  <si>
    <t>%</t>
  </si>
  <si>
    <t>A</t>
  </si>
  <si>
    <t>Период</t>
  </si>
  <si>
    <t>Поступления</t>
  </si>
  <si>
    <t>Поступления от предприятий, оказывающих транспортные услуги</t>
  </si>
  <si>
    <t>Поступления на текущие и депозитные счета физических лиц</t>
  </si>
  <si>
    <t>Прочие поступления</t>
  </si>
  <si>
    <t>Поступления квартирной платы и коммунальных платежей</t>
  </si>
  <si>
    <t>Поступления выручки от предприятий, оказывающих прочие услуги</t>
  </si>
  <si>
    <t>Поступления от продажи иностранной валюты физическим лицам</t>
  </si>
  <si>
    <t>Поступления от предприятий Службы Информационных Технологий и Связи</t>
  </si>
  <si>
    <t>Поступления от продажи всех видов ценных бумаг</t>
  </si>
  <si>
    <t>Всего поступлений</t>
  </si>
  <si>
    <t>Выдачи на  заработную плату и социальные выплаты</t>
  </si>
  <si>
    <t>Выдачи на заработную плату</t>
  </si>
  <si>
    <t>Выдачи со счетов физических лиц</t>
  </si>
  <si>
    <t>Выдачи на покупку иностранной валюты у физических лиц</t>
  </si>
  <si>
    <t xml:space="preserve"> Выдачи на закупку сельскохозяйственных продуктов</t>
  </si>
  <si>
    <t>Выдачи на выплату дивидендов, доходов, амортизации и покупки всех видов ценных бумаг</t>
  </si>
  <si>
    <t>Поступления от реализации потребительских товаров независимо от каналов их реализации</t>
  </si>
  <si>
    <t>Поступления выручки зрелищных предприятий</t>
  </si>
  <si>
    <t>Поступления налогов и сборов</t>
  </si>
  <si>
    <t>Поступления платежей по кредитам</t>
  </si>
  <si>
    <t>Поступления в виде временной финансовой помощи, а также в уставный фонд</t>
  </si>
  <si>
    <t>Поступления от осуществления валютных операций с расчетными документами</t>
  </si>
  <si>
    <t>Поступления от реализации недвижимого имущества</t>
  </si>
  <si>
    <t>Выдачи на стипендии</t>
  </si>
  <si>
    <t>Выдачи на прочие расходы, не входящие в состав заработной платы и на выплаты социального характера</t>
  </si>
  <si>
    <t>Выдачи на выплату пенсий, пособий и страховых возмещений</t>
  </si>
  <si>
    <t>Выдачи с текущих и депозитных счетов физических лиц</t>
  </si>
  <si>
    <t>Выдачи наличных денег с карточных счетов</t>
  </si>
  <si>
    <t>Выдачи кредитов, предоставленных физическим лицам</t>
  </si>
  <si>
    <t>Выдачи денежных средств из банкоматов</t>
  </si>
  <si>
    <t>Выдачи на другие цели</t>
  </si>
  <si>
    <t>Выдачи подкреплений предприятий Службы Информационных Технологий и Связи</t>
  </si>
  <si>
    <t>Выдачи на осуществление валютных операций с расчетными документами</t>
  </si>
  <si>
    <t>Выдачи наличных денег на аренду помещений, а также на аренду земель и других объектов сельскохозяйственного назначения</t>
  </si>
  <si>
    <t>Возврат взносов в уставный фонд и временной финансовой помощи</t>
  </si>
  <si>
    <t>ВСЕГО ВЫДАЧИ</t>
  </si>
  <si>
    <t>Изменение, +/-</t>
  </si>
  <si>
    <t>млн. лей</t>
  </si>
  <si>
    <t xml:space="preserve">       миллионы леев</t>
  </si>
  <si>
    <t>Выдачи</t>
  </si>
  <si>
    <r>
      <rPr>
        <vertAlign val="superscript"/>
        <sz val="9"/>
        <rFont val="Times New Roman"/>
        <family val="1"/>
      </rPr>
      <t xml:space="preserve">i </t>
    </r>
    <r>
      <rPr>
        <sz val="9"/>
        <rFont val="Times New Roman"/>
        <family val="1"/>
      </rPr>
      <t>-  не включены  данные по Приднестровскому региону Республики Молдова</t>
    </r>
  </si>
  <si>
    <t>в 2,0 раза</t>
  </si>
  <si>
    <t>в 2,2 раза</t>
  </si>
  <si>
    <r>
      <t xml:space="preserve">Объем кассовых операций по банковской системе Республики Молдова,
январь - декабрь 2022 г </t>
    </r>
    <r>
      <rPr>
        <b/>
        <vertAlign val="superscript"/>
        <sz val="16"/>
        <color indexed="57"/>
        <rFont val="Times New Roman"/>
        <family val="1"/>
      </rPr>
      <t>i</t>
    </r>
  </si>
</sst>
</file>

<file path=xl/styles.xml><?xml version="1.0" encoding="utf-8"?>
<styleSheet xmlns="http://schemas.openxmlformats.org/spreadsheetml/2006/main">
  <numFmts count="17">
    <numFmt numFmtId="5" formatCode="#,##0\ &quot;L&quot;;\-#,##0\ &quot;L&quot;"/>
    <numFmt numFmtId="6" formatCode="#,##0\ &quot;L&quot;;[Red]\-#,##0\ &quot;L&quot;"/>
    <numFmt numFmtId="7" formatCode="#,##0.00\ &quot;L&quot;;\-#,##0.00\ &quot;L&quot;"/>
    <numFmt numFmtId="8" formatCode="#,##0.00\ &quot;L&quot;;[Red]\-#,##0.00\ &quot;L&quot;"/>
    <numFmt numFmtId="42" formatCode="_-* #,##0\ &quot;L&quot;_-;\-* #,##0\ &quot;L&quot;_-;_-* &quot;-&quot;\ &quot;L&quot;_-;_-@_-"/>
    <numFmt numFmtId="41" formatCode="_-* #,##0_-;\-* #,##0_-;_-* &quot;-&quot;_-;_-@_-"/>
    <numFmt numFmtId="44" formatCode="_-* #,##0.00\ &quot;L&quot;_-;\-* #,##0.00\ &quot;L&quot;_-;_-* &quot;-&quot;??\ &quot;L&quot;_-;_-@_-"/>
    <numFmt numFmtId="43" formatCode="_-* #,##0.00_-;\-* #,##0.00_-;_-* &quot;-&quot;??_-;_-@_-"/>
    <numFmt numFmtId="164" formatCode="_-* #,##0\ _L_-;\-* #,##0\ _L_-;_-* &quot;-&quot;\ _L_-;_-@_-"/>
    <numFmt numFmtId="165" formatCode="_-* #,##0.00\ _L_-;\-* #,##0.00\ _L_-;_-* &quot;-&quot;??\ _L_-;_-@_-"/>
    <numFmt numFmtId="166" formatCode="0.0"/>
    <numFmt numFmtId="167" formatCode="_-* #,##0.00\ &quot;lei&quot;_-;\-* #,##0.00\ &quot;lei&quot;_-;_-* &quot;-&quot;??\ &quot;lei&quot;_-;_-@_-"/>
    <numFmt numFmtId="168" formatCode="_-* #,##0.00\ _l_e_i_-;\-* #,##0.00\ _l_e_i_-;_-* &quot;-&quot;??\ _l_e_i_-;_-@_-"/>
    <numFmt numFmtId="169" formatCode="_-* #,##0\ &quot;lei&quot;_-;\-* #,##0\ &quot;lei&quot;_-;_-* &quot;-&quot;??\ &quot;lei&quot;_-;_-@_-"/>
    <numFmt numFmtId="170" formatCode="#,##0.0,"/>
    <numFmt numFmtId="171" formatCode="_-* #,##0.000000\ &quot;lei&quot;_-;\-* #,##0.000000\ &quot;lei&quot;_-;_-* &quot;-&quot;??\ &quot;lei&quot;_-;_-@_-"/>
    <numFmt numFmtId="172" formatCode="#,##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0"/>
      <name val="Times New Roman"/>
      <family val="1"/>
    </font>
    <font>
      <b/>
      <vertAlign val="superscript"/>
      <sz val="16"/>
      <color indexed="57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42"/>
      <name val="Times New Roman"/>
      <family val="1"/>
    </font>
    <font>
      <sz val="14"/>
      <color indexed="9"/>
      <name val="Times New Roman"/>
      <family val="1"/>
    </font>
    <font>
      <b/>
      <sz val="16"/>
      <color indexed="57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9" tint="0.7999799847602844"/>
      <name val="Times New Roman"/>
      <family val="1"/>
    </font>
    <font>
      <sz val="14"/>
      <color theme="0"/>
      <name val="Times New Roman"/>
      <family val="1"/>
    </font>
    <font>
      <b/>
      <sz val="16"/>
      <color theme="9" tint="-0.24997000396251678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>
        <color theme="9" tint="0.5999600291252136"/>
      </right>
      <top/>
      <bottom style="thin">
        <color theme="9" tint="0.5999600291252136"/>
      </bottom>
    </border>
    <border>
      <left style="thin">
        <color theme="9" tint="0.5999600291252136"/>
      </left>
      <right style="thin">
        <color theme="9" tint="0.5999600291252136"/>
      </right>
      <top/>
      <bottom style="thin">
        <color theme="9" tint="0.5999600291252136"/>
      </bottom>
    </border>
    <border>
      <left style="thin"/>
      <right style="thin">
        <color theme="9" tint="0.5999600291252136"/>
      </right>
      <top style="thin">
        <color theme="9" tint="0.5999600291252136"/>
      </top>
      <bottom style="thin">
        <color theme="9" tint="0.5999600291252136"/>
      </bottom>
    </border>
    <border>
      <left style="thin">
        <color theme="9" tint="0.5999600291252136"/>
      </left>
      <right style="thin">
        <color theme="9" tint="0.5999600291252136"/>
      </right>
      <top style="thin">
        <color theme="9" tint="0.5999600291252136"/>
      </top>
      <bottom style="thin">
        <color theme="9" tint="0.5999600291252136"/>
      </bottom>
    </border>
    <border>
      <left style="thin"/>
      <right style="thin">
        <color theme="9" tint="0.5999600291252136"/>
      </right>
      <top style="thin">
        <color theme="9" tint="0.5999600291252136"/>
      </top>
      <bottom/>
    </border>
    <border>
      <left style="thin">
        <color theme="9" tint="0.5999600291252136"/>
      </left>
      <right style="thin">
        <color theme="9" tint="0.5999600291252136"/>
      </right>
      <top style="thin">
        <color theme="9" tint="0.5999600291252136"/>
      </top>
      <bottom/>
    </border>
    <border>
      <left style="thin"/>
      <right style="thin">
        <color theme="9" tint="0.5999600291252136"/>
      </right>
      <top style="thin">
        <color theme="9" tint="0.5999600291252136"/>
      </top>
      <bottom style="thin"/>
    </border>
    <border>
      <left style="thin">
        <color theme="9" tint="0.5999600291252136"/>
      </left>
      <right style="thin">
        <color theme="9" tint="0.5999600291252136"/>
      </right>
      <top style="thin">
        <color theme="9" tint="0.5999600291252136"/>
      </top>
      <bottom style="thin"/>
    </border>
    <border>
      <left style="thin">
        <color theme="9" tint="0.5999600291252136"/>
      </left>
      <right style="thin"/>
      <top/>
      <bottom style="thin">
        <color theme="9" tint="0.5999600291252136"/>
      </bottom>
    </border>
    <border>
      <left style="thin">
        <color theme="9" tint="0.5999600291252136"/>
      </left>
      <right style="thin"/>
      <top style="thin">
        <color theme="9" tint="0.5999600291252136"/>
      </top>
      <bottom style="thin">
        <color theme="9" tint="0.5999600291252136"/>
      </bottom>
    </border>
    <border>
      <left style="thin">
        <color theme="9" tint="0.5999600291252136"/>
      </left>
      <right style="thin"/>
      <top style="thin">
        <color theme="9" tint="0.5999600291252136"/>
      </top>
      <bottom style="thin"/>
    </border>
    <border>
      <left style="thin">
        <color theme="9" tint="0.5999600291252136"/>
      </left>
      <right style="thin"/>
      <top style="thin">
        <color theme="9" tint="0.5999600291252136"/>
      </top>
      <bottom/>
    </border>
    <border>
      <left style="thin"/>
      <right style="thin"/>
      <top style="thin"/>
      <bottom style="thin">
        <color theme="9" tint="0.5999600291252136"/>
      </bottom>
    </border>
    <border>
      <left style="thin"/>
      <right style="thin"/>
      <top style="thin">
        <color theme="9" tint="0.5999600291252136"/>
      </top>
      <bottom style="thin">
        <color theme="9" tint="0.5999600291252136"/>
      </bottom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8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3">
    <xf numFmtId="0" fontId="0" fillId="0" borderId="0" xfId="0" applyFont="1" applyAlignment="1">
      <alignment/>
    </xf>
    <xf numFmtId="0" fontId="4" fillId="0" borderId="0" xfId="57" applyFont="1" applyBorder="1">
      <alignment/>
      <protection/>
    </xf>
    <xf numFmtId="0" fontId="4" fillId="0" borderId="0" xfId="57" applyFont="1" applyBorder="1" applyAlignment="1">
      <alignment horizontal="right"/>
      <protection/>
    </xf>
    <xf numFmtId="0" fontId="4" fillId="0" borderId="0" xfId="57" applyFont="1" applyBorder="1" applyAlignment="1">
      <alignment horizontal="center" vertical="center"/>
      <protection/>
    </xf>
    <xf numFmtId="0" fontId="4" fillId="0" borderId="0" xfId="47" applyNumberFormat="1" applyFont="1" applyBorder="1" applyAlignment="1">
      <alignment horizontal="left"/>
    </xf>
    <xf numFmtId="167" fontId="4" fillId="0" borderId="0" xfId="47" applyFont="1" applyBorder="1" applyAlignment="1">
      <alignment wrapText="1"/>
    </xf>
    <xf numFmtId="0" fontId="4" fillId="0" borderId="0" xfId="47" applyNumberFormat="1" applyFont="1" applyBorder="1" applyAlignment="1">
      <alignment horizontal="center"/>
    </xf>
    <xf numFmtId="167" fontId="5" fillId="0" borderId="0" xfId="47" applyFont="1" applyBorder="1" applyAlignment="1">
      <alignment horizontal="center" wrapText="1"/>
    </xf>
    <xf numFmtId="167" fontId="4" fillId="0" borderId="0" xfId="47" applyFont="1" applyBorder="1" applyAlignment="1">
      <alignment horizontal="center" wrapText="1"/>
    </xf>
    <xf numFmtId="167" fontId="4" fillId="0" borderId="0" xfId="47" applyFont="1" applyBorder="1" applyAlignment="1" quotePrefix="1">
      <alignment wrapText="1"/>
    </xf>
    <xf numFmtId="1" fontId="4" fillId="0" borderId="0" xfId="47" applyNumberFormat="1" applyFont="1" applyBorder="1" applyAlignment="1">
      <alignment horizontal="center"/>
    </xf>
    <xf numFmtId="0" fontId="4" fillId="0" borderId="0" xfId="57" applyFont="1" applyBorder="1" applyAlignment="1">
      <alignment horizontal="left"/>
      <protection/>
    </xf>
    <xf numFmtId="0" fontId="4" fillId="0" borderId="0" xfId="57" applyFont="1" applyBorder="1" applyAlignment="1">
      <alignment wrapText="1"/>
      <protection/>
    </xf>
    <xf numFmtId="0" fontId="4" fillId="0" borderId="0" xfId="57" applyFont="1" applyBorder="1" applyAlignment="1">
      <alignment horizontal="center"/>
      <protection/>
    </xf>
    <xf numFmtId="0" fontId="6" fillId="0" borderId="0" xfId="57" applyFont="1" applyBorder="1" applyAlignment="1">
      <alignment horizontal="right"/>
      <protection/>
    </xf>
    <xf numFmtId="0" fontId="4" fillId="0" borderId="0" xfId="57" applyFont="1" applyBorder="1" applyAlignment="1">
      <alignment/>
      <protection/>
    </xf>
    <xf numFmtId="0" fontId="8" fillId="0" borderId="10" xfId="57" applyFont="1" applyBorder="1" applyAlignment="1">
      <alignment horizontal="center" vertical="center"/>
      <protection/>
    </xf>
    <xf numFmtId="0" fontId="8" fillId="0" borderId="10" xfId="57" applyFont="1" applyBorder="1" applyAlignment="1">
      <alignment horizontal="center" vertical="center" wrapText="1"/>
      <protection/>
    </xf>
    <xf numFmtId="0" fontId="8" fillId="0" borderId="10" xfId="57" applyFont="1" applyBorder="1" applyAlignment="1">
      <alignment horizontal="center" wrapText="1"/>
      <protection/>
    </xf>
    <xf numFmtId="0" fontId="8" fillId="0" borderId="10" xfId="57" applyFont="1" applyBorder="1" applyAlignment="1">
      <alignment horizontal="center"/>
      <protection/>
    </xf>
    <xf numFmtId="0" fontId="7" fillId="0" borderId="11" xfId="57" applyFont="1" applyBorder="1" applyAlignment="1">
      <alignment horizontal="left" vertical="center" wrapText="1" indent="1"/>
      <protection/>
    </xf>
    <xf numFmtId="170" fontId="7" fillId="0" borderId="12" xfId="57" applyNumberFormat="1" applyFont="1" applyBorder="1" applyAlignment="1">
      <alignment horizontal="right" vertical="center"/>
      <protection/>
    </xf>
    <xf numFmtId="0" fontId="7" fillId="0" borderId="13" xfId="57" applyFont="1" applyBorder="1" applyAlignment="1">
      <alignment horizontal="left" vertical="center" wrapText="1" indent="1"/>
      <protection/>
    </xf>
    <xf numFmtId="170" fontId="7" fillId="0" borderId="14" xfId="57" applyNumberFormat="1" applyFont="1" applyBorder="1" applyAlignment="1">
      <alignment horizontal="right" vertical="center"/>
      <protection/>
    </xf>
    <xf numFmtId="170" fontId="7" fillId="0" borderId="14" xfId="57" applyNumberFormat="1" applyFont="1" applyFill="1" applyBorder="1" applyAlignment="1">
      <alignment horizontal="right" vertical="center"/>
      <protection/>
    </xf>
    <xf numFmtId="0" fontId="49" fillId="33" borderId="15" xfId="47" applyNumberFormat="1" applyFont="1" applyFill="1" applyBorder="1" applyAlignment="1">
      <alignment horizontal="left" vertical="center" wrapText="1"/>
    </xf>
    <xf numFmtId="170" fontId="49" fillId="33" borderId="16" xfId="57" applyNumberFormat="1" applyFont="1" applyFill="1" applyBorder="1" applyAlignment="1">
      <alignment horizontal="right" vertical="center"/>
      <protection/>
    </xf>
    <xf numFmtId="0" fontId="7" fillId="0" borderId="13" xfId="47" applyNumberFormat="1" applyFont="1" applyBorder="1" applyAlignment="1">
      <alignment horizontal="left" vertical="center" wrapText="1" indent="1"/>
    </xf>
    <xf numFmtId="170" fontId="7" fillId="0" borderId="14" xfId="47" applyNumberFormat="1" applyFont="1" applyBorder="1" applyAlignment="1">
      <alignment horizontal="right" vertical="center"/>
    </xf>
    <xf numFmtId="0" fontId="49" fillId="33" borderId="17" xfId="47" applyNumberFormat="1" applyFont="1" applyFill="1" applyBorder="1" applyAlignment="1">
      <alignment horizontal="left" vertical="center" wrapText="1"/>
    </xf>
    <xf numFmtId="170" fontId="49" fillId="33" borderId="18" xfId="57" applyNumberFormat="1" applyFont="1" applyFill="1" applyBorder="1" applyAlignment="1">
      <alignment horizontal="right" vertical="center"/>
      <protection/>
    </xf>
    <xf numFmtId="0" fontId="10" fillId="0" borderId="13" xfId="47" applyNumberFormat="1" applyFont="1" applyBorder="1" applyAlignment="1">
      <alignment horizontal="left" vertical="center" wrapText="1" indent="3"/>
    </xf>
    <xf numFmtId="167" fontId="50" fillId="0" borderId="0" xfId="47" applyFont="1" applyBorder="1" applyAlignment="1">
      <alignment wrapText="1"/>
    </xf>
    <xf numFmtId="0" fontId="50" fillId="0" borderId="0" xfId="47" applyNumberFormat="1" applyFont="1" applyBorder="1" applyAlignment="1">
      <alignment horizontal="center"/>
    </xf>
    <xf numFmtId="169" fontId="50" fillId="0" borderId="0" xfId="47" applyNumberFormat="1" applyFont="1" applyBorder="1" applyAlignment="1">
      <alignment wrapText="1"/>
    </xf>
    <xf numFmtId="166" fontId="7" fillId="0" borderId="19" xfId="57" applyNumberFormat="1" applyFont="1" applyFill="1" applyBorder="1" applyAlignment="1">
      <alignment horizontal="right" vertical="center"/>
      <protection/>
    </xf>
    <xf numFmtId="166" fontId="7" fillId="34" borderId="20" xfId="57" applyNumberFormat="1" applyFont="1" applyFill="1" applyBorder="1" applyAlignment="1">
      <alignment horizontal="right" vertical="center"/>
      <protection/>
    </xf>
    <xf numFmtId="166" fontId="7" fillId="0" borderId="20" xfId="57" applyNumberFormat="1" applyFont="1" applyBorder="1" applyAlignment="1">
      <alignment horizontal="right" vertical="center"/>
      <protection/>
    </xf>
    <xf numFmtId="166" fontId="7" fillId="0" borderId="20" xfId="47" applyNumberFormat="1" applyFont="1" applyBorder="1" applyAlignment="1">
      <alignment horizontal="right" vertical="center"/>
    </xf>
    <xf numFmtId="166" fontId="49" fillId="33" borderId="21" xfId="57" applyNumberFormat="1" applyFont="1" applyFill="1" applyBorder="1" applyAlignment="1">
      <alignment horizontal="right" vertical="center"/>
      <protection/>
    </xf>
    <xf numFmtId="166" fontId="49" fillId="33" borderId="22" xfId="57" applyNumberFormat="1" applyFont="1" applyFill="1" applyBorder="1" applyAlignment="1">
      <alignment horizontal="right" vertical="center"/>
      <protection/>
    </xf>
    <xf numFmtId="0" fontId="12" fillId="0" borderId="0" xfId="47" applyNumberFormat="1" applyFont="1" applyBorder="1" applyAlignment="1">
      <alignment horizontal="left"/>
    </xf>
    <xf numFmtId="171" fontId="50" fillId="0" borderId="0" xfId="47" applyNumberFormat="1" applyFont="1" applyBorder="1" applyAlignment="1">
      <alignment wrapText="1"/>
    </xf>
    <xf numFmtId="0" fontId="9" fillId="7" borderId="23" xfId="57" applyFont="1" applyFill="1" applyBorder="1" applyAlignment="1">
      <alignment horizontal="center" vertical="center"/>
      <protection/>
    </xf>
    <xf numFmtId="0" fontId="9" fillId="7" borderId="24" xfId="57" applyFont="1" applyFill="1" applyBorder="1" applyAlignment="1">
      <alignment horizontal="center" vertical="center"/>
      <protection/>
    </xf>
    <xf numFmtId="0" fontId="8" fillId="0" borderId="25" xfId="57" applyFont="1" applyBorder="1" applyAlignment="1">
      <alignment horizontal="right"/>
      <protection/>
    </xf>
    <xf numFmtId="0" fontId="3" fillId="0" borderId="0" xfId="57" applyFont="1" applyBorder="1" applyAlignment="1">
      <alignment horizontal="center"/>
      <protection/>
    </xf>
    <xf numFmtId="49" fontId="51" fillId="0" borderId="0" xfId="57" applyNumberFormat="1" applyFont="1" applyBorder="1" applyAlignment="1">
      <alignment horizontal="center" wrapText="1"/>
      <protection/>
    </xf>
    <xf numFmtId="49" fontId="51" fillId="0" borderId="0" xfId="57" applyNumberFormat="1" applyFont="1" applyBorder="1" applyAlignment="1">
      <alignment horizontal="center"/>
      <protection/>
    </xf>
    <xf numFmtId="0" fontId="9" fillId="0" borderId="10" xfId="57" applyFont="1" applyBorder="1" applyAlignment="1">
      <alignment horizontal="center" vertical="center"/>
      <protection/>
    </xf>
    <xf numFmtId="0" fontId="8" fillId="0" borderId="10" xfId="57" applyFont="1" applyBorder="1" applyAlignment="1">
      <alignment horizontal="center" wrapText="1"/>
      <protection/>
    </xf>
    <xf numFmtId="0" fontId="8" fillId="0" borderId="10" xfId="57" applyFont="1" applyBorder="1" applyAlignment="1">
      <alignment horizontal="center" vertical="center" wrapText="1"/>
      <protection/>
    </xf>
    <xf numFmtId="172" fontId="4" fillId="0" borderId="0" xfId="57" applyNumberFormat="1" applyFont="1" applyBorder="1" applyAlignment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3">
    <dxf>
      <font>
        <color rgb="FFFF0000"/>
      </font>
    </dxf>
    <dxf>
      <font>
        <color rgb="FFFF000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APS\SM\Analiza%20Monetara\Vol.operat.de%20casa\2021\svodnia%20tablita-2005-202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RAPS\SM\Analiza%20Monetara\Vol.operat.de%20casa\2022\svodnia%20tablita-2005-20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05"/>
      <sheetName val="2006"/>
      <sheetName val="2007"/>
      <sheetName val="2008"/>
      <sheetName val="2009"/>
      <sheetName val="2010"/>
      <sheetName val="2011"/>
      <sheetName val="2012-nov."/>
      <sheetName val="2012"/>
      <sheetName val="2013-nov."/>
      <sheetName val="2013"/>
      <sheetName val="2014-nov."/>
      <sheetName val="2014"/>
      <sheetName val="2015-nov."/>
      <sheetName val="2015"/>
      <sheetName val="2016-nov."/>
      <sheetName val="2016"/>
      <sheetName val="2017-nov."/>
      <sheetName val="2017"/>
      <sheetName val="2018-nov."/>
      <sheetName val="2018"/>
      <sheetName val="2019-nov."/>
      <sheetName val="2019"/>
      <sheetName val="2020-nov."/>
      <sheetName val="2020"/>
      <sheetName val="2021-nov."/>
      <sheetName val="2021"/>
      <sheetName val="ian"/>
      <sheetName val="ian-febr"/>
      <sheetName val="ian-mart"/>
      <sheetName val="ian (n)"/>
      <sheetName val="mart (n)"/>
      <sheetName val="ian-febr (n)"/>
      <sheetName val="ian-mart (n)"/>
      <sheetName val="ian-apr (n)"/>
      <sheetName val="ian-apr"/>
      <sheetName val="ian-mai"/>
      <sheetName val="ian-iun"/>
      <sheetName val="ian-iul"/>
      <sheetName val="ian-aug"/>
      <sheetName val="ian-sept"/>
      <sheetName val="ian-oct"/>
      <sheetName val="ian-nov"/>
      <sheetName val="ian-dec"/>
      <sheetName val="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05"/>
      <sheetName val="2006"/>
      <sheetName val="2007"/>
      <sheetName val="2008"/>
      <sheetName val="2009"/>
      <sheetName val="2010"/>
      <sheetName val="2011"/>
      <sheetName val="2012-nov."/>
      <sheetName val="2012"/>
      <sheetName val="2013-nov."/>
      <sheetName val="2013"/>
      <sheetName val="2014-nov."/>
      <sheetName val="2014"/>
      <sheetName val="2015-nov."/>
      <sheetName val="2015"/>
      <sheetName val="2016-nov."/>
      <sheetName val="2016"/>
      <sheetName val="2017-nov."/>
      <sheetName val="2017"/>
      <sheetName val="2018-nov."/>
      <sheetName val="2018"/>
      <sheetName val="2019-nov."/>
      <sheetName val="2019"/>
      <sheetName val="2020-nov."/>
      <sheetName val="2020"/>
      <sheetName val="2021-nov."/>
      <sheetName val="2021"/>
      <sheetName val="2022-nov."/>
      <sheetName val="2022"/>
      <sheetName val="ian"/>
      <sheetName val="ian-febr"/>
      <sheetName val="ian-mart"/>
      <sheetName val="ian (n)"/>
      <sheetName val="mart (n)"/>
      <sheetName val="ian-febr (n)"/>
      <sheetName val="ian-mart (n)"/>
      <sheetName val="ian-apr (n)"/>
      <sheetName val="ian-apr"/>
      <sheetName val="ian-mai"/>
      <sheetName val="ian-iun"/>
      <sheetName val="ian-iul"/>
      <sheetName val="ian-aug"/>
      <sheetName val="ian-sept"/>
      <sheetName val="ian-oct"/>
      <sheetName val="ian-nov"/>
      <sheetName val="ian-dec"/>
      <sheetName val="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161"/>
  <sheetViews>
    <sheetView showGridLines="0" tabSelected="1" zoomScalePageLayoutView="0" workbookViewId="0" topLeftCell="A1">
      <selection activeCell="F8" sqref="F8"/>
    </sheetView>
  </sheetViews>
  <sheetFormatPr defaultColWidth="15.421875" defaultRowHeight="16.5" customHeight="1"/>
  <cols>
    <col min="1" max="1" width="9.140625" style="1" customWidth="1"/>
    <col min="2" max="2" width="72.28125" style="11" customWidth="1"/>
    <col min="3" max="3" width="32.00390625" style="12" customWidth="1"/>
    <col min="4" max="4" width="17.00390625" style="1" customWidth="1"/>
    <col min="5" max="5" width="14.00390625" style="1" customWidth="1"/>
    <col min="6" max="6" width="15.00390625" style="1" customWidth="1"/>
    <col min="7" max="8" width="9.140625" style="1" customWidth="1"/>
    <col min="9" max="9" width="13.8515625" style="1" customWidth="1"/>
    <col min="10" max="10" width="9.140625" style="1" customWidth="1"/>
    <col min="11" max="11" width="12.7109375" style="1" customWidth="1"/>
    <col min="12" max="252" width="9.140625" style="1" customWidth="1"/>
    <col min="253" max="253" width="66.7109375" style="1" customWidth="1"/>
    <col min="254" max="254" width="19.7109375" style="1" customWidth="1"/>
    <col min="255" max="255" width="21.00390625" style="1" customWidth="1"/>
    <col min="256" max="16384" width="15.421875" style="1" customWidth="1"/>
  </cols>
  <sheetData>
    <row r="1" spans="2:5" ht="24" customHeight="1">
      <c r="B1" s="46"/>
      <c r="C1" s="46"/>
      <c r="D1" s="46"/>
      <c r="E1" s="46"/>
    </row>
    <row r="2" spans="2:6" ht="39" customHeight="1">
      <c r="B2" s="47" t="s">
        <v>46</v>
      </c>
      <c r="C2" s="48"/>
      <c r="D2" s="48"/>
      <c r="E2" s="48"/>
      <c r="F2" s="48"/>
    </row>
    <row r="3" spans="2:6" ht="21" customHeight="1">
      <c r="B3" s="45" t="s">
        <v>41</v>
      </c>
      <c r="C3" s="45"/>
      <c r="D3" s="45"/>
      <c r="E3" s="45"/>
      <c r="F3" s="45"/>
    </row>
    <row r="4" spans="2:6" ht="23.25" customHeight="1">
      <c r="B4" s="49"/>
      <c r="C4" s="50" t="s">
        <v>2</v>
      </c>
      <c r="D4" s="50"/>
      <c r="E4" s="51" t="s">
        <v>39</v>
      </c>
      <c r="F4" s="51"/>
    </row>
    <row r="5" spans="2:6" ht="38.25" customHeight="1">
      <c r="B5" s="49"/>
      <c r="C5" s="16">
        <v>2021</v>
      </c>
      <c r="D5" s="16">
        <v>2022</v>
      </c>
      <c r="E5" s="17" t="s">
        <v>40</v>
      </c>
      <c r="F5" s="17" t="s">
        <v>0</v>
      </c>
    </row>
    <row r="6" spans="2:6" ht="16.5" customHeight="1">
      <c r="B6" s="16" t="s">
        <v>1</v>
      </c>
      <c r="C6" s="18">
        <v>1</v>
      </c>
      <c r="D6" s="19">
        <v>2</v>
      </c>
      <c r="E6" s="19">
        <v>3</v>
      </c>
      <c r="F6" s="19">
        <v>4</v>
      </c>
    </row>
    <row r="7" spans="2:6" s="3" customFormat="1" ht="23.25" customHeight="1">
      <c r="B7" s="43" t="s">
        <v>3</v>
      </c>
      <c r="C7" s="43"/>
      <c r="D7" s="43"/>
      <c r="E7" s="43"/>
      <c r="F7" s="43"/>
    </row>
    <row r="8" spans="2:11" s="3" customFormat="1" ht="36" customHeight="1">
      <c r="B8" s="20" t="s">
        <v>19</v>
      </c>
      <c r="C8" s="21">
        <v>85612683.079</v>
      </c>
      <c r="D8" s="21">
        <v>92820564.355</v>
      </c>
      <c r="E8" s="21">
        <f aca="true" t="shared" si="0" ref="E8:E24">+D8-C8</f>
        <v>7207881.276000008</v>
      </c>
      <c r="F8" s="35">
        <f aca="true" t="shared" si="1" ref="F8:F24">(D8/C8)*100-100</f>
        <v>8.419174609150915</v>
      </c>
      <c r="H8" s="52"/>
      <c r="I8" s="52"/>
      <c r="J8" s="52"/>
      <c r="K8" s="52"/>
    </row>
    <row r="9" spans="2:11" s="3" customFormat="1" ht="24" customHeight="1">
      <c r="B9" s="22" t="s">
        <v>4</v>
      </c>
      <c r="C9" s="23">
        <v>810274.0739999998</v>
      </c>
      <c r="D9" s="23">
        <v>1068343.9549999998</v>
      </c>
      <c r="E9" s="23">
        <f t="shared" si="0"/>
        <v>258069.88100000005</v>
      </c>
      <c r="F9" s="36">
        <f t="shared" si="1"/>
        <v>31.849702376137003</v>
      </c>
      <c r="H9" s="52"/>
      <c r="I9" s="52"/>
      <c r="J9" s="52"/>
      <c r="K9" s="52"/>
    </row>
    <row r="10" spans="2:11" s="3" customFormat="1" ht="18.75" customHeight="1">
      <c r="B10" s="22" t="s">
        <v>7</v>
      </c>
      <c r="C10" s="23">
        <v>2980710.3710000003</v>
      </c>
      <c r="D10" s="23">
        <v>2919736.0319999997</v>
      </c>
      <c r="E10" s="23">
        <f t="shared" si="0"/>
        <v>-60974.33900000062</v>
      </c>
      <c r="F10" s="36">
        <f t="shared" si="1"/>
        <v>-2.0456311218035097</v>
      </c>
      <c r="H10" s="52"/>
      <c r="I10" s="52"/>
      <c r="J10" s="52"/>
      <c r="K10" s="52"/>
    </row>
    <row r="11" spans="2:11" s="3" customFormat="1" ht="20.25" customHeight="1">
      <c r="B11" s="22" t="s">
        <v>8</v>
      </c>
      <c r="C11" s="23">
        <v>11555418.730999999</v>
      </c>
      <c r="D11" s="23">
        <v>13004613.515</v>
      </c>
      <c r="E11" s="23">
        <f t="shared" si="0"/>
        <v>1449194.7840000018</v>
      </c>
      <c r="F11" s="36">
        <f t="shared" si="1"/>
        <v>12.541257203533547</v>
      </c>
      <c r="H11" s="52"/>
      <c r="I11" s="52"/>
      <c r="J11" s="52"/>
      <c r="K11" s="52"/>
    </row>
    <row r="12" spans="2:11" s="3" customFormat="1" ht="21.75" customHeight="1">
      <c r="B12" s="22" t="s">
        <v>21</v>
      </c>
      <c r="C12" s="23">
        <v>1902465.483</v>
      </c>
      <c r="D12" s="23">
        <v>1883461.5739999998</v>
      </c>
      <c r="E12" s="23">
        <f t="shared" si="0"/>
        <v>-19003.909000000218</v>
      </c>
      <c r="F12" s="36">
        <f t="shared" si="1"/>
        <v>-0.9989095292300902</v>
      </c>
      <c r="H12" s="52"/>
      <c r="I12" s="52"/>
      <c r="J12" s="52"/>
      <c r="K12" s="52"/>
    </row>
    <row r="13" spans="2:11" s="3" customFormat="1" ht="25.5" customHeight="1">
      <c r="B13" s="22" t="s">
        <v>5</v>
      </c>
      <c r="C13" s="23">
        <v>13708479.944999998</v>
      </c>
      <c r="D13" s="23">
        <v>18067583.737999998</v>
      </c>
      <c r="E13" s="23">
        <f t="shared" si="0"/>
        <v>4359103.793</v>
      </c>
      <c r="F13" s="36">
        <f t="shared" si="1"/>
        <v>31.79859335600466</v>
      </c>
      <c r="H13" s="52"/>
      <c r="I13" s="52"/>
      <c r="J13" s="52"/>
      <c r="K13" s="52"/>
    </row>
    <row r="14" spans="2:11" s="3" customFormat="1" ht="20.25" customHeight="1">
      <c r="B14" s="22" t="s">
        <v>9</v>
      </c>
      <c r="C14" s="23">
        <v>6697331.249</v>
      </c>
      <c r="D14" s="24">
        <v>10714900.025999999</v>
      </c>
      <c r="E14" s="23">
        <f t="shared" si="0"/>
        <v>4017568.776999999</v>
      </c>
      <c r="F14" s="36">
        <f>D14/C14*100-100</f>
        <v>59.9876074160118</v>
      </c>
      <c r="H14" s="52"/>
      <c r="I14" s="52"/>
      <c r="J14" s="52"/>
      <c r="K14" s="52"/>
    </row>
    <row r="15" spans="2:11" s="3" customFormat="1" ht="19.5" customHeight="1">
      <c r="B15" s="22" t="s">
        <v>22</v>
      </c>
      <c r="C15" s="23">
        <v>6174175.117000001</v>
      </c>
      <c r="D15" s="23">
        <v>5800886.7069999995</v>
      </c>
      <c r="E15" s="23">
        <f t="shared" si="0"/>
        <v>-373288.4100000011</v>
      </c>
      <c r="F15" s="36">
        <f t="shared" si="1"/>
        <v>-6.045964083075432</v>
      </c>
      <c r="H15" s="52"/>
      <c r="I15" s="52"/>
      <c r="J15" s="52"/>
      <c r="K15" s="52"/>
    </row>
    <row r="16" spans="2:11" s="3" customFormat="1" ht="30.75" customHeight="1">
      <c r="B16" s="22" t="s">
        <v>23</v>
      </c>
      <c r="C16" s="23">
        <v>3115480.4699999997</v>
      </c>
      <c r="D16" s="23">
        <v>2951669.4799999995</v>
      </c>
      <c r="E16" s="23">
        <f t="shared" si="0"/>
        <v>-163810.99000000022</v>
      </c>
      <c r="F16" s="36">
        <f t="shared" si="1"/>
        <v>-5.257968765247952</v>
      </c>
      <c r="H16" s="52"/>
      <c r="I16" s="52"/>
      <c r="J16" s="52"/>
      <c r="K16" s="52"/>
    </row>
    <row r="17" spans="2:11" s="3" customFormat="1" ht="24" customHeight="1">
      <c r="B17" s="22" t="s">
        <v>6</v>
      </c>
      <c r="C17" s="23">
        <f>SUM(C18:C23)</f>
        <v>20908767.983</v>
      </c>
      <c r="D17" s="23">
        <f>SUM(D18:D23)</f>
        <v>22633813.940999996</v>
      </c>
      <c r="E17" s="23">
        <f t="shared" si="0"/>
        <v>1725045.9579999968</v>
      </c>
      <c r="F17" s="36">
        <f t="shared" si="1"/>
        <v>8.250347219896241</v>
      </c>
      <c r="H17" s="52"/>
      <c r="I17" s="52"/>
      <c r="J17" s="52"/>
      <c r="K17" s="52"/>
    </row>
    <row r="18" spans="2:11" s="3" customFormat="1" ht="16.5" customHeight="1">
      <c r="B18" s="31" t="s">
        <v>20</v>
      </c>
      <c r="C18" s="23">
        <v>281440.926</v>
      </c>
      <c r="D18" s="23">
        <v>246156.65200000003</v>
      </c>
      <c r="E18" s="23">
        <f t="shared" si="0"/>
        <v>-35284.27399999995</v>
      </c>
      <c r="F18" s="36">
        <f t="shared" si="1"/>
        <v>-12.537008921012415</v>
      </c>
      <c r="H18" s="52"/>
      <c r="I18" s="52"/>
      <c r="J18" s="52"/>
      <c r="K18" s="52"/>
    </row>
    <row r="19" spans="2:11" s="3" customFormat="1" ht="24" customHeight="1">
      <c r="B19" s="31" t="s">
        <v>10</v>
      </c>
      <c r="C19" s="23">
        <v>2825516.0810000002</v>
      </c>
      <c r="D19" s="23">
        <v>434258.42799999996</v>
      </c>
      <c r="E19" s="23">
        <f t="shared" si="0"/>
        <v>-2391257.6530000004</v>
      </c>
      <c r="F19" s="36">
        <f t="shared" si="1"/>
        <v>-84.63082794254322</v>
      </c>
      <c r="H19" s="52"/>
      <c r="I19" s="52"/>
      <c r="J19" s="52"/>
      <c r="K19" s="52"/>
    </row>
    <row r="20" spans="2:11" s="3" customFormat="1" ht="16.5" customHeight="1">
      <c r="B20" s="31" t="s">
        <v>24</v>
      </c>
      <c r="C20" s="23">
        <v>438973.21300000005</v>
      </c>
      <c r="D20" s="23">
        <v>362622.16000000003</v>
      </c>
      <c r="E20" s="23">
        <f t="shared" si="0"/>
        <v>-76351.05300000001</v>
      </c>
      <c r="F20" s="36">
        <f t="shared" si="1"/>
        <v>-17.393100703846358</v>
      </c>
      <c r="H20" s="52"/>
      <c r="I20" s="52"/>
      <c r="J20" s="52"/>
      <c r="K20" s="52"/>
    </row>
    <row r="21" spans="2:11" s="3" customFormat="1" ht="16.5" customHeight="1">
      <c r="B21" s="31" t="s">
        <v>25</v>
      </c>
      <c r="C21" s="23">
        <v>1080641.484</v>
      </c>
      <c r="D21" s="23">
        <v>485564.428</v>
      </c>
      <c r="E21" s="23">
        <f t="shared" si="0"/>
        <v>-595077.0559999999</v>
      </c>
      <c r="F21" s="36">
        <f t="shared" si="1"/>
        <v>-55.067019433431255</v>
      </c>
      <c r="H21" s="52"/>
      <c r="I21" s="52"/>
      <c r="J21" s="52"/>
      <c r="K21" s="52"/>
    </row>
    <row r="22" spans="2:11" s="3" customFormat="1" ht="16.5" customHeight="1">
      <c r="B22" s="31" t="s">
        <v>11</v>
      </c>
      <c r="C22" s="23">
        <v>1940.1770000000001</v>
      </c>
      <c r="D22" s="23">
        <v>3702.937</v>
      </c>
      <c r="E22" s="23">
        <f>+D22-C22</f>
        <v>1762.7599999999998</v>
      </c>
      <c r="F22" s="36">
        <f>D22/C22*100-100</f>
        <v>90.85562812052711</v>
      </c>
      <c r="H22" s="52"/>
      <c r="I22" s="52"/>
      <c r="J22" s="52"/>
      <c r="K22" s="52"/>
    </row>
    <row r="23" spans="2:11" s="3" customFormat="1" ht="16.5" customHeight="1">
      <c r="B23" s="31" t="s">
        <v>6</v>
      </c>
      <c r="C23" s="23">
        <v>16280256.101999998</v>
      </c>
      <c r="D23" s="23">
        <v>21101509.335999995</v>
      </c>
      <c r="E23" s="23">
        <f t="shared" si="0"/>
        <v>4821253.233999997</v>
      </c>
      <c r="F23" s="36">
        <f t="shared" si="1"/>
        <v>29.61411174242963</v>
      </c>
      <c r="H23" s="52"/>
      <c r="I23" s="52"/>
      <c r="J23" s="52"/>
      <c r="K23" s="52"/>
    </row>
    <row r="24" spans="2:11" s="3" customFormat="1" ht="29.25" customHeight="1">
      <c r="B24" s="25" t="s">
        <v>12</v>
      </c>
      <c r="C24" s="26">
        <f>+SUM(C8:C17)</f>
        <v>153465786.50199997</v>
      </c>
      <c r="D24" s="26">
        <f>+SUM(D8:D17)</f>
        <v>171865573.32299995</v>
      </c>
      <c r="E24" s="26">
        <f t="shared" si="0"/>
        <v>18399786.82099998</v>
      </c>
      <c r="F24" s="40">
        <f t="shared" si="1"/>
        <v>11.989504136650169</v>
      </c>
      <c r="H24" s="52"/>
      <c r="I24" s="52"/>
      <c r="J24" s="52"/>
      <c r="K24" s="52"/>
    </row>
    <row r="25" spans="2:11" s="3" customFormat="1" ht="22.5" customHeight="1">
      <c r="B25" s="44" t="s">
        <v>42</v>
      </c>
      <c r="C25" s="44"/>
      <c r="D25" s="44"/>
      <c r="E25" s="44"/>
      <c r="F25" s="44"/>
      <c r="H25" s="52"/>
      <c r="I25" s="52"/>
      <c r="J25" s="52"/>
      <c r="K25" s="52"/>
    </row>
    <row r="26" spans="2:11" s="3" customFormat="1" ht="32.25" customHeight="1">
      <c r="B26" s="27" t="s">
        <v>13</v>
      </c>
      <c r="C26" s="28">
        <f>SUM(C27:C30)</f>
        <v>14360470.087000001</v>
      </c>
      <c r="D26" s="28">
        <f>SUM(D27:D30)</f>
        <v>14263657.785</v>
      </c>
      <c r="E26" s="23">
        <f>+D26-C26</f>
        <v>-96812.30200000107</v>
      </c>
      <c r="F26" s="37">
        <f>(D26/C26)*100-100</f>
        <v>-0.6741583068902628</v>
      </c>
      <c r="H26" s="52"/>
      <c r="I26" s="52"/>
      <c r="J26" s="52"/>
      <c r="K26" s="52"/>
    </row>
    <row r="27" spans="2:11" s="3" customFormat="1" ht="16.5" customHeight="1">
      <c r="B27" s="31" t="s">
        <v>14</v>
      </c>
      <c r="C27" s="23">
        <v>2716712.733</v>
      </c>
      <c r="D27" s="23">
        <v>2760281.328</v>
      </c>
      <c r="E27" s="23">
        <f>+D27-C27</f>
        <v>43568.595000000205</v>
      </c>
      <c r="F27" s="36">
        <f>(D27/C27)*100-100</f>
        <v>1.6037247689375107</v>
      </c>
      <c r="H27" s="52"/>
      <c r="I27" s="52"/>
      <c r="J27" s="52"/>
      <c r="K27" s="52"/>
    </row>
    <row r="28" spans="2:11" s="3" customFormat="1" ht="16.5" customHeight="1">
      <c r="B28" s="31" t="s">
        <v>26</v>
      </c>
      <c r="C28" s="23">
        <v>22392.583</v>
      </c>
      <c r="D28" s="23">
        <v>21871.927</v>
      </c>
      <c r="E28" s="23">
        <f aca="true" t="shared" si="2" ref="E28:E34">+D28-C28</f>
        <v>-520.655999999999</v>
      </c>
      <c r="F28" s="36">
        <f>(D28/C28)*100-100</f>
        <v>-2.3251270297848095</v>
      </c>
      <c r="H28" s="52"/>
      <c r="I28" s="52"/>
      <c r="J28" s="52"/>
      <c r="K28" s="52"/>
    </row>
    <row r="29" spans="2:11" s="3" customFormat="1" ht="25.5" customHeight="1">
      <c r="B29" s="31" t="s">
        <v>27</v>
      </c>
      <c r="C29" s="23">
        <v>897189.2140000002</v>
      </c>
      <c r="D29" s="23">
        <v>1822887.5980000002</v>
      </c>
      <c r="E29" s="23">
        <f t="shared" si="2"/>
        <v>925698.3840000001</v>
      </c>
      <c r="F29" s="36" t="s">
        <v>44</v>
      </c>
      <c r="H29" s="52"/>
      <c r="I29" s="52"/>
      <c r="J29" s="52"/>
      <c r="K29" s="52"/>
    </row>
    <row r="30" spans="2:11" s="3" customFormat="1" ht="16.5" customHeight="1">
      <c r="B30" s="31" t="s">
        <v>28</v>
      </c>
      <c r="C30" s="23">
        <v>10724175.557</v>
      </c>
      <c r="D30" s="23">
        <v>9658616.932</v>
      </c>
      <c r="E30" s="23">
        <f>+D30-C30</f>
        <v>-1065558.625</v>
      </c>
      <c r="F30" s="36">
        <f>+(D30/C30)*100-100</f>
        <v>-9.93604234970283</v>
      </c>
      <c r="H30" s="52"/>
      <c r="I30" s="52"/>
      <c r="J30" s="52"/>
      <c r="K30" s="52"/>
    </row>
    <row r="31" spans="2:11" s="3" customFormat="1" ht="21.75" customHeight="1">
      <c r="B31" s="27" t="s">
        <v>15</v>
      </c>
      <c r="C31" s="23">
        <f>SUM(C32:C33)</f>
        <v>35491872.244</v>
      </c>
      <c r="D31" s="23">
        <f>SUM(D32:D33)</f>
        <v>41437179.828999996</v>
      </c>
      <c r="E31" s="23">
        <f>+D31-C31</f>
        <v>5945307.584999993</v>
      </c>
      <c r="F31" s="38">
        <f>+(D31/C31)*100-100</f>
        <v>16.75118050726408</v>
      </c>
      <c r="H31" s="52"/>
      <c r="I31" s="52"/>
      <c r="J31" s="52"/>
      <c r="K31" s="52"/>
    </row>
    <row r="32" spans="2:11" s="3" customFormat="1" ht="16.5" customHeight="1">
      <c r="B32" s="31" t="s">
        <v>29</v>
      </c>
      <c r="C32" s="23">
        <v>28703687.073</v>
      </c>
      <c r="D32" s="23">
        <v>33068727.924</v>
      </c>
      <c r="E32" s="23">
        <f t="shared" si="2"/>
        <v>4365040.851</v>
      </c>
      <c r="F32" s="36">
        <f>+(D32/C32)*100-100</f>
        <v>15.207247904768153</v>
      </c>
      <c r="H32" s="52"/>
      <c r="I32" s="52"/>
      <c r="J32" s="52"/>
      <c r="K32" s="52"/>
    </row>
    <row r="33" spans="2:11" s="3" customFormat="1" ht="16.5" customHeight="1">
      <c r="B33" s="31" t="s">
        <v>30</v>
      </c>
      <c r="C33" s="23">
        <v>6788185.171</v>
      </c>
      <c r="D33" s="23">
        <v>8368451.905</v>
      </c>
      <c r="E33" s="23">
        <f t="shared" si="2"/>
        <v>1580266.7340000002</v>
      </c>
      <c r="F33" s="36">
        <f>+(D33/C33)*100-100</f>
        <v>23.27966450813838</v>
      </c>
      <c r="H33" s="52"/>
      <c r="I33" s="52"/>
      <c r="J33" s="52"/>
      <c r="K33" s="52"/>
    </row>
    <row r="34" spans="2:11" s="3" customFormat="1" ht="23.25" customHeight="1">
      <c r="B34" s="27" t="s">
        <v>16</v>
      </c>
      <c r="C34" s="23">
        <v>42388772.655</v>
      </c>
      <c r="D34" s="23">
        <v>47090591.457</v>
      </c>
      <c r="E34" s="28">
        <f t="shared" si="2"/>
        <v>4701818.802000001</v>
      </c>
      <c r="F34" s="38">
        <f aca="true" t="shared" si="3" ref="F34:F45">(D34/C34)*100-100</f>
        <v>11.09213243862439</v>
      </c>
      <c r="H34" s="52"/>
      <c r="I34" s="52"/>
      <c r="J34" s="52"/>
      <c r="K34" s="52"/>
    </row>
    <row r="35" spans="2:11" s="3" customFormat="1" ht="18.75" customHeight="1">
      <c r="B35" s="27" t="s">
        <v>31</v>
      </c>
      <c r="C35" s="23">
        <v>6513972.279</v>
      </c>
      <c r="D35" s="23">
        <v>3521477.3439999996</v>
      </c>
      <c r="E35" s="23">
        <f aca="true" t="shared" si="4" ref="E35:E45">+D35-C35</f>
        <v>-2992494.9350000005</v>
      </c>
      <c r="F35" s="36">
        <f t="shared" si="3"/>
        <v>-45.939632636253656</v>
      </c>
      <c r="H35" s="52"/>
      <c r="I35" s="52"/>
      <c r="J35" s="52"/>
      <c r="K35" s="52"/>
    </row>
    <row r="36" spans="2:11" s="3" customFormat="1" ht="15" customHeight="1">
      <c r="B36" s="27" t="s">
        <v>32</v>
      </c>
      <c r="C36" s="23">
        <v>29984638.696000002</v>
      </c>
      <c r="D36" s="23">
        <v>39720958.293000005</v>
      </c>
      <c r="E36" s="23">
        <f t="shared" si="4"/>
        <v>9736319.597000003</v>
      </c>
      <c r="F36" s="36">
        <f t="shared" si="3"/>
        <v>32.471025232993185</v>
      </c>
      <c r="H36" s="52"/>
      <c r="I36" s="52"/>
      <c r="J36" s="52"/>
      <c r="K36" s="52"/>
    </row>
    <row r="37" spans="2:11" s="3" customFormat="1" ht="20.25" customHeight="1">
      <c r="B37" s="27" t="s">
        <v>33</v>
      </c>
      <c r="C37" s="23">
        <f>SUM(C38:C44)</f>
        <v>26618838.347999997</v>
      </c>
      <c r="D37" s="23">
        <f>SUM(D38:D44)</f>
        <v>28526321.582999997</v>
      </c>
      <c r="E37" s="23">
        <f t="shared" si="4"/>
        <v>1907483.2349999994</v>
      </c>
      <c r="F37" s="36">
        <f t="shared" si="3"/>
        <v>7.165914643090801</v>
      </c>
      <c r="H37" s="52"/>
      <c r="I37" s="52"/>
      <c r="J37" s="52"/>
      <c r="K37" s="52"/>
    </row>
    <row r="38" spans="2:11" s="3" customFormat="1" ht="16.5" customHeight="1">
      <c r="B38" s="31" t="s">
        <v>17</v>
      </c>
      <c r="C38" s="23">
        <v>1973358.35</v>
      </c>
      <c r="D38" s="23">
        <v>1836642.8339999998</v>
      </c>
      <c r="E38" s="23">
        <f t="shared" si="4"/>
        <v>-136715.5160000003</v>
      </c>
      <c r="F38" s="36">
        <f t="shared" si="3"/>
        <v>-6.928063319062161</v>
      </c>
      <c r="H38" s="52"/>
      <c r="I38" s="52"/>
      <c r="J38" s="52"/>
      <c r="K38" s="52"/>
    </row>
    <row r="39" spans="2:11" s="3" customFormat="1" ht="29.25" customHeight="1">
      <c r="B39" s="31" t="s">
        <v>34</v>
      </c>
      <c r="C39" s="23">
        <v>121332.039</v>
      </c>
      <c r="D39" s="23">
        <v>57817.118</v>
      </c>
      <c r="E39" s="23">
        <f t="shared" si="4"/>
        <v>-63514.921</v>
      </c>
      <c r="F39" s="36">
        <f t="shared" si="3"/>
        <v>-52.34802078946353</v>
      </c>
      <c r="H39" s="52"/>
      <c r="I39" s="52"/>
      <c r="J39" s="52"/>
      <c r="K39" s="52"/>
    </row>
    <row r="40" spans="2:11" s="3" customFormat="1" ht="30" customHeight="1">
      <c r="B40" s="31" t="s">
        <v>18</v>
      </c>
      <c r="C40" s="23">
        <v>1612533.5499999998</v>
      </c>
      <c r="D40" s="23">
        <v>1648957.215</v>
      </c>
      <c r="E40" s="23">
        <f t="shared" si="4"/>
        <v>36423.66500000027</v>
      </c>
      <c r="F40" s="36">
        <f t="shared" si="3"/>
        <v>2.2587849412497576</v>
      </c>
      <c r="H40" s="52"/>
      <c r="I40" s="52"/>
      <c r="J40" s="52"/>
      <c r="K40" s="52"/>
    </row>
    <row r="41" spans="2:11" s="3" customFormat="1" ht="24.75" customHeight="1">
      <c r="B41" s="31" t="s">
        <v>35</v>
      </c>
      <c r="C41" s="23">
        <v>3069780.632</v>
      </c>
      <c r="D41" s="23">
        <v>6609385.865999999</v>
      </c>
      <c r="E41" s="23">
        <f t="shared" si="4"/>
        <v>3539605.2339999992</v>
      </c>
      <c r="F41" s="36" t="s">
        <v>45</v>
      </c>
      <c r="H41" s="52"/>
      <c r="I41" s="52"/>
      <c r="J41" s="52"/>
      <c r="K41" s="52"/>
    </row>
    <row r="42" spans="2:11" s="3" customFormat="1" ht="25.5" customHeight="1">
      <c r="B42" s="31" t="s">
        <v>36</v>
      </c>
      <c r="C42" s="23">
        <v>196799.889</v>
      </c>
      <c r="D42" s="23">
        <v>183000.027</v>
      </c>
      <c r="E42" s="23">
        <f t="shared" si="4"/>
        <v>-13799.861999999994</v>
      </c>
      <c r="F42" s="36">
        <f t="shared" si="3"/>
        <v>-7.012128955011747</v>
      </c>
      <c r="H42" s="52"/>
      <c r="I42" s="52"/>
      <c r="J42" s="52"/>
      <c r="K42" s="52"/>
    </row>
    <row r="43" spans="2:11" s="3" customFormat="1" ht="16.5" customHeight="1">
      <c r="B43" s="31" t="s">
        <v>37</v>
      </c>
      <c r="C43" s="23">
        <v>550368.078</v>
      </c>
      <c r="D43" s="23">
        <v>607195.2899999999</v>
      </c>
      <c r="E43" s="23">
        <f t="shared" si="4"/>
        <v>56827.21199999994</v>
      </c>
      <c r="F43" s="36">
        <f t="shared" si="3"/>
        <v>10.325310328045575</v>
      </c>
      <c r="H43" s="52"/>
      <c r="I43" s="52"/>
      <c r="J43" s="52"/>
      <c r="K43" s="52"/>
    </row>
    <row r="44" spans="2:11" s="3" customFormat="1" ht="16.5" customHeight="1">
      <c r="B44" s="31" t="s">
        <v>33</v>
      </c>
      <c r="C44" s="23">
        <v>19094665.81</v>
      </c>
      <c r="D44" s="23">
        <v>17583323.233</v>
      </c>
      <c r="E44" s="23">
        <f t="shared" si="4"/>
        <v>-1511342.5769999996</v>
      </c>
      <c r="F44" s="36">
        <f t="shared" si="3"/>
        <v>-7.914998838096977</v>
      </c>
      <c r="H44" s="52"/>
      <c r="I44" s="52"/>
      <c r="J44" s="52"/>
      <c r="K44" s="52"/>
    </row>
    <row r="45" spans="2:11" s="3" customFormat="1" ht="24.75" customHeight="1">
      <c r="B45" s="29" t="s">
        <v>38</v>
      </c>
      <c r="C45" s="30">
        <f>+C26+C31+C34+C35+C36+C37</f>
        <v>155358564.309</v>
      </c>
      <c r="D45" s="30">
        <f>+D26+D31+D34+D35+D36+D37</f>
        <v>174560186.291</v>
      </c>
      <c r="E45" s="30">
        <f t="shared" si="4"/>
        <v>19201621.982000023</v>
      </c>
      <c r="F45" s="39">
        <f t="shared" si="3"/>
        <v>12.359551639399172</v>
      </c>
      <c r="H45" s="52"/>
      <c r="I45" s="52"/>
      <c r="J45" s="52"/>
      <c r="K45" s="52"/>
    </row>
    <row r="46" spans="2:6" ht="16.5" customHeight="1">
      <c r="B46" s="4"/>
      <c r="C46" s="32"/>
      <c r="D46" s="6"/>
      <c r="E46" s="6"/>
      <c r="F46" s="6"/>
    </row>
    <row r="47" spans="2:6" ht="16.5" customHeight="1">
      <c r="B47" s="41" t="s">
        <v>43</v>
      </c>
      <c r="C47" s="34"/>
      <c r="D47" s="34"/>
      <c r="E47" s="6"/>
      <c r="F47" s="6"/>
    </row>
    <row r="48" spans="2:6" ht="16.5" customHeight="1">
      <c r="B48" s="4"/>
      <c r="C48" s="42">
        <v>0</v>
      </c>
      <c r="D48" s="42">
        <v>0</v>
      </c>
      <c r="E48" s="6"/>
      <c r="F48" s="6"/>
    </row>
    <row r="49" spans="2:6" ht="16.5" customHeight="1">
      <c r="B49" s="4"/>
      <c r="C49" s="32"/>
      <c r="D49" s="33"/>
      <c r="E49" s="6"/>
      <c r="F49" s="6"/>
    </row>
    <row r="50" spans="2:6" ht="16.5" customHeight="1">
      <c r="B50" s="4"/>
      <c r="C50" s="5"/>
      <c r="D50" s="6"/>
      <c r="E50" s="6"/>
      <c r="F50" s="6"/>
    </row>
    <row r="51" spans="2:6" ht="16.5" customHeight="1">
      <c r="B51" s="4"/>
      <c r="C51" s="5"/>
      <c r="D51" s="6"/>
      <c r="E51" s="6"/>
      <c r="F51" s="6"/>
    </row>
    <row r="52" spans="2:6" ht="16.5" customHeight="1">
      <c r="B52" s="4"/>
      <c r="C52" s="5"/>
      <c r="D52" s="6"/>
      <c r="E52" s="6"/>
      <c r="F52" s="6"/>
    </row>
    <row r="53" spans="2:6" ht="16.5" customHeight="1">
      <c r="B53" s="4"/>
      <c r="C53" s="5"/>
      <c r="D53" s="6"/>
      <c r="E53" s="6"/>
      <c r="F53" s="6"/>
    </row>
    <row r="54" spans="2:6" ht="16.5" customHeight="1">
      <c r="B54" s="4"/>
      <c r="C54" s="7"/>
      <c r="D54" s="6"/>
      <c r="E54" s="6"/>
      <c r="F54" s="6"/>
    </row>
    <row r="55" spans="2:6" ht="16.5" customHeight="1">
      <c r="B55" s="4"/>
      <c r="C55" s="5"/>
      <c r="D55" s="6"/>
      <c r="E55" s="6"/>
      <c r="F55" s="6"/>
    </row>
    <row r="56" spans="2:6" ht="16.5" customHeight="1">
      <c r="B56" s="4"/>
      <c r="C56" s="5"/>
      <c r="D56" s="6"/>
      <c r="E56" s="6"/>
      <c r="F56" s="6"/>
    </row>
    <row r="57" spans="2:6" ht="16.5" customHeight="1">
      <c r="B57" s="4"/>
      <c r="C57" s="5"/>
      <c r="D57" s="6"/>
      <c r="E57" s="6"/>
      <c r="F57" s="6"/>
    </row>
    <row r="58" spans="2:6" ht="16.5" customHeight="1">
      <c r="B58" s="4"/>
      <c r="C58" s="5"/>
      <c r="D58" s="6"/>
      <c r="E58" s="6"/>
      <c r="F58" s="6"/>
    </row>
    <row r="59" spans="2:6" ht="16.5" customHeight="1">
      <c r="B59" s="4"/>
      <c r="C59" s="5"/>
      <c r="D59" s="6"/>
      <c r="E59" s="6"/>
      <c r="F59" s="6"/>
    </row>
    <row r="60" spans="2:6" ht="16.5" customHeight="1">
      <c r="B60" s="4"/>
      <c r="C60" s="8"/>
      <c r="D60" s="6"/>
      <c r="E60" s="6"/>
      <c r="F60" s="6"/>
    </row>
    <row r="61" spans="2:6" ht="16.5" customHeight="1">
      <c r="B61" s="4"/>
      <c r="C61" s="5"/>
      <c r="D61" s="6"/>
      <c r="E61" s="6"/>
      <c r="F61" s="6"/>
    </row>
    <row r="62" spans="2:6" ht="16.5" customHeight="1">
      <c r="B62" s="4"/>
      <c r="C62" s="5"/>
      <c r="D62" s="6"/>
      <c r="E62" s="6"/>
      <c r="F62" s="6"/>
    </row>
    <row r="63" spans="2:6" ht="16.5" customHeight="1">
      <c r="B63" s="4"/>
      <c r="C63" s="5"/>
      <c r="D63" s="6"/>
      <c r="E63" s="6"/>
      <c r="F63" s="6"/>
    </row>
    <row r="64" spans="2:6" ht="16.5" customHeight="1">
      <c r="B64" s="4"/>
      <c r="C64" s="5"/>
      <c r="D64" s="6"/>
      <c r="E64" s="6"/>
      <c r="F64" s="6"/>
    </row>
    <row r="65" spans="2:6" ht="16.5" customHeight="1">
      <c r="B65" s="4"/>
      <c r="C65" s="5"/>
      <c r="D65" s="6"/>
      <c r="E65" s="6"/>
      <c r="F65" s="6"/>
    </row>
    <row r="66" spans="2:6" ht="16.5" customHeight="1">
      <c r="B66" s="4"/>
      <c r="C66" s="5"/>
      <c r="D66" s="6"/>
      <c r="E66" s="6"/>
      <c r="F66" s="6"/>
    </row>
    <row r="67" spans="2:6" ht="16.5" customHeight="1">
      <c r="B67" s="4"/>
      <c r="C67" s="9"/>
      <c r="D67" s="6"/>
      <c r="E67" s="6"/>
      <c r="F67" s="6"/>
    </row>
    <row r="68" spans="2:6" ht="16.5" customHeight="1">
      <c r="B68" s="4"/>
      <c r="C68" s="9"/>
      <c r="D68" s="6"/>
      <c r="E68" s="6"/>
      <c r="F68" s="6"/>
    </row>
    <row r="69" spans="2:6" ht="16.5" customHeight="1">
      <c r="B69" s="4"/>
      <c r="C69" s="5"/>
      <c r="D69" s="6"/>
      <c r="E69" s="6"/>
      <c r="F69" s="6"/>
    </row>
    <row r="70" spans="2:6" ht="16.5" customHeight="1">
      <c r="B70" s="4"/>
      <c r="C70" s="9"/>
      <c r="D70" s="6"/>
      <c r="E70" s="6"/>
      <c r="F70" s="6"/>
    </row>
    <row r="71" spans="2:6" ht="16.5" customHeight="1">
      <c r="B71" s="4"/>
      <c r="C71" s="9"/>
      <c r="D71" s="6"/>
      <c r="E71" s="6"/>
      <c r="F71" s="6"/>
    </row>
    <row r="72" spans="2:6" ht="16.5" customHeight="1">
      <c r="B72" s="4"/>
      <c r="C72" s="5"/>
      <c r="D72" s="6"/>
      <c r="E72" s="6"/>
      <c r="F72" s="6"/>
    </row>
    <row r="73" spans="2:6" ht="16.5" customHeight="1">
      <c r="B73" s="4"/>
      <c r="C73" s="5"/>
      <c r="D73" s="6"/>
      <c r="E73" s="6"/>
      <c r="F73" s="6"/>
    </row>
    <row r="74" spans="2:6" ht="16.5" customHeight="1">
      <c r="B74" s="4"/>
      <c r="C74" s="5"/>
      <c r="D74" s="6"/>
      <c r="E74" s="6"/>
      <c r="F74" s="6"/>
    </row>
    <row r="75" spans="2:6" ht="16.5" customHeight="1">
      <c r="B75" s="4"/>
      <c r="C75" s="5"/>
      <c r="D75" s="6"/>
      <c r="E75" s="6"/>
      <c r="F75" s="6"/>
    </row>
    <row r="76" spans="2:6" ht="16.5" customHeight="1">
      <c r="B76" s="4"/>
      <c r="C76" s="5"/>
      <c r="D76" s="6"/>
      <c r="E76" s="6"/>
      <c r="F76" s="6"/>
    </row>
    <row r="77" spans="2:6" ht="16.5" customHeight="1">
      <c r="B77" s="4"/>
      <c r="C77" s="5"/>
      <c r="D77" s="6"/>
      <c r="E77" s="6"/>
      <c r="F77" s="6"/>
    </row>
    <row r="78" spans="2:6" ht="16.5" customHeight="1">
      <c r="B78" s="4"/>
      <c r="C78" s="5"/>
      <c r="D78" s="6"/>
      <c r="E78" s="6"/>
      <c r="F78" s="6"/>
    </row>
    <row r="79" spans="2:6" ht="16.5" customHeight="1">
      <c r="B79" s="4"/>
      <c r="C79" s="5"/>
      <c r="D79" s="6"/>
      <c r="E79" s="6"/>
      <c r="F79" s="6"/>
    </row>
    <row r="80" spans="2:6" ht="16.5" customHeight="1">
      <c r="B80" s="4"/>
      <c r="C80" s="5"/>
      <c r="D80" s="6"/>
      <c r="E80" s="6"/>
      <c r="F80" s="6"/>
    </row>
    <row r="81" spans="2:6" ht="16.5" customHeight="1">
      <c r="B81" s="4"/>
      <c r="C81" s="5"/>
      <c r="D81" s="6"/>
      <c r="E81" s="6"/>
      <c r="F81" s="6"/>
    </row>
    <row r="82" spans="2:6" ht="16.5" customHeight="1">
      <c r="B82" s="4"/>
      <c r="C82" s="5"/>
      <c r="D82" s="6"/>
      <c r="E82" s="6"/>
      <c r="F82" s="6"/>
    </row>
    <row r="83" spans="2:6" ht="16.5" customHeight="1">
      <c r="B83" s="4"/>
      <c r="C83" s="5"/>
      <c r="D83" s="6"/>
      <c r="E83" s="6"/>
      <c r="F83" s="6"/>
    </row>
    <row r="84" spans="2:6" ht="16.5" customHeight="1">
      <c r="B84" s="4"/>
      <c r="C84" s="5"/>
      <c r="D84" s="6"/>
      <c r="E84" s="6"/>
      <c r="F84" s="6"/>
    </row>
    <row r="85" spans="2:6" ht="16.5" customHeight="1">
      <c r="B85" s="4"/>
      <c r="C85" s="5"/>
      <c r="D85" s="6"/>
      <c r="E85" s="6"/>
      <c r="F85" s="6"/>
    </row>
    <row r="86" spans="2:6" ht="16.5" customHeight="1">
      <c r="B86" s="4"/>
      <c r="C86" s="5"/>
      <c r="D86" s="6"/>
      <c r="E86" s="6"/>
      <c r="F86" s="6"/>
    </row>
    <row r="87" spans="2:6" ht="16.5" customHeight="1">
      <c r="B87" s="4"/>
      <c r="C87" s="5"/>
      <c r="D87" s="6"/>
      <c r="E87" s="6"/>
      <c r="F87" s="6"/>
    </row>
    <row r="88" spans="2:6" ht="16.5" customHeight="1">
      <c r="B88" s="4"/>
      <c r="C88" s="5"/>
      <c r="D88" s="6"/>
      <c r="E88" s="6"/>
      <c r="F88" s="6"/>
    </row>
    <row r="89" spans="2:6" ht="16.5" customHeight="1">
      <c r="B89" s="4"/>
      <c r="C89" s="5"/>
      <c r="D89" s="10"/>
      <c r="E89" s="6"/>
      <c r="F89" s="6"/>
    </row>
    <row r="90" spans="4:6" ht="16.5" customHeight="1">
      <c r="D90" s="13"/>
      <c r="E90" s="14"/>
      <c r="F90" s="14"/>
    </row>
    <row r="91" spans="5:6" ht="16.5" customHeight="1">
      <c r="E91" s="2"/>
      <c r="F91" s="2"/>
    </row>
    <row r="92" spans="4:5" ht="16.5" customHeight="1">
      <c r="D92" s="15"/>
      <c r="E92" s="2"/>
    </row>
    <row r="93" spans="4:5" ht="16.5" customHeight="1">
      <c r="D93" s="15"/>
      <c r="E93" s="2"/>
    </row>
    <row r="94" ht="16.5" customHeight="1">
      <c r="E94" s="2"/>
    </row>
    <row r="95" ht="16.5" customHeight="1">
      <c r="E95" s="2"/>
    </row>
    <row r="96" ht="16.5" customHeight="1">
      <c r="E96" s="2"/>
    </row>
    <row r="97" ht="16.5" customHeight="1">
      <c r="E97" s="2"/>
    </row>
    <row r="98" ht="16.5" customHeight="1">
      <c r="E98" s="2"/>
    </row>
    <row r="99" ht="16.5" customHeight="1">
      <c r="E99" s="2"/>
    </row>
    <row r="100" ht="16.5" customHeight="1">
      <c r="E100" s="2"/>
    </row>
    <row r="101" ht="16.5" customHeight="1">
      <c r="E101" s="2"/>
    </row>
    <row r="102" ht="16.5" customHeight="1">
      <c r="E102" s="2"/>
    </row>
    <row r="103" ht="16.5" customHeight="1">
      <c r="E103" s="2"/>
    </row>
    <row r="104" ht="16.5" customHeight="1">
      <c r="E104" s="2"/>
    </row>
    <row r="105" ht="16.5" customHeight="1">
      <c r="E105" s="2"/>
    </row>
    <row r="106" ht="16.5" customHeight="1">
      <c r="E106" s="2"/>
    </row>
    <row r="107" ht="16.5" customHeight="1">
      <c r="E107" s="13"/>
    </row>
    <row r="108" ht="16.5" customHeight="1">
      <c r="E108" s="13"/>
    </row>
    <row r="109" ht="16.5" customHeight="1">
      <c r="E109" s="13"/>
    </row>
    <row r="110" ht="16.5" customHeight="1">
      <c r="E110" s="13"/>
    </row>
    <row r="111" ht="16.5" customHeight="1">
      <c r="E111" s="13"/>
    </row>
    <row r="112" ht="16.5" customHeight="1">
      <c r="E112" s="13"/>
    </row>
    <row r="113" ht="16.5" customHeight="1">
      <c r="E113" s="13"/>
    </row>
    <row r="114" ht="16.5" customHeight="1">
      <c r="E114" s="13"/>
    </row>
    <row r="115" ht="16.5" customHeight="1">
      <c r="E115" s="13"/>
    </row>
    <row r="116" ht="16.5" customHeight="1">
      <c r="E116" s="13"/>
    </row>
    <row r="117" ht="16.5" customHeight="1">
      <c r="E117" s="13"/>
    </row>
    <row r="118" ht="16.5" customHeight="1">
      <c r="E118" s="13"/>
    </row>
    <row r="119" ht="16.5" customHeight="1">
      <c r="E119" s="13"/>
    </row>
    <row r="120" ht="16.5" customHeight="1">
      <c r="E120" s="13"/>
    </row>
    <row r="121" ht="16.5" customHeight="1">
      <c r="E121" s="13"/>
    </row>
    <row r="122" ht="16.5" customHeight="1">
      <c r="E122" s="13"/>
    </row>
    <row r="123" ht="16.5" customHeight="1">
      <c r="E123" s="13"/>
    </row>
    <row r="124" ht="16.5" customHeight="1">
      <c r="E124" s="13"/>
    </row>
    <row r="125" ht="16.5" customHeight="1">
      <c r="E125" s="13"/>
    </row>
    <row r="126" ht="16.5" customHeight="1">
      <c r="E126" s="13"/>
    </row>
    <row r="127" ht="16.5" customHeight="1">
      <c r="E127" s="13"/>
    </row>
    <row r="128" ht="16.5" customHeight="1">
      <c r="E128" s="13"/>
    </row>
    <row r="129" ht="16.5" customHeight="1">
      <c r="E129" s="13"/>
    </row>
    <row r="130" ht="16.5" customHeight="1">
      <c r="E130" s="13"/>
    </row>
    <row r="131" ht="16.5" customHeight="1">
      <c r="E131" s="13"/>
    </row>
    <row r="132" ht="16.5" customHeight="1">
      <c r="E132" s="13"/>
    </row>
    <row r="133" ht="16.5" customHeight="1">
      <c r="E133" s="13"/>
    </row>
    <row r="134" ht="16.5" customHeight="1">
      <c r="E134" s="13"/>
    </row>
    <row r="135" ht="16.5" customHeight="1">
      <c r="E135" s="13"/>
    </row>
    <row r="136" ht="16.5" customHeight="1">
      <c r="E136" s="13"/>
    </row>
    <row r="137" ht="16.5" customHeight="1">
      <c r="E137" s="13"/>
    </row>
    <row r="138" ht="16.5" customHeight="1">
      <c r="E138" s="13"/>
    </row>
    <row r="139" ht="16.5" customHeight="1">
      <c r="E139" s="13"/>
    </row>
    <row r="140" ht="16.5" customHeight="1">
      <c r="E140" s="13"/>
    </row>
    <row r="141" ht="16.5" customHeight="1">
      <c r="E141" s="13"/>
    </row>
    <row r="142" ht="16.5" customHeight="1">
      <c r="E142" s="13"/>
    </row>
    <row r="143" ht="16.5" customHeight="1">
      <c r="E143" s="13"/>
    </row>
    <row r="144" ht="16.5" customHeight="1">
      <c r="E144" s="13"/>
    </row>
    <row r="145" ht="16.5" customHeight="1">
      <c r="E145" s="13"/>
    </row>
    <row r="146" ht="16.5" customHeight="1">
      <c r="E146" s="13"/>
    </row>
    <row r="147" ht="16.5" customHeight="1">
      <c r="E147" s="13"/>
    </row>
    <row r="148" ht="16.5" customHeight="1">
      <c r="E148" s="13"/>
    </row>
    <row r="149" ht="16.5" customHeight="1">
      <c r="E149" s="13"/>
    </row>
    <row r="150" ht="16.5" customHeight="1">
      <c r="E150" s="13"/>
    </row>
    <row r="151" ht="16.5" customHeight="1">
      <c r="E151" s="13"/>
    </row>
    <row r="152" ht="16.5" customHeight="1">
      <c r="E152" s="13"/>
    </row>
    <row r="153" ht="16.5" customHeight="1">
      <c r="E153" s="13"/>
    </row>
    <row r="154" ht="16.5" customHeight="1">
      <c r="E154" s="13"/>
    </row>
    <row r="155" ht="16.5" customHeight="1">
      <c r="E155" s="13"/>
    </row>
    <row r="156" ht="16.5" customHeight="1">
      <c r="E156" s="13"/>
    </row>
    <row r="157" ht="16.5" customHeight="1">
      <c r="E157" s="13"/>
    </row>
    <row r="158" ht="16.5" customHeight="1">
      <c r="E158" s="13"/>
    </row>
    <row r="159" ht="16.5" customHeight="1">
      <c r="E159" s="13"/>
    </row>
    <row r="160" ht="16.5" customHeight="1">
      <c r="E160" s="13"/>
    </row>
    <row r="161" ht="16.5" customHeight="1">
      <c r="E161" s="13"/>
    </row>
  </sheetData>
  <sheetProtection/>
  <mergeCells count="8">
    <mergeCell ref="B7:F7"/>
    <mergeCell ref="B25:F25"/>
    <mergeCell ref="B3:F3"/>
    <mergeCell ref="B1:E1"/>
    <mergeCell ref="B2:F2"/>
    <mergeCell ref="B4:B5"/>
    <mergeCell ref="C4:D4"/>
    <mergeCell ref="E4:F4"/>
  </mergeCells>
  <conditionalFormatting sqref="C47:D47 C46">
    <cfRule type="cellIs" priority="3" dxfId="2" operator="notEqual">
      <formula>0</formula>
    </cfRule>
  </conditionalFormatting>
  <conditionalFormatting sqref="C48:D49">
    <cfRule type="cellIs" priority="1" dxfId="2" operator="notEqual">
      <formula>0</formula>
    </cfRule>
  </conditionalFormatting>
  <printOptions/>
  <pageMargins left="0.91" right="0.38" top="0.29" bottom="0.23" header="0.26" footer="0.23"/>
  <pageSetup fitToHeight="1" fitToWidth="1" horizontalDpi="600" verticalDpi="600" orientation="portrait" paperSize="9" scale="61" r:id="rId1"/>
  <headerFooter differentOddEven="1" alignWithMargins="0">
    <oddHeader xml:space="preserve">&amp;L&amp;1 &amp;R </oddHeader>
    <oddFooter xml:space="preserve">&amp;L&amp;1 &amp;C 
 </oddFooter>
    <evenHeader xml:space="preserve">&amp;L&amp;1?&amp;R </evenHeader>
    <evenFooter xml:space="preserve">&amp;L&amp;1?&amp;C 
 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2015-06-05T18:17:20Z</dcterms:created>
  <dcterms:modified xsi:type="dcterms:W3CDTF">2023-01-26T07:47:35Z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9a661b81-9a25-4d74-a9d4-7b5e61a97418</vt:lpwstr>
  </property>
  <property fmtid="{D5CDD505-2E9C-101B-9397-08002B2CF9AE}" pid="3" name="check">
    <vt:lpwstr>NONE</vt:lpwstr>
  </property>
  <property fmtid="{D5CDD505-2E9C-101B-9397-08002B2CF9AE}" pid="4" name="Clasificare">
    <vt:lpwstr>NONE</vt:lpwstr>
  </property>
</Properties>
</file>