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theme/themeOverride3.xml" ContentType="application/vnd.openxmlformats-officedocument.themeOverrid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omments11.xml" ContentType="application/vnd.openxmlformats-officedocument.spreadsheetml.comments+xml"/>
  <Override PartName="/xl/charts/chart9.xml" ContentType="application/vnd.openxmlformats-officedocument.drawingml.chart+xml"/>
  <Override PartName="/xl/theme/themeOverride4.xml" ContentType="application/vnd.openxmlformats-officedocument.themeOverrid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omments12.xml" ContentType="application/vnd.openxmlformats-officedocument.spreadsheetml.comments+xml"/>
  <Override PartName="/xl/charts/chart11.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xml"/>
  <Override PartName="/xl/comments13.xml" ContentType="application/vnd.openxmlformats-officedocument.spreadsheetml.comments+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drawings/drawing12.xml" ContentType="application/vnd.openxmlformats-officedocument.drawingml.chartshapes+xml"/>
  <Override PartName="/xl/comments14.xml" ContentType="application/vnd.openxmlformats-officedocument.spreadsheetml.comments+xml"/>
  <Override PartName="/xl/drawings/drawing13.xml" ContentType="application/vnd.openxmlformats-officedocument.drawing+xml"/>
  <Override PartName="/xl/comments15.xml" ContentType="application/vnd.openxmlformats-officedocument.spreadsheetml.comments+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xml"/>
  <Override PartName="/xl/comments16.xml" ContentType="application/vnd.openxmlformats-officedocument.spreadsheetml.comments+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omments17.xml" ContentType="application/vnd.openxmlformats-officedocument.spreadsheetml.comments+xml"/>
  <Override PartName="/xl/drawings/drawing15.xml" ContentType="application/vnd.openxmlformats-officedocument.drawing+xml"/>
  <Override PartName="/xl/comments18.xml" ContentType="application/vnd.openxmlformats-officedocument.spreadsheetml.comments+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omments19.xml" ContentType="application/vnd.openxmlformats-officedocument.spreadsheetml.comments+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ml.chartshapes+xml"/>
  <Override PartName="/xl/comments20.xml" ContentType="application/vnd.openxmlformats-officedocument.spreadsheetml.comments+xml"/>
  <Override PartName="/xl/drawings/drawing19.xml" ContentType="application/vnd.openxmlformats-officedocument.drawing+xml"/>
  <Override PartName="/xl/comments21.xml" ContentType="application/vnd.openxmlformats-officedocument.spreadsheetml.comments+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0.xml" ContentType="application/vnd.openxmlformats-officedocument.drawing+xml"/>
  <Override PartName="/xl/comments22.xml" ContentType="application/vnd.openxmlformats-officedocument.spreadsheetml.comments+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1.xml" ContentType="application/vnd.openxmlformats-officedocument.drawing+xml"/>
  <Override PartName="/xl/comments23.xml" ContentType="application/vnd.openxmlformats-officedocument.spreadsheetml.comments+xml"/>
  <Override PartName="/xl/charts/chart19.xml" ContentType="application/vnd.openxmlformats-officedocument.drawingml.chart+xml"/>
  <Override PartName="/xl/comments24.xml" ContentType="application/vnd.openxmlformats-officedocument.spreadsheetml.comments+xml"/>
  <Override PartName="/xl/drawings/drawing22.xml" ContentType="application/vnd.openxmlformats-officedocument.drawing+xml"/>
  <Override PartName="/xl/comments25.xml" ContentType="application/vnd.openxmlformats-officedocument.spreadsheetml.comments+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3.xml" ContentType="application/vnd.openxmlformats-officedocument.drawingml.chartshapes+xml"/>
  <Override PartName="/xl/comments26.xml" ContentType="application/vnd.openxmlformats-officedocument.spreadsheetml.comments+xml"/>
  <Override PartName="/xl/comments27.xml" ContentType="application/vnd.openxmlformats-officedocument.spreadsheetml.comments+xml"/>
  <Override PartName="/xl/drawings/drawing24.xml" ContentType="application/vnd.openxmlformats-officedocument.drawing+xml"/>
  <Override PartName="/xl/comments28.xml" ContentType="application/vnd.openxmlformats-officedocument.spreadsheetml.comments+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5.xml" ContentType="application/vnd.openxmlformats-officedocument.drawingml.chartshapes+xml"/>
  <Override PartName="/xl/comments29.xml" ContentType="application/vnd.openxmlformats-officedocument.spreadsheetml.comments+xml"/>
  <Override PartName="/xl/comments30.xml" ContentType="application/vnd.openxmlformats-officedocument.spreadsheetml.comments+xml"/>
  <Override PartName="/xl/drawings/drawing26.xml" ContentType="application/vnd.openxmlformats-officedocument.drawing+xml"/>
  <Override PartName="/xl/comments31.xml" ContentType="application/vnd.openxmlformats-officedocument.spreadsheetml.comments+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7.xml" ContentType="application/vnd.openxmlformats-officedocument.drawing+xml"/>
  <Override PartName="/xl/comments32.xml" ContentType="application/vnd.openxmlformats-officedocument.spreadsheetml.comments+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7.xml" ContentType="application/vnd.openxmlformats-officedocument.themeOverride+xml"/>
  <Override PartName="/xl/drawings/drawing28.xml" ContentType="application/vnd.openxmlformats-officedocument.drawing+xml"/>
  <Override PartName="/xl/comments33.xml" ContentType="application/vnd.openxmlformats-officedocument.spreadsheetml.comments+xml"/>
  <Override PartName="/xl/charts/chart24.xml" ContentType="application/vnd.openxmlformats-officedocument.drawingml.chart+xml"/>
  <Override PartName="/xl/drawings/drawing29.xml" ContentType="application/vnd.openxmlformats-officedocument.drawing+xml"/>
  <Override PartName="/xl/comments34.xml" ContentType="application/vnd.openxmlformats-officedocument.spreadsheetml.comments+xml"/>
  <Override PartName="/xl/charts/chart25.xml" ContentType="application/vnd.openxmlformats-officedocument.drawingml.chart+xml"/>
  <Override PartName="/xl/charts/chart26.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omments35.xml" ContentType="application/vnd.openxmlformats-officedocument.spreadsheetml.comments+xml"/>
  <Override PartName="/xl/charts/chart27.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8.xml" ContentType="application/vnd.openxmlformats-officedocument.themeOverride+xml"/>
  <Override PartName="/xl/drawings/drawing31.xml" ContentType="application/vnd.openxmlformats-officedocument.drawing+xml"/>
  <Override PartName="/xl/comments36.xml" ContentType="application/vnd.openxmlformats-officedocument.spreadsheetml.comments+xml"/>
  <Override PartName="/xl/charts/chart28.xml" ContentType="application/vnd.openxmlformats-officedocument.drawingml.chart+xml"/>
  <Override PartName="/xl/charts/style20.xml" ContentType="application/vnd.ms-office.chartstyle+xml"/>
  <Override PartName="/xl/charts/colors20.xml" ContentType="application/vnd.ms-office.chartcolorstyle+xml"/>
  <Override PartName="/xl/comments37.xml" ContentType="application/vnd.openxmlformats-officedocument.spreadsheetml.comments+xml"/>
  <Override PartName="/xl/drawings/drawing32.xml" ContentType="application/vnd.openxmlformats-officedocument.drawing+xml"/>
  <Override PartName="/xl/comments38.xml" ContentType="application/vnd.openxmlformats-officedocument.spreadsheetml.comments+xml"/>
  <Override PartName="/xl/charts/chart29.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omments39.xml" ContentType="application/vnd.openxmlformats-officedocument.spreadsheetml.comments+xml"/>
  <Override PartName="/xl/charts/chart30.xml" ContentType="application/vnd.openxmlformats-officedocument.drawingml.chart+xml"/>
  <Override PartName="/xl/charts/style22.xml" ContentType="application/vnd.ms-office.chartstyle+xml"/>
  <Override PartName="/xl/charts/colors22.xml" ContentType="application/vnd.ms-office.chartcolorstyle+xml"/>
  <Override PartName="/xl/comments40.xml" ContentType="application/vnd.openxmlformats-officedocument.spreadsheetml.comments+xml"/>
  <Override PartName="/xl/drawings/drawing35.xml" ContentType="application/vnd.openxmlformats-officedocument.drawing+xml"/>
  <Override PartName="/xl/comments41.xml" ContentType="application/vnd.openxmlformats-officedocument.spreadsheetml.comments+xml"/>
  <Override PartName="/xl/charts/chart31.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9.xml" ContentType="application/vnd.openxmlformats-officedocument.themeOverride+xml"/>
  <Override PartName="/xl/drawings/drawing36.xml" ContentType="application/vnd.openxmlformats-officedocument.drawing+xml"/>
  <Override PartName="/xl/comments42.xml" ContentType="application/vnd.openxmlformats-officedocument.spreadsheetml.comments+xml"/>
  <Override PartName="/xl/charts/chart32.xml" ContentType="application/vnd.openxmlformats-officedocument.drawingml.chart+xml"/>
  <Override PartName="/xl/charts/style24.xml" ContentType="application/vnd.ms-office.chartstyle+xml"/>
  <Override PartName="/xl/charts/colors24.xml" ContentType="application/vnd.ms-office.chartcolorstyle+xml"/>
  <Override PartName="/xl/comments43.xml" ContentType="application/vnd.openxmlformats-officedocument.spreadsheetml.comments+xml"/>
  <Override PartName="/xl/comments44.xml" ContentType="application/vnd.openxmlformats-officedocument.spreadsheetml.comments+xml"/>
  <Override PartName="/xl/drawings/drawing37.xml" ContentType="application/vnd.openxmlformats-officedocument.drawing+xml"/>
  <Override PartName="/xl/comments45.xml" ContentType="application/vnd.openxmlformats-officedocument.spreadsheetml.comments+xml"/>
  <Override PartName="/xl/charts/chart33.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8.xml" ContentType="application/vnd.openxmlformats-officedocument.drawing+xml"/>
  <Override PartName="/xl/comments46.xml" ContentType="application/vnd.openxmlformats-officedocument.spreadsheetml.comments+xml"/>
  <Override PartName="/xl/charts/chart34.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9.xml" ContentType="application/vnd.openxmlformats-officedocument.drawing+xml"/>
  <Override PartName="/xl/comments47.xml" ContentType="application/vnd.openxmlformats-officedocument.spreadsheetml.comments+xml"/>
  <Override PartName="/xl/charts/chart35.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0.xml" ContentType="application/vnd.openxmlformats-officedocument.drawing+xml"/>
  <Override PartName="/xl/comments48.xml" ContentType="application/vnd.openxmlformats-officedocument.spreadsheetml.comments+xml"/>
  <Override PartName="/xl/charts/chart36.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1.xml" ContentType="application/vnd.openxmlformats-officedocument.drawingml.chartshapes+xml"/>
  <Override PartName="/xl/charts/chart37.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omments49.xml" ContentType="application/vnd.openxmlformats-officedocument.spreadsheetml.comments+xml"/>
  <Override PartName="/xl/charts/chart38.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omments50.xml" ContentType="application/vnd.openxmlformats-officedocument.spreadsheetml.comments+xml"/>
  <Override PartName="/xl/charts/chart39.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46.xml" ContentType="application/vnd.openxmlformats-officedocument.drawing+xml"/>
  <Override PartName="/xl/comments51.xml" ContentType="application/vnd.openxmlformats-officedocument.spreadsheetml.comments+xml"/>
  <Override PartName="/xl/charts/chart40.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7.xml" ContentType="application/vnd.openxmlformats-officedocument.drawingml.chartshapes+xml"/>
  <Override PartName="/xl/charts/chart41.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X:\RAPS\BLPL\CAP\2023\2023_q3\web\ru\"/>
    </mc:Choice>
  </mc:AlternateContent>
  <xr:revisionPtr revIDLastSave="0" documentId="13_ncr:1_{7B744A21-C427-4DE0-A0BF-C6B651454BBD}" xr6:coauthVersionLast="47" xr6:coauthVersionMax="47" xr10:uidLastSave="{00000000-0000-0000-0000-000000000000}"/>
  <bookViews>
    <workbookView xWindow="38280" yWindow="-120" windowWidth="38640" windowHeight="21120" tabRatio="760" xr2:uid="{00000000-000D-0000-FFFF-FFFF00000000}"/>
  </bookViews>
  <sheets>
    <sheet name="Cuprins_ro" sheetId="75" r:id="rId1"/>
    <sheet name="Содержание_ru" sheetId="76" r:id="rId2"/>
    <sheet name="Contents_en" sheetId="77" r:id="rId3"/>
    <sheet name="D1" sheetId="2" r:id="rId4"/>
    <sheet name="T1" sheetId="1" r:id="rId5"/>
    <sheet name="D2" sheetId="3" r:id="rId6"/>
    <sheet name="T2" sheetId="4" r:id="rId7"/>
    <sheet name="D3" sheetId="5" r:id="rId8"/>
    <sheet name="T3" sheetId="6" r:id="rId9"/>
    <sheet name="D4" sheetId="7" r:id="rId10"/>
    <sheet name="D5" sheetId="8" r:id="rId11"/>
    <sheet name="T4" sheetId="9" r:id="rId12"/>
    <sheet name="D6" sheetId="10" r:id="rId13"/>
    <sheet name="D7" sheetId="11" r:id="rId14"/>
    <sheet name="D8" sheetId="12" r:id="rId15"/>
    <sheet name="D9" sheetId="13" r:id="rId16"/>
    <sheet name="T5" sheetId="14" r:id="rId17"/>
    <sheet name="D10" sheetId="15" r:id="rId18"/>
    <sheet name="D11" sheetId="51" r:id="rId19"/>
    <sheet name="T6" sheetId="17" r:id="rId20"/>
    <sheet name="D12" sheetId="18" r:id="rId21"/>
    <sheet name="D13" sheetId="19" r:id="rId22"/>
    <sheet name="T7" sheetId="20" r:id="rId23"/>
    <sheet name="D14" sheetId="78" r:id="rId24"/>
    <sheet name="D15" sheetId="23" r:id="rId25"/>
    <sheet name="D16" sheetId="24" r:id="rId26"/>
    <sheet name="T8" sheetId="25" r:id="rId27"/>
    <sheet name="D17" sheetId="52" r:id="rId28"/>
    <sheet name="T9" sheetId="55" r:id="rId29"/>
    <sheet name="T10" sheetId="53" r:id="rId30"/>
    <sheet name="D18" sheetId="54" r:id="rId31"/>
    <sheet name="T11" sheetId="56" r:id="rId32"/>
    <sheet name="T12" sheetId="57" r:id="rId33"/>
    <sheet name="D19" sheetId="58" r:id="rId34"/>
    <sheet name="D20" sheetId="59" r:id="rId35"/>
    <sheet name="D21" sheetId="60" r:id="rId36"/>
    <sheet name="D22" sheetId="61" r:id="rId37"/>
    <sheet name="D23" sheetId="62" r:id="rId38"/>
    <sheet name="D24" sheetId="63" r:id="rId39"/>
    <sheet name="T13" sheetId="64" r:id="rId40"/>
    <sheet name="D25" sheetId="65" r:id="rId41"/>
    <sheet name="D26" sheetId="66" r:id="rId42"/>
    <sheet name="T14" sheetId="67" r:id="rId43"/>
    <sheet name="D27" sheetId="68" r:id="rId44"/>
    <sheet name="D28" sheetId="69" r:id="rId45"/>
    <sheet name="T15" sheetId="71" r:id="rId46"/>
    <sheet name="T16" sheetId="70" r:id="rId47"/>
    <sheet name="D29" sheetId="72" r:id="rId48"/>
    <sheet name="D30" sheetId="73" r:id="rId49"/>
    <sheet name="D31" sheetId="79" r:id="rId50"/>
    <sheet name="D32" sheetId="80" r:id="rId51"/>
    <sheet name="D33" sheetId="74" r:id="rId52"/>
    <sheet name="D34" sheetId="49" r:id="rId53"/>
    <sheet name="D35" sheetId="50" r:id="rId54"/>
  </sheets>
  <definedNames>
    <definedName name="\A" localSheetId="44">#REF!</definedName>
    <definedName name="\A" localSheetId="51">#REF!</definedName>
    <definedName name="\A" localSheetId="52">#REF!</definedName>
    <definedName name="\A">#REF!</definedName>
    <definedName name="\S" localSheetId="52">#REF!</definedName>
    <definedName name="\S">#REF!</definedName>
    <definedName name="__123Graph_A" localSheetId="25" hidden="1">#REF!</definedName>
    <definedName name="__123Graph_A" localSheetId="30" hidden="1">#REF!</definedName>
    <definedName name="__123Graph_A" localSheetId="33" hidden="1">#REF!</definedName>
    <definedName name="__123Graph_A" localSheetId="34" hidden="1">#REF!</definedName>
    <definedName name="__123Graph_A" localSheetId="36" hidden="1">#REF!</definedName>
    <definedName name="__123Graph_A" localSheetId="37" hidden="1">#REF!</definedName>
    <definedName name="__123Graph_A" localSheetId="38" hidden="1">#REF!</definedName>
    <definedName name="__123Graph_A" localSheetId="40" hidden="1">#REF!</definedName>
    <definedName name="__123Graph_A" localSheetId="41" hidden="1">#REF!</definedName>
    <definedName name="__123Graph_A" localSheetId="44" hidden="1">#REF!</definedName>
    <definedName name="__123Graph_A" localSheetId="7" hidden="1">#REF!</definedName>
    <definedName name="__123Graph_A" localSheetId="48" hidden="1">#REF!</definedName>
    <definedName name="__123Graph_A" localSheetId="51" hidden="1">#REF!</definedName>
    <definedName name="__123Graph_A" localSheetId="52" hidden="1">#REF!</definedName>
    <definedName name="__123Graph_A" hidden="1">#REF!</definedName>
    <definedName name="__123Graph_ABSYSASST" hidden="1">#REF!</definedName>
    <definedName name="__123Graph_ACBASSETS" hidden="1">#REF!</definedName>
    <definedName name="__123Graph_ACBAWKLY" localSheetId="33" hidden="1">#REF!</definedName>
    <definedName name="__123Graph_ACBAWKLY" localSheetId="44" hidden="1">#REF!</definedName>
    <definedName name="__123Graph_ACBAWKLY" localSheetId="51" hidden="1">#REF!</definedName>
    <definedName name="__123Graph_ACBAWKLY" hidden="1">#REF!</definedName>
    <definedName name="__123Graph_AGraph1" localSheetId="33" hidden="1">#REF!</definedName>
    <definedName name="__123Graph_AGraph1" localSheetId="44" hidden="1">#REF!</definedName>
    <definedName name="__123Graph_AGraph1" localSheetId="51" hidden="1">#REF!</definedName>
    <definedName name="__123Graph_AGraph1" hidden="1">#REF!</definedName>
    <definedName name="__123Graph_AIBRD_LEND" hidden="1">#REF!</definedName>
    <definedName name="__123Graph_AIMPORTS" localSheetId="33" hidden="1">#REF!</definedName>
    <definedName name="__123Graph_AIMPORTS" localSheetId="44" hidden="1">#REF!</definedName>
    <definedName name="__123Graph_AIMPORTS" localSheetId="51" hidden="1">#REF!</definedName>
    <definedName name="__123Graph_AIMPORTS" hidden="1">#REF!</definedName>
    <definedName name="__123Graph_AMIMPMAC" hidden="1">#REF!</definedName>
    <definedName name="__123Graph_AMONIMP" hidden="1">#REF!</definedName>
    <definedName name="__123Graph_AMSWKLY" localSheetId="33" hidden="1">#REF!</definedName>
    <definedName name="__123Graph_AMSWKLY" localSheetId="44" hidden="1">#REF!</definedName>
    <definedName name="__123Graph_AMSWKLY" localSheetId="51" hidden="1">#REF!</definedName>
    <definedName name="__123Graph_AMSWKLY" hidden="1">#REF!</definedName>
    <definedName name="__123Graph_AMULTVELO" hidden="1">#REF!</definedName>
    <definedName name="__123Graph_ANDA" localSheetId="33" hidden="1">#REF!</definedName>
    <definedName name="__123Graph_ANDA" localSheetId="44" hidden="1">#REF!</definedName>
    <definedName name="__123Graph_ANDA" localSheetId="51" hidden="1">#REF!</definedName>
    <definedName name="__123Graph_ANDA" hidden="1">#REF!</definedName>
    <definedName name="__123Graph_APIPELINE" hidden="1">#REF!</definedName>
    <definedName name="__123Graph_AREER" localSheetId="33" hidden="1">#REF!</definedName>
    <definedName name="__123Graph_AREER" localSheetId="44" hidden="1">#REF!</definedName>
    <definedName name="__123Graph_AREER" localSheetId="51" hidden="1">#REF!</definedName>
    <definedName name="__123Graph_AREER" hidden="1">#REF!</definedName>
    <definedName name="__123Graph_ARER" localSheetId="33" hidden="1">#REF!</definedName>
    <definedName name="__123Graph_ARER" localSheetId="44" hidden="1">#REF!</definedName>
    <definedName name="__123Graph_ARER" localSheetId="48" hidden="1">#REF!</definedName>
    <definedName name="__123Graph_ARER" localSheetId="51" hidden="1">#REF!</definedName>
    <definedName name="__123Graph_ARER" localSheetId="52" hidden="1">#REF!</definedName>
    <definedName name="__123Graph_ARER" hidden="1">#REF!</definedName>
    <definedName name="__123Graph_ARESCOV" hidden="1">#REF!</definedName>
    <definedName name="__123Graph_ASEIGNOR" localSheetId="33" hidden="1">#REF!</definedName>
    <definedName name="__123Graph_ASEIGNOR" localSheetId="44" hidden="1">#REF!</definedName>
    <definedName name="__123Graph_ASEIGNOR" localSheetId="51" hidden="1">#REF!</definedName>
    <definedName name="__123Graph_ASEIGNOR" hidden="1">#REF!</definedName>
    <definedName name="__123Graph_B" localSheetId="33" hidden="1">#REF!</definedName>
    <definedName name="__123Graph_B" localSheetId="44" hidden="1">#REF!</definedName>
    <definedName name="__123Graph_B" localSheetId="51" hidden="1">#REF!</definedName>
    <definedName name="__123Graph_B" hidden="1">#REF!</definedName>
    <definedName name="__123Graph_BBSYSASST" hidden="1">#REF!</definedName>
    <definedName name="__123Graph_BCBASSETS" hidden="1">#REF!</definedName>
    <definedName name="__123Graph_BCBAWKLY" localSheetId="33" hidden="1">#REF!</definedName>
    <definedName name="__123Graph_BCBAWKLY" localSheetId="44" hidden="1">#REF!</definedName>
    <definedName name="__123Graph_BCBAWKLY" localSheetId="51" hidden="1">#REF!</definedName>
    <definedName name="__123Graph_BCBAWKLY" hidden="1">#REF!</definedName>
    <definedName name="__123Graph_BCurrent" localSheetId="33" hidden="1">#REF!</definedName>
    <definedName name="__123Graph_BCurrent" localSheetId="44" hidden="1">#REF!</definedName>
    <definedName name="__123Graph_BCurrent" localSheetId="51" hidden="1">#REF!</definedName>
    <definedName name="__123Graph_BCurrent" hidden="1">#REF!</definedName>
    <definedName name="__123Graph_BGDP" localSheetId="33" hidden="1">#REF!</definedName>
    <definedName name="__123Graph_BGDP" localSheetId="44" hidden="1">#REF!</definedName>
    <definedName name="__123Graph_BGDP" localSheetId="51" hidden="1">#REF!</definedName>
    <definedName name="__123Graph_BGDP" hidden="1">#REF!</definedName>
    <definedName name="__123Graph_BGraph1" localSheetId="33" hidden="1">#REF!</definedName>
    <definedName name="__123Graph_BGraph1" localSheetId="44" hidden="1">#REF!</definedName>
    <definedName name="__123Graph_BGraph1" localSheetId="51" hidden="1">#REF!</definedName>
    <definedName name="__123Graph_BGraph1" hidden="1">#REF!</definedName>
    <definedName name="__123Graph_BIBRD_LEND" hidden="1">#REF!</definedName>
    <definedName name="__123Graph_BIMPORTS" localSheetId="33" hidden="1">#REF!</definedName>
    <definedName name="__123Graph_BIMPORTS" localSheetId="44" hidden="1">#REF!</definedName>
    <definedName name="__123Graph_BIMPORTS" localSheetId="51" hidden="1">#REF!</definedName>
    <definedName name="__123Graph_BIMPORTS" hidden="1">#REF!</definedName>
    <definedName name="__123Graph_BMONEY" localSheetId="33" hidden="1">#REF!</definedName>
    <definedName name="__123Graph_BMONEY" localSheetId="44" hidden="1">#REF!</definedName>
    <definedName name="__123Graph_BMONEY" localSheetId="51" hidden="1">#REF!</definedName>
    <definedName name="__123Graph_BMONEY" hidden="1">#REF!</definedName>
    <definedName name="__123Graph_BMONIMP" hidden="1">#REF!</definedName>
    <definedName name="__123Graph_BMSWKLY" localSheetId="33" hidden="1">#REF!</definedName>
    <definedName name="__123Graph_BMSWKLY" localSheetId="44" hidden="1">#REF!</definedName>
    <definedName name="__123Graph_BMSWKLY" localSheetId="51" hidden="1">#REF!</definedName>
    <definedName name="__123Graph_BMSWKLY" hidden="1">#REF!</definedName>
    <definedName name="__123Graph_BMULTVELO" hidden="1">#REF!</definedName>
    <definedName name="__123Graph_BPIPELINE" hidden="1">#REF!</definedName>
    <definedName name="__123Graph_BREER" localSheetId="33" hidden="1">#REF!</definedName>
    <definedName name="__123Graph_BREER" localSheetId="44" hidden="1">#REF!</definedName>
    <definedName name="__123Graph_BREER" localSheetId="51" hidden="1">#REF!</definedName>
    <definedName name="__123Graph_BREER" hidden="1">#REF!</definedName>
    <definedName name="__123Graph_BRER" localSheetId="33" hidden="1">#REF!</definedName>
    <definedName name="__123Graph_BRER" localSheetId="44" hidden="1">#REF!</definedName>
    <definedName name="__123Graph_BRER" localSheetId="48" hidden="1">#REF!</definedName>
    <definedName name="__123Graph_BRER" localSheetId="51" hidden="1">#REF!</definedName>
    <definedName name="__123Graph_BRER" localSheetId="52" hidden="1">#REF!</definedName>
    <definedName name="__123Graph_BRER" hidden="1">#REF!</definedName>
    <definedName name="__123Graph_BRESCOV" hidden="1">#REF!</definedName>
    <definedName name="__123Graph_BSEIGNOR" localSheetId="33" hidden="1">#REF!</definedName>
    <definedName name="__123Graph_BSEIGNOR" localSheetId="44" hidden="1">#REF!</definedName>
    <definedName name="__123Graph_BSEIGNOR" localSheetId="51" hidden="1">#REF!</definedName>
    <definedName name="__123Graph_BSEIGNOR" hidden="1">#REF!</definedName>
    <definedName name="__123Graph_C" localSheetId="33" hidden="1">#REF!</definedName>
    <definedName name="__123Graph_C" localSheetId="44" hidden="1">#REF!</definedName>
    <definedName name="__123Graph_C" localSheetId="51" hidden="1">#REF!</definedName>
    <definedName name="__123Graph_C" hidden="1">#REF!</definedName>
    <definedName name="__123Graph_CBSYSASST" hidden="1">#REF!</definedName>
    <definedName name="__123Graph_CCBAWKLY" localSheetId="33" hidden="1">#REF!</definedName>
    <definedName name="__123Graph_CCBAWKLY" localSheetId="44" hidden="1">#REF!</definedName>
    <definedName name="__123Graph_CCBAWKLY" localSheetId="51" hidden="1">#REF!</definedName>
    <definedName name="__123Graph_CCBAWKLY" hidden="1">#REF!</definedName>
    <definedName name="__123Graph_CIMPORTS" localSheetId="33" hidden="1">#REF!</definedName>
    <definedName name="__123Graph_CIMPORTS" localSheetId="44" hidden="1">#REF!</definedName>
    <definedName name="__123Graph_CIMPORTS" localSheetId="48" hidden="1">#REF!</definedName>
    <definedName name="__123Graph_CIMPORTS" localSheetId="51" hidden="1">#REF!</definedName>
    <definedName name="__123Graph_CIMPORTS" localSheetId="52" hidden="1">#REF!</definedName>
    <definedName name="__123Graph_CIMPORTS" hidden="1">#REF!</definedName>
    <definedName name="__123Graph_CMONIMP" localSheetId="33" hidden="1">#REF!</definedName>
    <definedName name="__123Graph_CMONIMP" localSheetId="44" hidden="1">#REF!</definedName>
    <definedName name="__123Graph_CMONIMP" localSheetId="48" hidden="1">#REF!</definedName>
    <definedName name="__123Graph_CMONIMP" localSheetId="51" hidden="1">#REF!</definedName>
    <definedName name="__123Graph_CMONIMP" localSheetId="52" hidden="1">#REF!</definedName>
    <definedName name="__123Graph_CMONIMP" hidden="1">#REF!</definedName>
    <definedName name="__123Graph_CMSWKLY" localSheetId="33" hidden="1">#REF!</definedName>
    <definedName name="__123Graph_CMSWKLY" localSheetId="44" hidden="1">#REF!</definedName>
    <definedName name="__123Graph_CMSWKLY" localSheetId="48" hidden="1">#REF!</definedName>
    <definedName name="__123Graph_CMSWKLY" localSheetId="51" hidden="1">#REF!</definedName>
    <definedName name="__123Graph_CMSWKLY" localSheetId="52" hidden="1">#REF!</definedName>
    <definedName name="__123Graph_CMSWKLY" hidden="1">#REF!</definedName>
    <definedName name="__123Graph_CREER" localSheetId="33" hidden="1">#REF!</definedName>
    <definedName name="__123Graph_CREER" localSheetId="44" hidden="1">#REF!</definedName>
    <definedName name="__123Graph_CREER" localSheetId="51" hidden="1">#REF!</definedName>
    <definedName name="__123Graph_CREER" localSheetId="52" hidden="1">#REF!</definedName>
    <definedName name="__123Graph_CREER" hidden="1">#REF!</definedName>
    <definedName name="__123Graph_CRER" localSheetId="33" hidden="1">#REF!</definedName>
    <definedName name="__123Graph_CRER" localSheetId="44" hidden="1">#REF!</definedName>
    <definedName name="__123Graph_CRER" localSheetId="48" hidden="1">#REF!</definedName>
    <definedName name="__123Graph_CRER" localSheetId="51" hidden="1">#REF!</definedName>
    <definedName name="__123Graph_CRER" localSheetId="52" hidden="1">#REF!</definedName>
    <definedName name="__123Graph_CRER" hidden="1">#REF!</definedName>
    <definedName name="__123Graph_CRESCOV" hidden="1">#REF!</definedName>
    <definedName name="__123Graph_D" localSheetId="33" hidden="1">#REF!</definedName>
    <definedName name="__123Graph_D" localSheetId="44" hidden="1">#REF!</definedName>
    <definedName name="__123Graph_D" localSheetId="51" hidden="1">#REF!</definedName>
    <definedName name="__123Graph_D" hidden="1">#REF!</definedName>
    <definedName name="__123Graph_DMIMPMAC" localSheetId="33" hidden="1">#REF!</definedName>
    <definedName name="__123Graph_DMIMPMAC" localSheetId="44" hidden="1">#REF!</definedName>
    <definedName name="__123Graph_DMIMPMAC" localSheetId="48" hidden="1">#REF!</definedName>
    <definedName name="__123Graph_DMIMPMAC" localSheetId="51" hidden="1">#REF!</definedName>
    <definedName name="__123Graph_DMIMPMAC" localSheetId="52" hidden="1">#REF!</definedName>
    <definedName name="__123Graph_DMIMPMAC" hidden="1">#REF!</definedName>
    <definedName name="__123Graph_DMONIMP" localSheetId="33" hidden="1">#REF!</definedName>
    <definedName name="__123Graph_DMONIMP" localSheetId="44" hidden="1">#REF!</definedName>
    <definedName name="__123Graph_DMONIMP" localSheetId="48" hidden="1">#REF!</definedName>
    <definedName name="__123Graph_DMONIMP" localSheetId="51" hidden="1">#REF!</definedName>
    <definedName name="__123Graph_DMONIMP" localSheetId="52" hidden="1">#REF!</definedName>
    <definedName name="__123Graph_DMONIMP" hidden="1">#REF!</definedName>
    <definedName name="__123Graph_E" localSheetId="33" hidden="1">#REF!</definedName>
    <definedName name="__123Graph_E" localSheetId="44" hidden="1">#REF!</definedName>
    <definedName name="__123Graph_E" localSheetId="51" hidden="1">#REF!</definedName>
    <definedName name="__123Graph_E" localSheetId="52" hidden="1">#REF!</definedName>
    <definedName name="__123Graph_E" hidden="1">#REF!</definedName>
    <definedName name="__123Graph_EMIMPMAC" localSheetId="33" hidden="1">#REF!</definedName>
    <definedName name="__123Graph_EMIMPMAC" localSheetId="44" hidden="1">#REF!</definedName>
    <definedName name="__123Graph_EMIMPMAC" localSheetId="48" hidden="1">#REF!</definedName>
    <definedName name="__123Graph_EMIMPMAC" localSheetId="51" hidden="1">#REF!</definedName>
    <definedName name="__123Graph_EMIMPMAC" localSheetId="52" hidden="1">#REF!</definedName>
    <definedName name="__123Graph_EMIMPMAC" hidden="1">#REF!</definedName>
    <definedName name="__123Graph_EMONIMP" localSheetId="33" hidden="1">#REF!</definedName>
    <definedName name="__123Graph_EMONIMP" localSheetId="44" hidden="1">#REF!</definedName>
    <definedName name="__123Graph_EMONIMP" localSheetId="48" hidden="1">#REF!</definedName>
    <definedName name="__123Graph_EMONIMP" localSheetId="51" hidden="1">#REF!</definedName>
    <definedName name="__123Graph_EMONIMP" localSheetId="52" hidden="1">#REF!</definedName>
    <definedName name="__123Graph_EMONIMP" hidden="1">#REF!</definedName>
    <definedName name="__123Graph_F" localSheetId="33" hidden="1">#REF!</definedName>
    <definedName name="__123Graph_F" localSheetId="44" hidden="1">#REF!</definedName>
    <definedName name="__123Graph_F" localSheetId="51" hidden="1">#REF!</definedName>
    <definedName name="__123Graph_F" localSheetId="52" hidden="1">#REF!</definedName>
    <definedName name="__123Graph_F" hidden="1">#REF!</definedName>
    <definedName name="__123Graph_FMONIMP" localSheetId="33" hidden="1">#REF!</definedName>
    <definedName name="__123Graph_FMONIMP" localSheetId="44" hidden="1">#REF!</definedName>
    <definedName name="__123Graph_FMONIMP" localSheetId="48" hidden="1">#REF!</definedName>
    <definedName name="__123Graph_FMONIMP" localSheetId="51" hidden="1">#REF!</definedName>
    <definedName name="__123Graph_FMONIMP" localSheetId="52" hidden="1">#REF!</definedName>
    <definedName name="__123Graph_FMONIMP" hidden="1">#REF!</definedName>
    <definedName name="__123Graph_X" localSheetId="33" hidden="1">#REF!</definedName>
    <definedName name="__123Graph_X" localSheetId="44" hidden="1">#REF!</definedName>
    <definedName name="__123Graph_X" localSheetId="51" hidden="1">#REF!</definedName>
    <definedName name="__123Graph_X" localSheetId="52" hidden="1">#REF!</definedName>
    <definedName name="__123Graph_X" hidden="1">#REF!</definedName>
    <definedName name="__123Graph_XBSYSASST" localSheetId="33" hidden="1">#REF!</definedName>
    <definedName name="__123Graph_XBSYSASST" localSheetId="44" hidden="1">#REF!</definedName>
    <definedName name="__123Graph_XBSYSASST" localSheetId="48" hidden="1">#REF!</definedName>
    <definedName name="__123Graph_XBSYSASST" localSheetId="51" hidden="1">#REF!</definedName>
    <definedName name="__123Graph_XBSYSASST" localSheetId="52" hidden="1">#REF!</definedName>
    <definedName name="__123Graph_XBSYSASST" hidden="1">#REF!</definedName>
    <definedName name="__123Graph_XCBASSETS" localSheetId="33" hidden="1">#REF!</definedName>
    <definedName name="__123Graph_XCBASSETS" localSheetId="44" hidden="1">#REF!</definedName>
    <definedName name="__123Graph_XCBASSETS" localSheetId="48" hidden="1">#REF!</definedName>
    <definedName name="__123Graph_XCBASSETS" localSheetId="51" hidden="1">#REF!</definedName>
    <definedName name="__123Graph_XCBASSETS" localSheetId="52" hidden="1">#REF!</definedName>
    <definedName name="__123Graph_XCBASSETS" hidden="1">#REF!</definedName>
    <definedName name="__123Graph_XCBAWKLY" localSheetId="33" hidden="1">#REF!</definedName>
    <definedName name="__123Graph_XCBAWKLY" localSheetId="44" hidden="1">#REF!</definedName>
    <definedName name="__123Graph_XCBAWKLY" localSheetId="48" hidden="1">#REF!</definedName>
    <definedName name="__123Graph_XCBAWKLY" localSheetId="51" hidden="1">#REF!</definedName>
    <definedName name="__123Graph_XCBAWKLY" localSheetId="52" hidden="1">#REF!</definedName>
    <definedName name="__123Graph_XCBAWKLY" hidden="1">#REF!</definedName>
    <definedName name="__123Graph_XIBRD_LEND" hidden="1">#REF!</definedName>
    <definedName name="__123Graph_XIMPORTS" localSheetId="33" hidden="1">#REF!</definedName>
    <definedName name="__123Graph_XIMPORTS" localSheetId="44" hidden="1">#REF!</definedName>
    <definedName name="__123Graph_XIMPORTS" localSheetId="51" hidden="1">#REF!</definedName>
    <definedName name="__123Graph_XIMPORTS" hidden="1">#REF!</definedName>
    <definedName name="__123Graph_XMIMPMAC" localSheetId="33" hidden="1">#REF!</definedName>
    <definedName name="__123Graph_XMIMPMAC" localSheetId="44" hidden="1">#REF!</definedName>
    <definedName name="__123Graph_XMIMPMAC" localSheetId="48" hidden="1">#REF!</definedName>
    <definedName name="__123Graph_XMIMPMAC" localSheetId="51" hidden="1">#REF!</definedName>
    <definedName name="__123Graph_XMIMPMAC" localSheetId="52" hidden="1">#REF!</definedName>
    <definedName name="__123Graph_XMIMPMAC" hidden="1">#REF!</definedName>
    <definedName name="__123Graph_XMSWKLY" localSheetId="33" hidden="1">#REF!</definedName>
    <definedName name="__123Graph_XMSWKLY" localSheetId="44" hidden="1">#REF!</definedName>
    <definedName name="__123Graph_XMSWKLY" localSheetId="48" hidden="1">#REF!</definedName>
    <definedName name="__123Graph_XMSWKLY" localSheetId="51" hidden="1">#REF!</definedName>
    <definedName name="__123Graph_XMSWKLY" localSheetId="52" hidden="1">#REF!</definedName>
    <definedName name="__123Graph_XMSWKLY" hidden="1">#REF!</definedName>
    <definedName name="__123Graph_XNDA" localSheetId="33" hidden="1">#REF!</definedName>
    <definedName name="__123Graph_XNDA" localSheetId="44" hidden="1">#REF!</definedName>
    <definedName name="__123Graph_XNDA" localSheetId="51" hidden="1">#REF!</definedName>
    <definedName name="__123Graph_XNDA" localSheetId="52" hidden="1">#REF!</definedName>
    <definedName name="__123Graph_XNDA" hidden="1">#REF!</definedName>
    <definedName name="__bookmark_1" localSheetId="44">#REF!</definedName>
    <definedName name="__bookmark_1" localSheetId="51">#REF!</definedName>
    <definedName name="__bookmark_1" localSheetId="52">#REF!</definedName>
    <definedName name="__bookmark_1" localSheetId="14">#REF!</definedName>
    <definedName name="__bookmark_1">#REF!</definedName>
    <definedName name="_awr1" localSheetId="25" hidden="1">{#N/A,#N/A,FALSE,"DOC";"TB_28",#N/A,FALSE,"FITB_28";"TB_91",#N/A,FALSE,"FITB_91";"TB_182",#N/A,FALSE,"FITB_182";"TB_273",#N/A,FALSE,"FITB_273";"TB_364",#N/A,FALSE,"FITB_364 ";"SUMMARY",#N/A,FALSE,"Summary"}</definedName>
    <definedName name="_awr1" localSheetId="30"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4" hidden="1">{#N/A,#N/A,FALSE,"DOC";"TB_28",#N/A,FALSE,"FITB_28";"TB_91",#N/A,FALSE,"FITB_91";"TB_182",#N/A,FALSE,"FITB_182";"TB_273",#N/A,FALSE,"FITB_273";"TB_364",#N/A,FALSE,"FITB_364 ";"SUMMARY",#N/A,FALSE,"Summary"}</definedName>
    <definedName name="_awr1" localSheetId="36"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40"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4" hidden="1">{#N/A,#N/A,FALSE,"DOC";"TB_28",#N/A,FALSE,"FITB_28";"TB_91",#N/A,FALSE,"FITB_91";"TB_182",#N/A,FALSE,"FITB_182";"TB_273",#N/A,FALSE,"FITB_273";"TB_364",#N/A,FALSE,"FITB_364 ";"SUMMARY",#N/A,FALSE,"Summary"}</definedName>
    <definedName name="_awr1" localSheetId="7" hidden="1">{#N/A,#N/A,FALSE,"DOC";"TB_28",#N/A,FALSE,"FITB_28";"TB_91",#N/A,FALSE,"FITB_91";"TB_182",#N/A,FALSE,"FITB_182";"TB_273",#N/A,FALSE,"FITB_273";"TB_364",#N/A,FALSE,"FITB_364 ";"SUMMARY",#N/A,FALSE,"Summary"}</definedName>
    <definedName name="_awr1" localSheetId="48" hidden="1">{#N/A,#N/A,FALSE,"DOC";"TB_28",#N/A,FALSE,"FITB_28";"TB_91",#N/A,FALSE,"FITB_91";"TB_182",#N/A,FALSE,"FITB_182";"TB_273",#N/A,FALSE,"FITB_273";"TB_364",#N/A,FALSE,"FITB_364 ";"SUMMARY",#N/A,FALSE,"Summary"}</definedName>
    <definedName name="_awr1" localSheetId="50" hidden="1">{#N/A,#N/A,FALSE,"DOC";"TB_28",#N/A,FALSE,"FITB_28";"TB_91",#N/A,FALSE,"FITB_91";"TB_182",#N/A,FALSE,"FITB_182";"TB_273",#N/A,FALSE,"FITB_273";"TB_364",#N/A,FALSE,"FITB_364 ";"SUMMARY",#N/A,FALSE,"Summary"}</definedName>
    <definedName name="_awr1" localSheetId="51" hidden="1">{#N/A,#N/A,FALSE,"DOC";"TB_28",#N/A,FALSE,"FITB_28";"TB_91",#N/A,FALSE,"FITB_91";"TB_182",#N/A,FALSE,"FITB_182";"TB_273",#N/A,FALSE,"FITB_273";"TB_364",#N/A,FALSE,"FITB_364 ";"SUMMARY",#N/A,FALSE,"Summary"}</definedName>
    <definedName name="_awr1" localSheetId="52"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33" hidden="1">#REF!</definedName>
    <definedName name="_Dist_Bin" localSheetId="44" hidden="1">#REF!</definedName>
    <definedName name="_Dist_Bin" localSheetId="48" hidden="1">#REF!</definedName>
    <definedName name="_Dist_Bin" localSheetId="51" hidden="1">#REF!</definedName>
    <definedName name="_Dist_Bin" hidden="1">#REF!</definedName>
    <definedName name="_Dist_Values" localSheetId="33" hidden="1">#REF!</definedName>
    <definedName name="_Dist_Values" localSheetId="44" hidden="1">#REF!</definedName>
    <definedName name="_Dist_Values" localSheetId="48" hidden="1">#REF!</definedName>
    <definedName name="_Dist_Values" localSheetId="51" hidden="1">#REF!</definedName>
    <definedName name="_Dist_Values" localSheetId="52" hidden="1">#REF!</definedName>
    <definedName name="_Dist_Values" hidden="1">#REF!</definedName>
    <definedName name="_Fill" localSheetId="33" hidden="1">#REF!</definedName>
    <definedName name="_Fill" localSheetId="44" hidden="1">#REF!</definedName>
    <definedName name="_Fill" localSheetId="48" hidden="1">#REF!</definedName>
    <definedName name="_Fill" localSheetId="51" hidden="1">#REF!</definedName>
    <definedName name="_Fill" localSheetId="52" hidden="1">#REF!</definedName>
    <definedName name="_Fill" hidden="1">#REF!</definedName>
    <definedName name="_Fill1" localSheetId="44" hidden="1">#REF!</definedName>
    <definedName name="_Fill1" localSheetId="48" hidden="1">#REF!</definedName>
    <definedName name="_Fill1" localSheetId="51" hidden="1">#REF!</definedName>
    <definedName name="_Fill1" localSheetId="52" hidden="1">#REF!</definedName>
    <definedName name="_Fill1" hidden="1">#REF!</definedName>
    <definedName name="_Filler" hidden="1">#REF!</definedName>
    <definedName name="_filterd" hidden="1">#REF!</definedName>
    <definedName name="_xlnm._FilterDatabase" localSheetId="17" hidden="1">'D10'!#REF!</definedName>
    <definedName name="_xlnm._FilterDatabase" localSheetId="18" hidden="1">'D11'!#REF!</definedName>
    <definedName name="_xlnm._FilterDatabase" localSheetId="48" hidden="1">'D30'!#REF!</definedName>
    <definedName name="_xlnm._FilterDatabase" hidden="1">#REF!</definedName>
    <definedName name="_gfd2" localSheetId="25" hidden="1">{"mt1",#N/A,FALSE,"Debt";"mt2",#N/A,FALSE,"Debt";"mt3",#N/A,FALSE,"Debt";"mt4",#N/A,FALSE,"Debt";"mt5",#N/A,FALSE,"Debt";"mt6",#N/A,FALSE,"Debt";"mt7",#N/A,FALSE,"Debt"}</definedName>
    <definedName name="_gfd2" localSheetId="30"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4" hidden="1">{"mt1",#N/A,FALSE,"Debt";"mt2",#N/A,FALSE,"Debt";"mt3",#N/A,FALSE,"Debt";"mt4",#N/A,FALSE,"Debt";"mt5",#N/A,FALSE,"Debt";"mt6",#N/A,FALSE,"Debt";"mt7",#N/A,FALSE,"Debt"}</definedName>
    <definedName name="_gfd2" localSheetId="36"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40"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4" hidden="1">{"mt1",#N/A,FALSE,"Debt";"mt2",#N/A,FALSE,"Debt";"mt3",#N/A,FALSE,"Debt";"mt4",#N/A,FALSE,"Debt";"mt5",#N/A,FALSE,"Debt";"mt6",#N/A,FALSE,"Debt";"mt7",#N/A,FALSE,"Debt"}</definedName>
    <definedName name="_gfd2" localSheetId="7" hidden="1">{"mt1",#N/A,FALSE,"Debt";"mt2",#N/A,FALSE,"Debt";"mt3",#N/A,FALSE,"Debt";"mt4",#N/A,FALSE,"Debt";"mt5",#N/A,FALSE,"Debt";"mt6",#N/A,FALSE,"Debt";"mt7",#N/A,FALSE,"Debt"}</definedName>
    <definedName name="_gfd2" localSheetId="48" hidden="1">{"mt1",#N/A,FALSE,"Debt";"mt2",#N/A,FALSE,"Debt";"mt3",#N/A,FALSE,"Debt";"mt4",#N/A,FALSE,"Debt";"mt5",#N/A,FALSE,"Debt";"mt6",#N/A,FALSE,"Debt";"mt7",#N/A,FALSE,"Debt"}</definedName>
    <definedName name="_gfd2" localSheetId="50" hidden="1">{"mt1",#N/A,FALSE,"Debt";"mt2",#N/A,FALSE,"Debt";"mt3",#N/A,FALSE,"Debt";"mt4",#N/A,FALSE,"Debt";"mt5",#N/A,FALSE,"Debt";"mt6",#N/A,FALSE,"Debt";"mt7",#N/A,FALSE,"Debt"}</definedName>
    <definedName name="_gfd2" localSheetId="51" hidden="1">{"mt1",#N/A,FALSE,"Debt";"mt2",#N/A,FALSE,"Debt";"mt3",#N/A,FALSE,"Debt";"mt4",#N/A,FALSE,"Debt";"mt5",#N/A,FALSE,"Debt";"mt6",#N/A,FALSE,"Debt";"mt7",#N/A,FALSE,"Debt"}</definedName>
    <definedName name="_gfd2" localSheetId="52" hidden="1">{"mt1",#N/A,FALSE,"Debt";"mt2",#N/A,FALSE,"Debt";"mt3",#N/A,FALSE,"Debt";"mt4",#N/A,FALSE,"Debt";"mt5",#N/A,FALSE,"Debt";"mt6",#N/A,FALSE,"Debt";"mt7",#N/A,FALSE,"Debt"}</definedName>
    <definedName name="_gfd2" hidden="1">{"mt1",#N/A,FALSE,"Debt";"mt2",#N/A,FALSE,"Debt";"mt3",#N/A,FALSE,"Debt";"mt4",#N/A,FALSE,"Debt";"mt5",#N/A,FALSE,"Debt";"mt6",#N/A,FALSE,"Debt";"mt7",#N/A,FALSE,"Debt"}</definedName>
    <definedName name="_Hlk106889454" localSheetId="22">'T7'!#REF!</definedName>
    <definedName name="_Hlk138333990" localSheetId="11">'T4'!#REF!</definedName>
    <definedName name="_Hlk82694268" localSheetId="8">'T3'!$B$5</definedName>
    <definedName name="_Key1" localSheetId="33" hidden="1">#REF!</definedName>
    <definedName name="_Key1" localSheetId="44" hidden="1">#REF!</definedName>
    <definedName name="_Key1" localSheetId="48" hidden="1">#REF!</definedName>
    <definedName name="_Key1" localSheetId="51" hidden="1">#REF!</definedName>
    <definedName name="_Key1" hidden="1">#REF!</definedName>
    <definedName name="_Key2" localSheetId="33" hidden="1">#REF!</definedName>
    <definedName name="_Key2" localSheetId="44" hidden="1">#REF!</definedName>
    <definedName name="_Key2" localSheetId="48" hidden="1">#REF!</definedName>
    <definedName name="_Key2" localSheetId="51" hidden="1">#REF!</definedName>
    <definedName name="_Key2" localSheetId="52" hidden="1">#REF!</definedName>
    <definedName name="_Key2" hidden="1">#REF!</definedName>
    <definedName name="_Order1" hidden="1">255</definedName>
    <definedName name="_Order2" hidden="1">255</definedName>
    <definedName name="_Parse_Out" localSheetId="33" hidden="1">#REF!</definedName>
    <definedName name="_Parse_Out" localSheetId="44" hidden="1">#REF!</definedName>
    <definedName name="_Parse_Out" localSheetId="48" hidden="1">#REF!</definedName>
    <definedName name="_Parse_Out" localSheetId="51" hidden="1">#REF!</definedName>
    <definedName name="_Parse_Out" localSheetId="52" hidden="1">#REF!</definedName>
    <definedName name="_Parse_Out" hidden="1">#REF!</definedName>
    <definedName name="_Ref127958692" localSheetId="14">'D8'!$B$9</definedName>
    <definedName name="_Ref127959271" localSheetId="15">'D9'!$B$9</definedName>
    <definedName name="_Ref127964482" localSheetId="17">'D10'!#REF!</definedName>
    <definedName name="_Ref127964482" localSheetId="18">'D11'!#REF!</definedName>
    <definedName name="_Ref127978309" localSheetId="43">'D27'!#REF!</definedName>
    <definedName name="_Ref127978424" localSheetId="44">'D28'!#REF!</definedName>
    <definedName name="_Ref127979080" localSheetId="47">'D29'!$A$6</definedName>
    <definedName name="_Ref127980245" localSheetId="4">'T1'!#REF!</definedName>
    <definedName name="_Ref127980745" localSheetId="11">'T4'!$B$5</definedName>
    <definedName name="_Ref127980868" localSheetId="19">'T6'!$B$5</definedName>
    <definedName name="_Ref127981012" localSheetId="16">'T5'!$B$5</definedName>
    <definedName name="_Ref128035283" localSheetId="22">'T7'!$B$5</definedName>
    <definedName name="_Ref128035688" localSheetId="24">'D15'!$J$38</definedName>
    <definedName name="_Ref128036087" localSheetId="29">'T10'!$B$5</definedName>
    <definedName name="_Ref128036424" localSheetId="28">'T9'!$B$5</definedName>
    <definedName name="_Ref128036509" localSheetId="31">'T11'!$B$5</definedName>
    <definedName name="_Ref128036591" localSheetId="32">'T12'!$B$5</definedName>
    <definedName name="_Ref128036795" localSheetId="42">'T14'!$B$5</definedName>
    <definedName name="_Ref128036938" localSheetId="46">'T16'!$B$5</definedName>
    <definedName name="_Ref128037083" localSheetId="45">'T15'!$B$5</definedName>
    <definedName name="_Ref128038199" localSheetId="50">'D32'!$B$5</definedName>
    <definedName name="_Ref128038199" localSheetId="53">'D35'!$B$5</definedName>
    <definedName name="_Ref130801337" localSheetId="6">'T2'!#REF!</definedName>
    <definedName name="_Ref130801470" localSheetId="39">'T13'!$B$5</definedName>
    <definedName name="_Regression_Int" hidden="1">1</definedName>
    <definedName name="_Regression_Out" hidden="1">#REF!</definedName>
    <definedName name="_Regression_X" hidden="1">#REF!</definedName>
    <definedName name="_Regression_Y" hidden="1">#REF!</definedName>
    <definedName name="_Sort" localSheetId="30" hidden="1">#REF!</definedName>
    <definedName name="_Sort" localSheetId="33" hidden="1">#REF!</definedName>
    <definedName name="_Sort" localSheetId="44" hidden="1">#REF!</definedName>
    <definedName name="_Sort" localSheetId="48" hidden="1">#REF!</definedName>
    <definedName name="_Sort" localSheetId="51" hidden="1">#REF!</definedName>
    <definedName name="_Sort" hidden="1">#REF!</definedName>
    <definedName name="_Toc137040606" localSheetId="31">'T11'!$P$10</definedName>
    <definedName name="_Toc137040607" localSheetId="39">'T13'!#REF!</definedName>
    <definedName name="_x1" localSheetId="25" hidden="1">{"partial screen",#N/A,FALSE,"State_Gov't"}</definedName>
    <definedName name="_x1" localSheetId="30" hidden="1">{"partial screen",#N/A,FALSE,"State_Gov't"}</definedName>
    <definedName name="_x1" localSheetId="33" hidden="1">{"partial screen",#N/A,FALSE,"State_Gov't"}</definedName>
    <definedName name="_x1" localSheetId="34" hidden="1">{"partial screen",#N/A,FALSE,"State_Gov't"}</definedName>
    <definedName name="_x1" localSheetId="36" hidden="1">{"partial screen",#N/A,FALSE,"State_Gov't"}</definedName>
    <definedName name="_x1" localSheetId="37" hidden="1">{"partial screen",#N/A,FALSE,"State_Gov't"}</definedName>
    <definedName name="_x1" localSheetId="38" hidden="1">{"partial screen",#N/A,FALSE,"State_Gov't"}</definedName>
    <definedName name="_x1" localSheetId="40" hidden="1">{"partial screen",#N/A,FALSE,"State_Gov't"}</definedName>
    <definedName name="_x1" localSheetId="41" hidden="1">{"partial screen",#N/A,FALSE,"State_Gov't"}</definedName>
    <definedName name="_x1" localSheetId="44" hidden="1">{"partial screen",#N/A,FALSE,"State_Gov't"}</definedName>
    <definedName name="_x1" localSheetId="7" hidden="1">{"partial screen",#N/A,FALSE,"State_Gov't"}</definedName>
    <definedName name="_x1" localSheetId="48" hidden="1">{"partial screen",#N/A,FALSE,"State_Gov't"}</definedName>
    <definedName name="_x1" localSheetId="50" hidden="1">{"partial screen",#N/A,FALSE,"State_Gov't"}</definedName>
    <definedName name="_x1" localSheetId="51" hidden="1">{"partial screen",#N/A,FALSE,"State_Gov't"}</definedName>
    <definedName name="_x1" localSheetId="52" hidden="1">{"partial screen",#N/A,FALSE,"State_Gov't"}</definedName>
    <definedName name="_x1" hidden="1">{"partial screen",#N/A,FALSE,"State_Gov't"}</definedName>
    <definedName name="_x2" localSheetId="25" hidden="1">{"partial screen",#N/A,FALSE,"State_Gov't"}</definedName>
    <definedName name="_x2" localSheetId="30" hidden="1">{"partial screen",#N/A,FALSE,"State_Gov't"}</definedName>
    <definedName name="_x2" localSheetId="33" hidden="1">{"partial screen",#N/A,FALSE,"State_Gov't"}</definedName>
    <definedName name="_x2" localSheetId="34" hidden="1">{"partial screen",#N/A,FALSE,"State_Gov't"}</definedName>
    <definedName name="_x2" localSheetId="36" hidden="1">{"partial screen",#N/A,FALSE,"State_Gov't"}</definedName>
    <definedName name="_x2" localSheetId="37" hidden="1">{"partial screen",#N/A,FALSE,"State_Gov't"}</definedName>
    <definedName name="_x2" localSheetId="38" hidden="1">{"partial screen",#N/A,FALSE,"State_Gov't"}</definedName>
    <definedName name="_x2" localSheetId="40" hidden="1">{"partial screen",#N/A,FALSE,"State_Gov't"}</definedName>
    <definedName name="_x2" localSheetId="41" hidden="1">{"partial screen",#N/A,FALSE,"State_Gov't"}</definedName>
    <definedName name="_x2" localSheetId="44" hidden="1">{"partial screen",#N/A,FALSE,"State_Gov't"}</definedName>
    <definedName name="_x2" localSheetId="7" hidden="1">{"partial screen",#N/A,FALSE,"State_Gov't"}</definedName>
    <definedName name="_x2" localSheetId="48" hidden="1">{"partial screen",#N/A,FALSE,"State_Gov't"}</definedName>
    <definedName name="_x2" localSheetId="50" hidden="1">{"partial screen",#N/A,FALSE,"State_Gov't"}</definedName>
    <definedName name="_x2" localSheetId="51" hidden="1">{"partial screen",#N/A,FALSE,"State_Gov't"}</definedName>
    <definedName name="_x2" localSheetId="52" hidden="1">{"partial screen",#N/A,FALSE,"State_Gov't"}</definedName>
    <definedName name="_x2" hidden="1">{"partial screen",#N/A,FALSE,"State_Gov't"}</definedName>
    <definedName name="a">#REF!</definedName>
    <definedName name="aaa" hidden="1">#REF!</definedName>
    <definedName name="ab" localSheetId="25" hidden="1">{"Riqfin97",#N/A,FALSE,"Tran";"Riqfinpro",#N/A,FALSE,"Tran"}</definedName>
    <definedName name="ab" localSheetId="30" hidden="1">{"Riqfin97",#N/A,FALSE,"Tran";"Riqfinpro",#N/A,FALSE,"Tran"}</definedName>
    <definedName name="ab" localSheetId="33" hidden="1">{"Riqfin97",#N/A,FALSE,"Tran";"Riqfinpro",#N/A,FALSE,"Tran"}</definedName>
    <definedName name="ab" localSheetId="34" hidden="1">{"Riqfin97",#N/A,FALSE,"Tran";"Riqfinpro",#N/A,FALSE,"Tran"}</definedName>
    <definedName name="ab" localSheetId="36" hidden="1">{"Riqfin97",#N/A,FALSE,"Tran";"Riqfinpro",#N/A,FALSE,"Tran"}</definedName>
    <definedName name="ab" localSheetId="37" hidden="1">{"Riqfin97",#N/A,FALSE,"Tran";"Riqfinpro",#N/A,FALSE,"Tran"}</definedName>
    <definedName name="ab" localSheetId="38" hidden="1">{"Riqfin97",#N/A,FALSE,"Tran";"Riqfinpro",#N/A,FALSE,"Tran"}</definedName>
    <definedName name="ab" localSheetId="40" hidden="1">{"Riqfin97",#N/A,FALSE,"Tran";"Riqfinpro",#N/A,FALSE,"Tran"}</definedName>
    <definedName name="ab" localSheetId="41" hidden="1">{"Riqfin97",#N/A,FALSE,"Tran";"Riqfinpro",#N/A,FALSE,"Tran"}</definedName>
    <definedName name="ab" localSheetId="44" hidden="1">{"Riqfin97",#N/A,FALSE,"Tran";"Riqfinpro",#N/A,FALSE,"Tran"}</definedName>
    <definedName name="ab" localSheetId="7" hidden="1">{"Riqfin97",#N/A,FALSE,"Tran";"Riqfinpro",#N/A,FALSE,"Tran"}</definedName>
    <definedName name="ab" localSheetId="48" hidden="1">{"Riqfin97",#N/A,FALSE,"Tran";"Riqfinpro",#N/A,FALSE,"Tran"}</definedName>
    <definedName name="ab" localSheetId="50" hidden="1">{"Riqfin97",#N/A,FALSE,"Tran";"Riqfinpro",#N/A,FALSE,"Tran"}</definedName>
    <definedName name="ab" localSheetId="51" hidden="1">{"Riqfin97",#N/A,FALSE,"Tran";"Riqfinpro",#N/A,FALSE,"Tran"}</definedName>
    <definedName name="ab" localSheetId="52" hidden="1">{"Riqfin97",#N/A,FALSE,"Tran";"Riqfinpro",#N/A,FALSE,"Tran"}</definedName>
    <definedName name="ab" hidden="1">{"Riqfin97",#N/A,FALSE,"Tran";"Riqfinpro",#N/A,FALSE,"Tran"}</definedName>
    <definedName name="ACTIVATE" localSheetId="44">#REF!</definedName>
    <definedName name="ACTIVATE" localSheetId="51">#REF!</definedName>
    <definedName name="ACTIVATE" localSheetId="52">#REF!</definedName>
    <definedName name="ACTIVATE">#REF!</definedName>
    <definedName name="ad" localSheetId="25" hidden="1">{"mt1",#N/A,FALSE,"Debt";"mt2",#N/A,FALSE,"Debt";"mt3",#N/A,FALSE,"Debt";"mt4",#N/A,FALSE,"Debt";"mt5",#N/A,FALSE,"Debt";"mt6",#N/A,FALSE,"Debt";"mt7",#N/A,FALSE,"Debt"}</definedName>
    <definedName name="ad" localSheetId="30"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4" hidden="1">{"mt1",#N/A,FALSE,"Debt";"mt2",#N/A,FALSE,"Debt";"mt3",#N/A,FALSE,"Debt";"mt4",#N/A,FALSE,"Debt";"mt5",#N/A,FALSE,"Debt";"mt6",#N/A,FALSE,"Debt";"mt7",#N/A,FALSE,"Debt"}</definedName>
    <definedName name="ad" localSheetId="36"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40"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4" hidden="1">{"mt1",#N/A,FALSE,"Debt";"mt2",#N/A,FALSE,"Debt";"mt3",#N/A,FALSE,"Debt";"mt4",#N/A,FALSE,"Debt";"mt5",#N/A,FALSE,"Debt";"mt6",#N/A,FALSE,"Debt";"mt7",#N/A,FALSE,"Debt"}</definedName>
    <definedName name="ad" localSheetId="7" hidden="1">{"mt1",#N/A,FALSE,"Debt";"mt2",#N/A,FALSE,"Debt";"mt3",#N/A,FALSE,"Debt";"mt4",#N/A,FALSE,"Debt";"mt5",#N/A,FALSE,"Debt";"mt6",#N/A,FALSE,"Debt";"mt7",#N/A,FALSE,"Debt"}</definedName>
    <definedName name="ad" localSheetId="48" hidden="1">{"mt1",#N/A,FALSE,"Debt";"mt2",#N/A,FALSE,"Debt";"mt3",#N/A,FALSE,"Debt";"mt4",#N/A,FALSE,"Debt";"mt5",#N/A,FALSE,"Debt";"mt6",#N/A,FALSE,"Debt";"mt7",#N/A,FALSE,"Debt"}</definedName>
    <definedName name="ad" localSheetId="50" hidden="1">{"mt1",#N/A,FALSE,"Debt";"mt2",#N/A,FALSE,"Debt";"mt3",#N/A,FALSE,"Debt";"mt4",#N/A,FALSE,"Debt";"mt5",#N/A,FALSE,"Debt";"mt6",#N/A,FALSE,"Debt";"mt7",#N/A,FALSE,"Debt"}</definedName>
    <definedName name="ad" localSheetId="51" hidden="1">{"mt1",#N/A,FALSE,"Debt";"mt2",#N/A,FALSE,"Debt";"mt3",#N/A,FALSE,"Debt";"mt4",#N/A,FALSE,"Debt";"mt5",#N/A,FALSE,"Debt";"mt6",#N/A,FALSE,"Debt";"mt7",#N/A,FALSE,"Debt"}</definedName>
    <definedName name="ad" localSheetId="52"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5" hidden="1">{"Riqfin97",#N/A,FALSE,"Tran";"Riqfinpro",#N/A,FALSE,"Tran"}</definedName>
    <definedName name="adf" localSheetId="30" hidden="1">{"Riqfin97",#N/A,FALSE,"Tran";"Riqfinpro",#N/A,FALSE,"Tran"}</definedName>
    <definedName name="adf" localSheetId="33" hidden="1">{"Riqfin97",#N/A,FALSE,"Tran";"Riqfinpro",#N/A,FALSE,"Tran"}</definedName>
    <definedName name="adf" localSheetId="34" hidden="1">{"Riqfin97",#N/A,FALSE,"Tran";"Riqfinpro",#N/A,FALSE,"Tran"}</definedName>
    <definedName name="adf" localSheetId="36" hidden="1">{"Riqfin97",#N/A,FALSE,"Tran";"Riqfinpro",#N/A,FALSE,"Tran"}</definedName>
    <definedName name="adf" localSheetId="37" hidden="1">{"Riqfin97",#N/A,FALSE,"Tran";"Riqfinpro",#N/A,FALSE,"Tran"}</definedName>
    <definedName name="adf" localSheetId="38" hidden="1">{"Riqfin97",#N/A,FALSE,"Tran";"Riqfinpro",#N/A,FALSE,"Tran"}</definedName>
    <definedName name="adf" localSheetId="40" hidden="1">{"Riqfin97",#N/A,FALSE,"Tran";"Riqfinpro",#N/A,FALSE,"Tran"}</definedName>
    <definedName name="adf" localSheetId="41" hidden="1">{"Riqfin97",#N/A,FALSE,"Tran";"Riqfinpro",#N/A,FALSE,"Tran"}</definedName>
    <definedName name="adf" localSheetId="44" hidden="1">{"Riqfin97",#N/A,FALSE,"Tran";"Riqfinpro",#N/A,FALSE,"Tran"}</definedName>
    <definedName name="adf" localSheetId="7" hidden="1">{"Riqfin97",#N/A,FALSE,"Tran";"Riqfinpro",#N/A,FALSE,"Tran"}</definedName>
    <definedName name="adf" localSheetId="48" hidden="1">{"Riqfin97",#N/A,FALSE,"Tran";"Riqfinpro",#N/A,FALSE,"Tran"}</definedName>
    <definedName name="adf" localSheetId="50" hidden="1">{"Riqfin97",#N/A,FALSE,"Tran";"Riqfinpro",#N/A,FALSE,"Tran"}</definedName>
    <definedName name="adf" localSheetId="51" hidden="1">{"Riqfin97",#N/A,FALSE,"Tran";"Riqfinpro",#N/A,FALSE,"Tran"}</definedName>
    <definedName name="adf" localSheetId="52" hidden="1">{"Riqfin97",#N/A,FALSE,"Tran";"Riqfinpro",#N/A,FALSE,"Tran"}</definedName>
    <definedName name="adf" hidden="1">{"Riqfin97",#N/A,FALSE,"Tran";"Riqfinpro",#N/A,FALSE,"Tran"}</definedName>
    <definedName name="Anexa" localSheetId="44">#REF!</definedName>
    <definedName name="Anexa" localSheetId="51">#REF!</definedName>
    <definedName name="Anexa" localSheetId="52">#REF!</definedName>
    <definedName name="Anexa">#REF!</definedName>
    <definedName name="anii">#REF!</definedName>
    <definedName name="anscount" hidden="1">1</definedName>
    <definedName name="asdg" localSheetId="25" hidden="1">{"Main Economic Indicators",#N/A,FALSE,"C"}</definedName>
    <definedName name="asdg" localSheetId="30" hidden="1">{"Main Economic Indicators",#N/A,FALSE,"C"}</definedName>
    <definedName name="asdg" localSheetId="33" hidden="1">{"Main Economic Indicators",#N/A,FALSE,"C"}</definedName>
    <definedName name="asdg" localSheetId="34" hidden="1">{"Main Economic Indicators",#N/A,FALSE,"C"}</definedName>
    <definedName name="asdg" localSheetId="36" hidden="1">{"Main Economic Indicators",#N/A,FALSE,"C"}</definedName>
    <definedName name="asdg" localSheetId="37" hidden="1">{"Main Economic Indicators",#N/A,FALSE,"C"}</definedName>
    <definedName name="asdg" localSheetId="38" hidden="1">{"Main Economic Indicators",#N/A,FALSE,"C"}</definedName>
    <definedName name="asdg" localSheetId="40" hidden="1">{"Main Economic Indicators",#N/A,FALSE,"C"}</definedName>
    <definedName name="asdg" localSheetId="41" hidden="1">{"Main Economic Indicators",#N/A,FALSE,"C"}</definedName>
    <definedName name="asdg" localSheetId="44" hidden="1">{"Main Economic Indicators",#N/A,FALSE,"C"}</definedName>
    <definedName name="asdg" localSheetId="7" hidden="1">{"Main Economic Indicators",#N/A,FALSE,"C"}</definedName>
    <definedName name="asdg" localSheetId="48" hidden="1">{"Main Economic Indicators",#N/A,FALSE,"C"}</definedName>
    <definedName name="asdg" localSheetId="50" hidden="1">{"Main Economic Indicators",#N/A,FALSE,"C"}</definedName>
    <definedName name="asdg" localSheetId="51" hidden="1">{"Main Economic Indicators",#N/A,FALSE,"C"}</definedName>
    <definedName name="asdg" localSheetId="52" hidden="1">{"Main Economic Indicators",#N/A,FALSE,"C"}</definedName>
    <definedName name="asdg" hidden="1">{"Main Economic Indicators",#N/A,FALSE,"C"}</definedName>
    <definedName name="b" localSheetId="25" hidden="1">{"Main Economic Indicators",#N/A,FALSE,"C"}</definedName>
    <definedName name="b" localSheetId="30" hidden="1">{"Main Economic Indicators",#N/A,FALSE,"C"}</definedName>
    <definedName name="b" localSheetId="33" hidden="1">{"Main Economic Indicators",#N/A,FALSE,"C"}</definedName>
    <definedName name="b" localSheetId="34" hidden="1">{"Main Economic Indicators",#N/A,FALSE,"C"}</definedName>
    <definedName name="b" localSheetId="36" hidden="1">{"Main Economic Indicators",#N/A,FALSE,"C"}</definedName>
    <definedName name="b" localSheetId="37" hidden="1">{"Main Economic Indicators",#N/A,FALSE,"C"}</definedName>
    <definedName name="b" localSheetId="38" hidden="1">{"Main Economic Indicators",#N/A,FALSE,"C"}</definedName>
    <definedName name="b" localSheetId="40" hidden="1">{"Main Economic Indicators",#N/A,FALSE,"C"}</definedName>
    <definedName name="b" localSheetId="41" hidden="1">{"Main Economic Indicators",#N/A,FALSE,"C"}</definedName>
    <definedName name="b" localSheetId="44" hidden="1">{"Main Economic Indicators",#N/A,FALSE,"C"}</definedName>
    <definedName name="b" localSheetId="7" hidden="1">{"Main Economic Indicators",#N/A,FALSE,"C"}</definedName>
    <definedName name="b" localSheetId="48" hidden="1">{"Main Economic Indicators",#N/A,FALSE,"C"}</definedName>
    <definedName name="b" localSheetId="50" hidden="1">{"Main Economic Indicators",#N/A,FALSE,"C"}</definedName>
    <definedName name="b" localSheetId="51" hidden="1">{"Main Economic Indicators",#N/A,FALSE,"C"}</definedName>
    <definedName name="b" localSheetId="52" hidden="1">{"Main Economic Indicators",#N/A,FALSE,"C"}</definedName>
    <definedName name="b" hidden="1">{"Main Economic Indicators",#N/A,FALSE,"C"}</definedName>
    <definedName name="bb" localSheetId="25" hidden="1">{"Riqfin97",#N/A,FALSE,"Tran";"Riqfinpro",#N/A,FALSE,"Tran"}</definedName>
    <definedName name="bb" localSheetId="30" hidden="1">{"Riqfin97",#N/A,FALSE,"Tran";"Riqfinpro",#N/A,FALSE,"Tran"}</definedName>
    <definedName name="bb" localSheetId="33" hidden="1">{"Riqfin97",#N/A,FALSE,"Tran";"Riqfinpro",#N/A,FALSE,"Tran"}</definedName>
    <definedName name="bb" localSheetId="34" hidden="1">{"Riqfin97",#N/A,FALSE,"Tran";"Riqfinpro",#N/A,FALSE,"Tran"}</definedName>
    <definedName name="bb" localSheetId="36" hidden="1">{"Riqfin97",#N/A,FALSE,"Tran";"Riqfinpro",#N/A,FALSE,"Tran"}</definedName>
    <definedName name="bb" localSheetId="37" hidden="1">{"Riqfin97",#N/A,FALSE,"Tran";"Riqfinpro",#N/A,FALSE,"Tran"}</definedName>
    <definedName name="bb" localSheetId="38" hidden="1">{"Riqfin97",#N/A,FALSE,"Tran";"Riqfinpro",#N/A,FALSE,"Tran"}</definedName>
    <definedName name="bb" localSheetId="40" hidden="1">{"Riqfin97",#N/A,FALSE,"Tran";"Riqfinpro",#N/A,FALSE,"Tran"}</definedName>
    <definedName name="bb" localSheetId="41" hidden="1">{"Riqfin97",#N/A,FALSE,"Tran";"Riqfinpro",#N/A,FALSE,"Tran"}</definedName>
    <definedName name="bb" localSheetId="44" hidden="1">{"Riqfin97",#N/A,FALSE,"Tran";"Riqfinpro",#N/A,FALSE,"Tran"}</definedName>
    <definedName name="bb" localSheetId="7" hidden="1">{"Riqfin97",#N/A,FALSE,"Tran";"Riqfinpro",#N/A,FALSE,"Tran"}</definedName>
    <definedName name="bb" localSheetId="48" hidden="1">{"Riqfin97",#N/A,FALSE,"Tran";"Riqfinpro",#N/A,FALSE,"Tran"}</definedName>
    <definedName name="bb" localSheetId="50" hidden="1">{"Riqfin97",#N/A,FALSE,"Tran";"Riqfinpro",#N/A,FALSE,"Tran"}</definedName>
    <definedName name="bb" localSheetId="51" hidden="1">{"Riqfin97",#N/A,FALSE,"Tran";"Riqfinpro",#N/A,FALSE,"Tran"}</definedName>
    <definedName name="bb" localSheetId="52" hidden="1">{"Riqfin97",#N/A,FALSE,"Tran";"Riqfinpro",#N/A,FALSE,"Tran"}</definedName>
    <definedName name="bb" hidden="1">{"Riqfin97",#N/A,FALSE,"Tran";"Riqfinpro",#N/A,FALSE,"Tran"}</definedName>
    <definedName name="bm" localSheetId="25" hidden="1">{"Tab1",#N/A,FALSE,"P";"Tab2",#N/A,FALSE,"P"}</definedName>
    <definedName name="bm" localSheetId="30" hidden="1">{"Tab1",#N/A,FALSE,"P";"Tab2",#N/A,FALSE,"P"}</definedName>
    <definedName name="bm" localSheetId="33" hidden="1">{"Tab1",#N/A,FALSE,"P";"Tab2",#N/A,FALSE,"P"}</definedName>
    <definedName name="bm" localSheetId="34" hidden="1">{"Tab1",#N/A,FALSE,"P";"Tab2",#N/A,FALSE,"P"}</definedName>
    <definedName name="bm" localSheetId="36" hidden="1">{"Tab1",#N/A,FALSE,"P";"Tab2",#N/A,FALSE,"P"}</definedName>
    <definedName name="bm" localSheetId="37" hidden="1">{"Tab1",#N/A,FALSE,"P";"Tab2",#N/A,FALSE,"P"}</definedName>
    <definedName name="bm" localSheetId="38" hidden="1">{"Tab1",#N/A,FALSE,"P";"Tab2",#N/A,FALSE,"P"}</definedName>
    <definedName name="bm" localSheetId="40" hidden="1">{"Tab1",#N/A,FALSE,"P";"Tab2",#N/A,FALSE,"P"}</definedName>
    <definedName name="bm" localSheetId="41" hidden="1">{"Tab1",#N/A,FALSE,"P";"Tab2",#N/A,FALSE,"P"}</definedName>
    <definedName name="bm" localSheetId="44" hidden="1">{"Tab1",#N/A,FALSE,"P";"Tab2",#N/A,FALSE,"P"}</definedName>
    <definedName name="bm" localSheetId="7" hidden="1">{"Tab1",#N/A,FALSE,"P";"Tab2",#N/A,FALSE,"P"}</definedName>
    <definedName name="bm" localSheetId="48" hidden="1">{"Tab1",#N/A,FALSE,"P";"Tab2",#N/A,FALSE,"P"}</definedName>
    <definedName name="bm" localSheetId="50" hidden="1">{"Tab1",#N/A,FALSE,"P";"Tab2",#N/A,FALSE,"P"}</definedName>
    <definedName name="bm" localSheetId="51" hidden="1">{"Tab1",#N/A,FALSE,"P";"Tab2",#N/A,FALSE,"P"}</definedName>
    <definedName name="bm" localSheetId="52" hidden="1">{"Tab1",#N/A,FALSE,"P";"Tab2",#N/A,FALSE,"P"}</definedName>
    <definedName name="bm" hidden="1">{"Tab1",#N/A,FALSE,"P";"Tab2",#N/A,FALSE,"P"}</definedName>
    <definedName name="bnji" localSheetId="25" hidden="1">{"macro",#N/A,FALSE,"Macro";"smq2",#N/A,FALSE,"Data";"smq3",#N/A,FALSE,"Data";"smq4",#N/A,FALSE,"Data";"smq5",#N/A,FALSE,"Data";"smq6",#N/A,FALSE,"Data";"smq7",#N/A,FALSE,"Data";"smq8",#N/A,FALSE,"Data";"smq9",#N/A,FALSE,"Data"}</definedName>
    <definedName name="bnji" localSheetId="30"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4" hidden="1">{"macro",#N/A,FALSE,"Macro";"smq2",#N/A,FALSE,"Data";"smq3",#N/A,FALSE,"Data";"smq4",#N/A,FALSE,"Data";"smq5",#N/A,FALSE,"Data";"smq6",#N/A,FALSE,"Data";"smq7",#N/A,FALSE,"Data";"smq8",#N/A,FALSE,"Data";"smq9",#N/A,FALSE,"Data"}</definedName>
    <definedName name="bnji" localSheetId="36"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40"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4" hidden="1">{"macro",#N/A,FALSE,"Macro";"smq2",#N/A,FALSE,"Data";"smq3",#N/A,FALSE,"Data";"smq4",#N/A,FALSE,"Data";"smq5",#N/A,FALSE,"Data";"smq6",#N/A,FALSE,"Data";"smq7",#N/A,FALSE,"Data";"smq8",#N/A,FALSE,"Data";"smq9",#N/A,FALSE,"Data"}</definedName>
    <definedName name="bnji" localSheetId="7" hidden="1">{"macro",#N/A,FALSE,"Macro";"smq2",#N/A,FALSE,"Data";"smq3",#N/A,FALSE,"Data";"smq4",#N/A,FALSE,"Data";"smq5",#N/A,FALSE,"Data";"smq6",#N/A,FALSE,"Data";"smq7",#N/A,FALSE,"Data";"smq8",#N/A,FALSE,"Data";"smq9",#N/A,FALSE,"Data"}</definedName>
    <definedName name="bnji" localSheetId="48" hidden="1">{"macro",#N/A,FALSE,"Macro";"smq2",#N/A,FALSE,"Data";"smq3",#N/A,FALSE,"Data";"smq4",#N/A,FALSE,"Data";"smq5",#N/A,FALSE,"Data";"smq6",#N/A,FALSE,"Data";"smq7",#N/A,FALSE,"Data";"smq8",#N/A,FALSE,"Data";"smq9",#N/A,FALSE,"Data"}</definedName>
    <definedName name="bnji" localSheetId="50" hidden="1">{"macro",#N/A,FALSE,"Macro";"smq2",#N/A,FALSE,"Data";"smq3",#N/A,FALSE,"Data";"smq4",#N/A,FALSE,"Data";"smq5",#N/A,FALSE,"Data";"smq6",#N/A,FALSE,"Data";"smq7",#N/A,FALSE,"Data";"smq8",#N/A,FALSE,"Data";"smq9",#N/A,FALSE,"Data"}</definedName>
    <definedName name="bnji" localSheetId="51" hidden="1">{"macro",#N/A,FALSE,"Macro";"smq2",#N/A,FALSE,"Data";"smq3",#N/A,FALSE,"Data";"smq4",#N/A,FALSE,"Data";"smq5",#N/A,FALSE,"Data";"smq6",#N/A,FALSE,"Data";"smq7",#N/A,FALSE,"Data";"smq8",#N/A,FALSE,"Data";"smq9",#N/A,FALSE,"Data"}</definedName>
    <definedName name="bnji" localSheetId="52"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5" hidden="1">{"Riqfin97",#N/A,FALSE,"Tran";"Riqfinpro",#N/A,FALSE,"Tran"}</definedName>
    <definedName name="bnu" localSheetId="30" hidden="1">{"Riqfin97",#N/A,FALSE,"Tran";"Riqfinpro",#N/A,FALSE,"Tran"}</definedName>
    <definedName name="bnu" localSheetId="33" hidden="1">{"Riqfin97",#N/A,FALSE,"Tran";"Riqfinpro",#N/A,FALSE,"Tran"}</definedName>
    <definedName name="bnu" localSheetId="34" hidden="1">{"Riqfin97",#N/A,FALSE,"Tran";"Riqfinpro",#N/A,FALSE,"Tran"}</definedName>
    <definedName name="bnu" localSheetId="36" hidden="1">{"Riqfin97",#N/A,FALSE,"Tran";"Riqfinpro",#N/A,FALSE,"Tran"}</definedName>
    <definedName name="bnu" localSheetId="37" hidden="1">{"Riqfin97",#N/A,FALSE,"Tran";"Riqfinpro",#N/A,FALSE,"Tran"}</definedName>
    <definedName name="bnu" localSheetId="38" hidden="1">{"Riqfin97",#N/A,FALSE,"Tran";"Riqfinpro",#N/A,FALSE,"Tran"}</definedName>
    <definedName name="bnu" localSheetId="40" hidden="1">{"Riqfin97",#N/A,FALSE,"Tran";"Riqfinpro",#N/A,FALSE,"Tran"}</definedName>
    <definedName name="bnu" localSheetId="41" hidden="1">{"Riqfin97",#N/A,FALSE,"Tran";"Riqfinpro",#N/A,FALSE,"Tran"}</definedName>
    <definedName name="bnu" localSheetId="44" hidden="1">{"Riqfin97",#N/A,FALSE,"Tran";"Riqfinpro",#N/A,FALSE,"Tran"}</definedName>
    <definedName name="bnu" localSheetId="7" hidden="1">{"Riqfin97",#N/A,FALSE,"Tran";"Riqfinpro",#N/A,FALSE,"Tran"}</definedName>
    <definedName name="bnu" localSheetId="48" hidden="1">{"Riqfin97",#N/A,FALSE,"Tran";"Riqfinpro",#N/A,FALSE,"Tran"}</definedName>
    <definedName name="bnu" localSheetId="50" hidden="1">{"Riqfin97",#N/A,FALSE,"Tran";"Riqfinpro",#N/A,FALSE,"Tran"}</definedName>
    <definedName name="bnu" localSheetId="51" hidden="1">{"Riqfin97",#N/A,FALSE,"Tran";"Riqfinpro",#N/A,FALSE,"Tran"}</definedName>
    <definedName name="bnu" localSheetId="52" hidden="1">{"Riqfin97",#N/A,FALSE,"Tran";"Riqfinpro",#N/A,FALSE,"Tran"}</definedName>
    <definedName name="bnu" hidden="1">{"Riqfin97",#N/A,FALSE,"Tran";"Riqfinpro",#N/A,FALSE,"Tran"}</definedName>
    <definedName name="cale">#REF!</definedName>
    <definedName name="cbn" localSheetId="25" hidden="1">{"TRADE_COMP",#N/A,FALSE,"TAB23APP";"BOP",#N/A,FALSE,"TAB6";"DOT",#N/A,FALSE,"TAB24APP";"EXTDEBT",#N/A,FALSE,"TAB25APP"}</definedName>
    <definedName name="cbn" localSheetId="30" hidden="1">{"TRADE_COMP",#N/A,FALSE,"TAB23APP";"BOP",#N/A,FALSE,"TAB6";"DOT",#N/A,FALSE,"TAB24APP";"EXTDEBT",#N/A,FALSE,"TAB25APP"}</definedName>
    <definedName name="cbn" localSheetId="33" hidden="1">{"TRADE_COMP",#N/A,FALSE,"TAB23APP";"BOP",#N/A,FALSE,"TAB6";"DOT",#N/A,FALSE,"TAB24APP";"EXTDEBT",#N/A,FALSE,"TAB25APP"}</definedName>
    <definedName name="cbn" localSheetId="34" hidden="1">{"TRADE_COMP",#N/A,FALSE,"TAB23APP";"BOP",#N/A,FALSE,"TAB6";"DOT",#N/A,FALSE,"TAB24APP";"EXTDEBT",#N/A,FALSE,"TAB25APP"}</definedName>
    <definedName name="cbn" localSheetId="36" hidden="1">{"TRADE_COMP",#N/A,FALSE,"TAB23APP";"BOP",#N/A,FALSE,"TAB6";"DOT",#N/A,FALSE,"TAB24APP";"EXTDEBT",#N/A,FALSE,"TAB25APP"}</definedName>
    <definedName name="cbn" localSheetId="37" hidden="1">{"TRADE_COMP",#N/A,FALSE,"TAB23APP";"BOP",#N/A,FALSE,"TAB6";"DOT",#N/A,FALSE,"TAB24APP";"EXTDEBT",#N/A,FALSE,"TAB25APP"}</definedName>
    <definedName name="cbn" localSheetId="38" hidden="1">{"TRADE_COMP",#N/A,FALSE,"TAB23APP";"BOP",#N/A,FALSE,"TAB6";"DOT",#N/A,FALSE,"TAB24APP";"EXTDEBT",#N/A,FALSE,"TAB25APP"}</definedName>
    <definedName name="cbn" localSheetId="40" hidden="1">{"TRADE_COMP",#N/A,FALSE,"TAB23APP";"BOP",#N/A,FALSE,"TAB6";"DOT",#N/A,FALSE,"TAB24APP";"EXTDEBT",#N/A,FALSE,"TAB25APP"}</definedName>
    <definedName name="cbn" localSheetId="41" hidden="1">{"TRADE_COMP",#N/A,FALSE,"TAB23APP";"BOP",#N/A,FALSE,"TAB6";"DOT",#N/A,FALSE,"TAB24APP";"EXTDEBT",#N/A,FALSE,"TAB25APP"}</definedName>
    <definedName name="cbn" localSheetId="44" hidden="1">{"TRADE_COMP",#N/A,FALSE,"TAB23APP";"BOP",#N/A,FALSE,"TAB6";"DOT",#N/A,FALSE,"TAB24APP";"EXTDEBT",#N/A,FALSE,"TAB25APP"}</definedName>
    <definedName name="cbn" localSheetId="7" hidden="1">{"TRADE_COMP",#N/A,FALSE,"TAB23APP";"BOP",#N/A,FALSE,"TAB6";"DOT",#N/A,FALSE,"TAB24APP";"EXTDEBT",#N/A,FALSE,"TAB25APP"}</definedName>
    <definedName name="cbn" localSheetId="48" hidden="1">{"TRADE_COMP",#N/A,FALSE,"TAB23APP";"BOP",#N/A,FALSE,"TAB6";"DOT",#N/A,FALSE,"TAB24APP";"EXTDEBT",#N/A,FALSE,"TAB25APP"}</definedName>
    <definedName name="cbn" localSheetId="50" hidden="1">{"TRADE_COMP",#N/A,FALSE,"TAB23APP";"BOP",#N/A,FALSE,"TAB6";"DOT",#N/A,FALSE,"TAB24APP";"EXTDEBT",#N/A,FALSE,"TAB25APP"}</definedName>
    <definedName name="cbn" localSheetId="51" hidden="1">{"TRADE_COMP",#N/A,FALSE,"TAB23APP";"BOP",#N/A,FALSE,"TAB6";"DOT",#N/A,FALSE,"TAB24APP";"EXTDEBT",#N/A,FALSE,"TAB25APP"}</definedName>
    <definedName name="cbn" localSheetId="52" hidden="1">{"TRADE_COMP",#N/A,FALSE,"TAB23APP";"BOP",#N/A,FALSE,"TAB6";"DOT",#N/A,FALSE,"TAB24APP";"EXTDEBT",#N/A,FALSE,"TAB25APP"}</definedName>
    <definedName name="cbn" hidden="1">{"TRADE_COMP",#N/A,FALSE,"TAB23APP";"BOP",#N/A,FALSE,"TAB6";"DOT",#N/A,FALSE,"TAB24APP";"EXTDEBT",#N/A,FALSE,"TAB25APP"}</definedName>
    <definedName name="cc" localSheetId="25" hidden="1">{"Riqfin97",#N/A,FALSE,"Tran";"Riqfinpro",#N/A,FALSE,"Tran"}</definedName>
    <definedName name="cc" localSheetId="30" hidden="1">{"Riqfin97",#N/A,FALSE,"Tran";"Riqfinpro",#N/A,FALSE,"Tran"}</definedName>
    <definedName name="cc" localSheetId="33" hidden="1">{"Riqfin97",#N/A,FALSE,"Tran";"Riqfinpro",#N/A,FALSE,"Tran"}</definedName>
    <definedName name="cc" localSheetId="34" hidden="1">{"Riqfin97",#N/A,FALSE,"Tran";"Riqfinpro",#N/A,FALSE,"Tran"}</definedName>
    <definedName name="cc" localSheetId="36" hidden="1">{"Riqfin97",#N/A,FALSE,"Tran";"Riqfinpro",#N/A,FALSE,"Tran"}</definedName>
    <definedName name="cc" localSheetId="37" hidden="1">{"Riqfin97",#N/A,FALSE,"Tran";"Riqfinpro",#N/A,FALSE,"Tran"}</definedName>
    <definedName name="cc" localSheetId="38" hidden="1">{"Riqfin97",#N/A,FALSE,"Tran";"Riqfinpro",#N/A,FALSE,"Tran"}</definedName>
    <definedName name="cc" localSheetId="40" hidden="1">{"Riqfin97",#N/A,FALSE,"Tran";"Riqfinpro",#N/A,FALSE,"Tran"}</definedName>
    <definedName name="cc" localSheetId="41" hidden="1">{"Riqfin97",#N/A,FALSE,"Tran";"Riqfinpro",#N/A,FALSE,"Tran"}</definedName>
    <definedName name="cc" localSheetId="44" hidden="1">{"Riqfin97",#N/A,FALSE,"Tran";"Riqfinpro",#N/A,FALSE,"Tran"}</definedName>
    <definedName name="cc" localSheetId="7" hidden="1">{"Riqfin97",#N/A,FALSE,"Tran";"Riqfinpro",#N/A,FALSE,"Tran"}</definedName>
    <definedName name="cc" localSheetId="48" hidden="1">{"Riqfin97",#N/A,FALSE,"Tran";"Riqfinpro",#N/A,FALSE,"Tran"}</definedName>
    <definedName name="cc" localSheetId="50" hidden="1">{"Riqfin97",#N/A,FALSE,"Tran";"Riqfinpro",#N/A,FALSE,"Tran"}</definedName>
    <definedName name="cc" localSheetId="51" hidden="1">{"Riqfin97",#N/A,FALSE,"Tran";"Riqfinpro",#N/A,FALSE,"Tran"}</definedName>
    <definedName name="cc" localSheetId="52" hidden="1">{"Riqfin97",#N/A,FALSE,"Tran";"Riqfinpro",#N/A,FALSE,"Tran"}</definedName>
    <definedName name="cc" hidden="1">{"Riqfin97",#N/A,FALSE,"Tran";"Riqfinpro",#N/A,FALSE,"Tran"}</definedName>
    <definedName name="ccc" localSheetId="25" hidden="1">{"Riqfin97",#N/A,FALSE,"Tran";"Riqfinpro",#N/A,FALSE,"Tran"}</definedName>
    <definedName name="ccc" localSheetId="30" hidden="1">{"Riqfin97",#N/A,FALSE,"Tran";"Riqfinpro",#N/A,FALSE,"Tran"}</definedName>
    <definedName name="ccc" localSheetId="33" hidden="1">{"Riqfin97",#N/A,FALSE,"Tran";"Riqfinpro",#N/A,FALSE,"Tran"}</definedName>
    <definedName name="ccc" localSheetId="34" hidden="1">{"Riqfin97",#N/A,FALSE,"Tran";"Riqfinpro",#N/A,FALSE,"Tran"}</definedName>
    <definedName name="ccc" localSheetId="36" hidden="1">{"Riqfin97",#N/A,FALSE,"Tran";"Riqfinpro",#N/A,FALSE,"Tran"}</definedName>
    <definedName name="ccc" localSheetId="37" hidden="1">{"Riqfin97",#N/A,FALSE,"Tran";"Riqfinpro",#N/A,FALSE,"Tran"}</definedName>
    <definedName name="ccc" localSheetId="38" hidden="1">{"Riqfin97",#N/A,FALSE,"Tran";"Riqfinpro",#N/A,FALSE,"Tran"}</definedName>
    <definedName name="ccc" localSheetId="40" hidden="1">{"Riqfin97",#N/A,FALSE,"Tran";"Riqfinpro",#N/A,FALSE,"Tran"}</definedName>
    <definedName name="ccc" localSheetId="41" hidden="1">{"Riqfin97",#N/A,FALSE,"Tran";"Riqfinpro",#N/A,FALSE,"Tran"}</definedName>
    <definedName name="ccc" localSheetId="44" hidden="1">{"Riqfin97",#N/A,FALSE,"Tran";"Riqfinpro",#N/A,FALSE,"Tran"}</definedName>
    <definedName name="ccc" localSheetId="7" hidden="1">{"Riqfin97",#N/A,FALSE,"Tran";"Riqfinpro",#N/A,FALSE,"Tran"}</definedName>
    <definedName name="ccc" localSheetId="48" hidden="1">{"Riqfin97",#N/A,FALSE,"Tran";"Riqfinpro",#N/A,FALSE,"Tran"}</definedName>
    <definedName name="ccc" localSheetId="50" hidden="1">{"Riqfin97",#N/A,FALSE,"Tran";"Riqfinpro",#N/A,FALSE,"Tran"}</definedName>
    <definedName name="ccc" localSheetId="51" hidden="1">{"Riqfin97",#N/A,FALSE,"Tran";"Riqfinpro",#N/A,FALSE,"Tran"}</definedName>
    <definedName name="ccc" localSheetId="52" hidden="1">{"Riqfin97",#N/A,FALSE,"Tran";"Riqfinpro",#N/A,FALSE,"Tran"}</definedName>
    <definedName name="ccc" hidden="1">{"Riqfin97",#N/A,FALSE,"Tran";"Riqfinpro",#N/A,FALSE,"Tran"}</definedName>
    <definedName name="chart4" localSheetId="25" hidden="1">{#N/A,#N/A,FALSE,"CB";#N/A,#N/A,FALSE,"CMB";#N/A,#N/A,FALSE,"NBFI"}</definedName>
    <definedName name="chart4" localSheetId="30" hidden="1">{#N/A,#N/A,FALSE,"CB";#N/A,#N/A,FALSE,"CMB";#N/A,#N/A,FALSE,"NBFI"}</definedName>
    <definedName name="chart4" localSheetId="33" hidden="1">{#N/A,#N/A,FALSE,"CB";#N/A,#N/A,FALSE,"CMB";#N/A,#N/A,FALSE,"NBFI"}</definedName>
    <definedName name="chart4" localSheetId="34" hidden="1">{#N/A,#N/A,FALSE,"CB";#N/A,#N/A,FALSE,"CMB";#N/A,#N/A,FALSE,"NBFI"}</definedName>
    <definedName name="chart4" localSheetId="36" hidden="1">{#N/A,#N/A,FALSE,"CB";#N/A,#N/A,FALSE,"CMB";#N/A,#N/A,FALSE,"NBFI"}</definedName>
    <definedName name="chart4" localSheetId="37" hidden="1">{#N/A,#N/A,FALSE,"CB";#N/A,#N/A,FALSE,"CMB";#N/A,#N/A,FALSE,"NBFI"}</definedName>
    <definedName name="chart4" localSheetId="38" hidden="1">{#N/A,#N/A,FALSE,"CB";#N/A,#N/A,FALSE,"CMB";#N/A,#N/A,FALSE,"NBFI"}</definedName>
    <definedName name="chart4" localSheetId="40" hidden="1">{#N/A,#N/A,FALSE,"CB";#N/A,#N/A,FALSE,"CMB";#N/A,#N/A,FALSE,"NBFI"}</definedName>
    <definedName name="chart4" localSheetId="41" hidden="1">{#N/A,#N/A,FALSE,"CB";#N/A,#N/A,FALSE,"CMB";#N/A,#N/A,FALSE,"NBFI"}</definedName>
    <definedName name="chart4" localSheetId="44" hidden="1">{#N/A,#N/A,FALSE,"CB";#N/A,#N/A,FALSE,"CMB";#N/A,#N/A,FALSE,"NBFI"}</definedName>
    <definedName name="chart4" localSheetId="7" hidden="1">{#N/A,#N/A,FALSE,"CB";#N/A,#N/A,FALSE,"CMB";#N/A,#N/A,FALSE,"NBFI"}</definedName>
    <definedName name="chart4" localSheetId="48" hidden="1">{#N/A,#N/A,FALSE,"CB";#N/A,#N/A,FALSE,"CMB";#N/A,#N/A,FALSE,"NBFI"}</definedName>
    <definedName name="chart4" localSheetId="50" hidden="1">{#N/A,#N/A,FALSE,"CB";#N/A,#N/A,FALSE,"CMB";#N/A,#N/A,FALSE,"NBFI"}</definedName>
    <definedName name="chart4" localSheetId="51" hidden="1">{#N/A,#N/A,FALSE,"CB";#N/A,#N/A,FALSE,"CMB";#N/A,#N/A,FALSE,"NBFI"}</definedName>
    <definedName name="chart4" localSheetId="52" hidden="1">{#N/A,#N/A,FALSE,"CB";#N/A,#N/A,FALSE,"CMB";#N/A,#N/A,FALSE,"NBFI"}</definedName>
    <definedName name="chart4" hidden="1">{#N/A,#N/A,FALSE,"CB";#N/A,#N/A,FALSE,"CMB";#N/A,#N/A,FALSE,"NBFI"}</definedName>
    <definedName name="comp" localSheetId="25" hidden="1">{"BOP_TAB",#N/A,FALSE,"N";"MIDTERM_TAB",#N/A,FALSE,"O";"FUND_CRED",#N/A,FALSE,"P";"DEBT_TAB1",#N/A,FALSE,"Q";"DEBT_TAB2",#N/A,FALSE,"Q";"FORFIN_TAB1",#N/A,FALSE,"R";"FORFIN_TAB2",#N/A,FALSE,"R";"BOP_ANALY",#N/A,FALSE,"U"}</definedName>
    <definedName name="comp" localSheetId="30"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4" hidden="1">{"BOP_TAB",#N/A,FALSE,"N";"MIDTERM_TAB",#N/A,FALSE,"O";"FUND_CRED",#N/A,FALSE,"P";"DEBT_TAB1",#N/A,FALSE,"Q";"DEBT_TAB2",#N/A,FALSE,"Q";"FORFIN_TAB1",#N/A,FALSE,"R";"FORFIN_TAB2",#N/A,FALSE,"R";"BOP_ANALY",#N/A,FALSE,"U"}</definedName>
    <definedName name="comp" localSheetId="36"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40"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4" hidden="1">{"BOP_TAB",#N/A,FALSE,"N";"MIDTERM_TAB",#N/A,FALSE,"O";"FUND_CRED",#N/A,FALSE,"P";"DEBT_TAB1",#N/A,FALSE,"Q";"DEBT_TAB2",#N/A,FALSE,"Q";"FORFIN_TAB1",#N/A,FALSE,"R";"FORFIN_TAB2",#N/A,FALSE,"R";"BOP_ANALY",#N/A,FALSE,"U"}</definedName>
    <definedName name="comp" localSheetId="7" hidden="1">{"BOP_TAB",#N/A,FALSE,"N";"MIDTERM_TAB",#N/A,FALSE,"O";"FUND_CRED",#N/A,FALSE,"P";"DEBT_TAB1",#N/A,FALSE,"Q";"DEBT_TAB2",#N/A,FALSE,"Q";"FORFIN_TAB1",#N/A,FALSE,"R";"FORFIN_TAB2",#N/A,FALSE,"R";"BOP_ANALY",#N/A,FALSE,"U"}</definedName>
    <definedName name="comp" localSheetId="48" hidden="1">{"BOP_TAB",#N/A,FALSE,"N";"MIDTERM_TAB",#N/A,FALSE,"O";"FUND_CRED",#N/A,FALSE,"P";"DEBT_TAB1",#N/A,FALSE,"Q";"DEBT_TAB2",#N/A,FALSE,"Q";"FORFIN_TAB1",#N/A,FALSE,"R";"FORFIN_TAB2",#N/A,FALSE,"R";"BOP_ANALY",#N/A,FALSE,"U"}</definedName>
    <definedName name="comp" localSheetId="50" hidden="1">{"BOP_TAB",#N/A,FALSE,"N";"MIDTERM_TAB",#N/A,FALSE,"O";"FUND_CRED",#N/A,FALSE,"P";"DEBT_TAB1",#N/A,FALSE,"Q";"DEBT_TAB2",#N/A,FALSE,"Q";"FORFIN_TAB1",#N/A,FALSE,"R";"FORFIN_TAB2",#N/A,FALSE,"R";"BOP_ANALY",#N/A,FALSE,"U"}</definedName>
    <definedName name="comp" localSheetId="51" hidden="1">{"BOP_TAB",#N/A,FALSE,"N";"MIDTERM_TAB",#N/A,FALSE,"O";"FUND_CRED",#N/A,FALSE,"P";"DEBT_TAB1",#N/A,FALSE,"Q";"DEBT_TAB2",#N/A,FALSE,"Q";"FORFIN_TAB1",#N/A,FALSE,"R";"FORFIN_TAB2",#N/A,FALSE,"R";"BOP_ANALY",#N/A,FALSE,"U"}</definedName>
    <definedName name="comp" localSheetId="52"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44">#REF!</definedName>
    <definedName name="copy" localSheetId="51">#REF!</definedName>
    <definedName name="copy" localSheetId="52">#REF!</definedName>
    <definedName name="copy">#REF!</definedName>
    <definedName name="COUNTER" localSheetId="44">#REF!</definedName>
    <definedName name="COUNTER" localSheetId="51">#REF!</definedName>
    <definedName name="COUNTER" localSheetId="52">#REF!</definedName>
    <definedName name="COUNTER">#REF!</definedName>
    <definedName name="Cuprins" localSheetId="35">#REF!</definedName>
    <definedName name="Cuprins" localSheetId="44">#REF!</definedName>
    <definedName name="Cuprins" localSheetId="51">#REF!</definedName>
    <definedName name="Cuprins" localSheetId="52">#REF!</definedName>
    <definedName name="Cuprins" localSheetId="14">#REF!</definedName>
    <definedName name="Cuprins">#REF!</definedName>
    <definedName name="cvbn" localSheetId="25" hidden="1">{"DEPOSITS",#N/A,FALSE,"COMML_MON";"LOANS",#N/A,FALSE,"COMML_MON"}</definedName>
    <definedName name="cvbn" localSheetId="30" hidden="1">{"DEPOSITS",#N/A,FALSE,"COMML_MON";"LOANS",#N/A,FALSE,"COMML_MON"}</definedName>
    <definedName name="cvbn" localSheetId="33" hidden="1">{"DEPOSITS",#N/A,FALSE,"COMML_MON";"LOANS",#N/A,FALSE,"COMML_MON"}</definedName>
    <definedName name="cvbn" localSheetId="34" hidden="1">{"DEPOSITS",#N/A,FALSE,"COMML_MON";"LOANS",#N/A,FALSE,"COMML_MON"}</definedName>
    <definedName name="cvbn" localSheetId="36" hidden="1">{"DEPOSITS",#N/A,FALSE,"COMML_MON";"LOANS",#N/A,FALSE,"COMML_MON"}</definedName>
    <definedName name="cvbn" localSheetId="37" hidden="1">{"DEPOSITS",#N/A,FALSE,"COMML_MON";"LOANS",#N/A,FALSE,"COMML_MON"}</definedName>
    <definedName name="cvbn" localSheetId="38" hidden="1">{"DEPOSITS",#N/A,FALSE,"COMML_MON";"LOANS",#N/A,FALSE,"COMML_MON"}</definedName>
    <definedName name="cvbn" localSheetId="40" hidden="1">{"DEPOSITS",#N/A,FALSE,"COMML_MON";"LOANS",#N/A,FALSE,"COMML_MON"}</definedName>
    <definedName name="cvbn" localSheetId="41" hidden="1">{"DEPOSITS",#N/A,FALSE,"COMML_MON";"LOANS",#N/A,FALSE,"COMML_MON"}</definedName>
    <definedName name="cvbn" localSheetId="44" hidden="1">{"DEPOSITS",#N/A,FALSE,"COMML_MON";"LOANS",#N/A,FALSE,"COMML_MON"}</definedName>
    <definedName name="cvbn" localSheetId="7" hidden="1">{"DEPOSITS",#N/A,FALSE,"COMML_MON";"LOANS",#N/A,FALSE,"COMML_MON"}</definedName>
    <definedName name="cvbn" localSheetId="48" hidden="1">{"DEPOSITS",#N/A,FALSE,"COMML_MON";"LOANS",#N/A,FALSE,"COMML_MON"}</definedName>
    <definedName name="cvbn" localSheetId="50" hidden="1">{"DEPOSITS",#N/A,FALSE,"COMML_MON";"LOANS",#N/A,FALSE,"COMML_MON"}</definedName>
    <definedName name="cvbn" localSheetId="51" hidden="1">{"DEPOSITS",#N/A,FALSE,"COMML_MON";"LOANS",#N/A,FALSE,"COMML_MON"}</definedName>
    <definedName name="cvbn" localSheetId="52" hidden="1">{"DEPOSITS",#N/A,FALSE,"COMML_MON";"LOANS",#N/A,FALSE,"COMML_MON"}</definedName>
    <definedName name="cvbn" hidden="1">{"DEPOSITS",#N/A,FALSE,"COMML_MON";"LOANS",#N/A,FALSE,"COMML_MON"}</definedName>
    <definedName name="_xlnm.Database" localSheetId="35">#REF!</definedName>
    <definedName name="_xlnm.Database" localSheetId="44">#REF!</definedName>
    <definedName name="_xlnm.Database" localSheetId="51">#REF!</definedName>
    <definedName name="_xlnm.Database" localSheetId="52">#REF!</definedName>
    <definedName name="_xlnm.Database" localSheetId="14">#REF!</definedName>
    <definedName name="_xlnm.Database">#REF!</definedName>
    <definedName name="Database_MI" localSheetId="35">#REF!</definedName>
    <definedName name="Database_MI" localSheetId="44">#REF!</definedName>
    <definedName name="Database_MI" localSheetId="51">#REF!</definedName>
    <definedName name="Database_MI" localSheetId="52">#REF!</definedName>
    <definedName name="Database_MI" localSheetId="14">#REF!</definedName>
    <definedName name="Database_MI">#REF!</definedName>
    <definedName name="date" localSheetId="52">#REF!</definedName>
    <definedName name="date">#REF!</definedName>
    <definedName name="DATES" localSheetId="35">#REF!</definedName>
    <definedName name="DATES" localSheetId="44">#REF!</definedName>
    <definedName name="DATES" localSheetId="51">#REF!</definedName>
    <definedName name="DATES" localSheetId="52">#REF!</definedName>
    <definedName name="DATES" localSheetId="14">#REF!</definedName>
    <definedName name="DATES">#REF!</definedName>
    <definedName name="dd" localSheetId="25" hidden="1">{"Riqfin97",#N/A,FALSE,"Tran";"Riqfinpro",#N/A,FALSE,"Tran"}</definedName>
    <definedName name="dd" localSheetId="30" hidden="1">{"Riqfin97",#N/A,FALSE,"Tran";"Riqfinpro",#N/A,FALSE,"Tran"}</definedName>
    <definedName name="dd" localSheetId="33" hidden="1">{"Riqfin97",#N/A,FALSE,"Tran";"Riqfinpro",#N/A,FALSE,"Tran"}</definedName>
    <definedName name="dd" localSheetId="34" hidden="1">{"Riqfin97",#N/A,FALSE,"Tran";"Riqfinpro",#N/A,FALSE,"Tran"}</definedName>
    <definedName name="dd" localSheetId="36" hidden="1">{"Riqfin97",#N/A,FALSE,"Tran";"Riqfinpro",#N/A,FALSE,"Tran"}</definedName>
    <definedName name="dd" localSheetId="37" hidden="1">{"Riqfin97",#N/A,FALSE,"Tran";"Riqfinpro",#N/A,FALSE,"Tran"}</definedName>
    <definedName name="dd" localSheetId="38" hidden="1">{"Riqfin97",#N/A,FALSE,"Tran";"Riqfinpro",#N/A,FALSE,"Tran"}</definedName>
    <definedName name="dd" localSheetId="40" hidden="1">{"Riqfin97",#N/A,FALSE,"Tran";"Riqfinpro",#N/A,FALSE,"Tran"}</definedName>
    <definedName name="dd" localSheetId="41" hidden="1">{"Riqfin97",#N/A,FALSE,"Tran";"Riqfinpro",#N/A,FALSE,"Tran"}</definedName>
    <definedName name="dd" localSheetId="44" hidden="1">{"Riqfin97",#N/A,FALSE,"Tran";"Riqfinpro",#N/A,FALSE,"Tran"}</definedName>
    <definedName name="dd" localSheetId="7" hidden="1">{"Riqfin97",#N/A,FALSE,"Tran";"Riqfinpro",#N/A,FALSE,"Tran"}</definedName>
    <definedName name="dd" localSheetId="48" hidden="1">{"Riqfin97",#N/A,FALSE,"Tran";"Riqfinpro",#N/A,FALSE,"Tran"}</definedName>
    <definedName name="dd" localSheetId="50" hidden="1">{"Riqfin97",#N/A,FALSE,"Tran";"Riqfinpro",#N/A,FALSE,"Tran"}</definedName>
    <definedName name="dd" localSheetId="51" hidden="1">{"Riqfin97",#N/A,FALSE,"Tran";"Riqfinpro",#N/A,FALSE,"Tran"}</definedName>
    <definedName name="dd" localSheetId="52" hidden="1">{"Riqfin97",#N/A,FALSE,"Tran";"Riqfinpro",#N/A,FALSE,"Tran"}</definedName>
    <definedName name="dd" hidden="1">{"Riqfin97",#N/A,FALSE,"Tran";"Riqfinpro",#N/A,FALSE,"Tran"}</definedName>
    <definedName name="ddd" localSheetId="25" hidden="1">{"Riqfin97",#N/A,FALSE,"Tran";"Riqfinpro",#N/A,FALSE,"Tran"}</definedName>
    <definedName name="ddd" localSheetId="30" hidden="1">{"Riqfin97",#N/A,FALSE,"Tran";"Riqfinpro",#N/A,FALSE,"Tran"}</definedName>
    <definedName name="ddd" localSheetId="33" hidden="1">{"Riqfin97",#N/A,FALSE,"Tran";"Riqfinpro",#N/A,FALSE,"Tran"}</definedName>
    <definedName name="ddd" localSheetId="34" hidden="1">{"Riqfin97",#N/A,FALSE,"Tran";"Riqfinpro",#N/A,FALSE,"Tran"}</definedName>
    <definedName name="ddd" localSheetId="36" hidden="1">{"Riqfin97",#N/A,FALSE,"Tran";"Riqfinpro",#N/A,FALSE,"Tran"}</definedName>
    <definedName name="ddd" localSheetId="37" hidden="1">{"Riqfin97",#N/A,FALSE,"Tran";"Riqfinpro",#N/A,FALSE,"Tran"}</definedName>
    <definedName name="ddd" localSheetId="38" hidden="1">{"Riqfin97",#N/A,FALSE,"Tran";"Riqfinpro",#N/A,FALSE,"Tran"}</definedName>
    <definedName name="ddd" localSheetId="40" hidden="1">{"Riqfin97",#N/A,FALSE,"Tran";"Riqfinpro",#N/A,FALSE,"Tran"}</definedName>
    <definedName name="ddd" localSheetId="41" hidden="1">{"Riqfin97",#N/A,FALSE,"Tran";"Riqfinpro",#N/A,FALSE,"Tran"}</definedName>
    <definedName name="ddd" localSheetId="44" hidden="1">{"Riqfin97",#N/A,FALSE,"Tran";"Riqfinpro",#N/A,FALSE,"Tran"}</definedName>
    <definedName name="ddd" localSheetId="7" hidden="1">{"Riqfin97",#N/A,FALSE,"Tran";"Riqfinpro",#N/A,FALSE,"Tran"}</definedName>
    <definedName name="ddd" localSheetId="48" hidden="1">{"Riqfin97",#N/A,FALSE,"Tran";"Riqfinpro",#N/A,FALSE,"Tran"}</definedName>
    <definedName name="ddd" localSheetId="50" hidden="1">{"Riqfin97",#N/A,FALSE,"Tran";"Riqfinpro",#N/A,FALSE,"Tran"}</definedName>
    <definedName name="ddd" localSheetId="51" hidden="1">{"Riqfin97",#N/A,FALSE,"Tran";"Riqfinpro",#N/A,FALSE,"Tran"}</definedName>
    <definedName name="ddd" localSheetId="52" hidden="1">{"Riqfin97",#N/A,FALSE,"Tran";"Riqfinpro",#N/A,FALSE,"Tran"}</definedName>
    <definedName name="ddd" hidden="1">{"Riqfin97",#N/A,FALSE,"Tran";"Riqfinpro",#N/A,FALSE,"Tran"}</definedName>
    <definedName name="deed" localSheetId="25" hidden="1">{"TRADE_COMP",#N/A,FALSE,"TAB23APP";"BOP",#N/A,FALSE,"TAB6";"DOT",#N/A,FALSE,"TAB24APP";"EXTDEBT",#N/A,FALSE,"TAB25APP"}</definedName>
    <definedName name="deed" localSheetId="30" hidden="1">{"TRADE_COMP",#N/A,FALSE,"TAB23APP";"BOP",#N/A,FALSE,"TAB6";"DOT",#N/A,FALSE,"TAB24APP";"EXTDEBT",#N/A,FALSE,"TAB25APP"}</definedName>
    <definedName name="deed" localSheetId="33" hidden="1">{"TRADE_COMP",#N/A,FALSE,"TAB23APP";"BOP",#N/A,FALSE,"TAB6";"DOT",#N/A,FALSE,"TAB24APP";"EXTDEBT",#N/A,FALSE,"TAB25APP"}</definedName>
    <definedName name="deed" localSheetId="34" hidden="1">{"TRADE_COMP",#N/A,FALSE,"TAB23APP";"BOP",#N/A,FALSE,"TAB6";"DOT",#N/A,FALSE,"TAB24APP";"EXTDEBT",#N/A,FALSE,"TAB25APP"}</definedName>
    <definedName name="deed" localSheetId="36" hidden="1">{"TRADE_COMP",#N/A,FALSE,"TAB23APP";"BOP",#N/A,FALSE,"TAB6";"DOT",#N/A,FALSE,"TAB24APP";"EXTDEBT",#N/A,FALSE,"TAB25APP"}</definedName>
    <definedName name="deed" localSheetId="37" hidden="1">{"TRADE_COMP",#N/A,FALSE,"TAB23APP";"BOP",#N/A,FALSE,"TAB6";"DOT",#N/A,FALSE,"TAB24APP";"EXTDEBT",#N/A,FALSE,"TAB25APP"}</definedName>
    <definedName name="deed" localSheetId="38" hidden="1">{"TRADE_COMP",#N/A,FALSE,"TAB23APP";"BOP",#N/A,FALSE,"TAB6";"DOT",#N/A,FALSE,"TAB24APP";"EXTDEBT",#N/A,FALSE,"TAB25APP"}</definedName>
    <definedName name="deed" localSheetId="40" hidden="1">{"TRADE_COMP",#N/A,FALSE,"TAB23APP";"BOP",#N/A,FALSE,"TAB6";"DOT",#N/A,FALSE,"TAB24APP";"EXTDEBT",#N/A,FALSE,"TAB25APP"}</definedName>
    <definedName name="deed" localSheetId="41" hidden="1">{"TRADE_COMP",#N/A,FALSE,"TAB23APP";"BOP",#N/A,FALSE,"TAB6";"DOT",#N/A,FALSE,"TAB24APP";"EXTDEBT",#N/A,FALSE,"TAB25APP"}</definedName>
    <definedName name="deed" localSheetId="44" hidden="1">{"TRADE_COMP",#N/A,FALSE,"TAB23APP";"BOP",#N/A,FALSE,"TAB6";"DOT",#N/A,FALSE,"TAB24APP";"EXTDEBT",#N/A,FALSE,"TAB25APP"}</definedName>
    <definedName name="deed" localSheetId="7" hidden="1">{"TRADE_COMP",#N/A,FALSE,"TAB23APP";"BOP",#N/A,FALSE,"TAB6";"DOT",#N/A,FALSE,"TAB24APP";"EXTDEBT",#N/A,FALSE,"TAB25APP"}</definedName>
    <definedName name="deed" localSheetId="48" hidden="1">{"TRADE_COMP",#N/A,FALSE,"TAB23APP";"BOP",#N/A,FALSE,"TAB6";"DOT",#N/A,FALSE,"TAB24APP";"EXTDEBT",#N/A,FALSE,"TAB25APP"}</definedName>
    <definedName name="deed" localSheetId="50" hidden="1">{"TRADE_COMP",#N/A,FALSE,"TAB23APP";"BOP",#N/A,FALSE,"TAB6";"DOT",#N/A,FALSE,"TAB24APP";"EXTDEBT",#N/A,FALSE,"TAB25APP"}</definedName>
    <definedName name="deed" localSheetId="51" hidden="1">{"TRADE_COMP",#N/A,FALSE,"TAB23APP";"BOP",#N/A,FALSE,"TAB6";"DOT",#N/A,FALSE,"TAB24APP";"EXTDEBT",#N/A,FALSE,"TAB25APP"}</definedName>
    <definedName name="deed" localSheetId="52" hidden="1">{"TRADE_COMP",#N/A,FALSE,"TAB23APP";"BOP",#N/A,FALSE,"TAB6";"DOT",#N/A,FALSE,"TAB24APP";"EXTDEBT",#N/A,FALSE,"TAB25APP"}</definedName>
    <definedName name="deed" hidden="1">{"TRADE_COMP",#N/A,FALSE,"TAB23APP";"BOP",#N/A,FALSE,"TAB6";"DOT",#N/A,FALSE,"TAB24APP";"EXTDEBT",#N/A,FALSE,"TAB25APP"}</definedName>
    <definedName name="dftyihiuh" localSheetId="25" hidden="1">{"macro",#N/A,FALSE,"Macro";"smq2",#N/A,FALSE,"Data";"smq3",#N/A,FALSE,"Data";"smq4",#N/A,FALSE,"Data";"smq5",#N/A,FALSE,"Data";"smq6",#N/A,FALSE,"Data";"smq7",#N/A,FALSE,"Data";"smq8",#N/A,FALSE,"Data";"smq9",#N/A,FALSE,"Data"}</definedName>
    <definedName name="dftyihiuh" localSheetId="30"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4" hidden="1">{"macro",#N/A,FALSE,"Macro";"smq2",#N/A,FALSE,"Data";"smq3",#N/A,FALSE,"Data";"smq4",#N/A,FALSE,"Data";"smq5",#N/A,FALSE,"Data";"smq6",#N/A,FALSE,"Data";"smq7",#N/A,FALSE,"Data";"smq8",#N/A,FALSE,"Data";"smq9",#N/A,FALSE,"Data"}</definedName>
    <definedName name="dftyihiuh" localSheetId="36"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40"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4" hidden="1">{"macro",#N/A,FALSE,"Macro";"smq2",#N/A,FALSE,"Data";"smq3",#N/A,FALSE,"Data";"smq4",#N/A,FALSE,"Data";"smq5",#N/A,FALSE,"Data";"smq6",#N/A,FALSE,"Data";"smq7",#N/A,FALSE,"Data";"smq8",#N/A,FALSE,"Data";"smq9",#N/A,FALSE,"Data"}</definedName>
    <definedName name="dftyihiuh" localSheetId="7" hidden="1">{"macro",#N/A,FALSE,"Macro";"smq2",#N/A,FALSE,"Data";"smq3",#N/A,FALSE,"Data";"smq4",#N/A,FALSE,"Data";"smq5",#N/A,FALSE,"Data";"smq6",#N/A,FALSE,"Data";"smq7",#N/A,FALSE,"Data";"smq8",#N/A,FALSE,"Data";"smq9",#N/A,FALSE,"Data"}</definedName>
    <definedName name="dftyihiuh" localSheetId="48" hidden="1">{"macro",#N/A,FALSE,"Macro";"smq2",#N/A,FALSE,"Data";"smq3",#N/A,FALSE,"Data";"smq4",#N/A,FALSE,"Data";"smq5",#N/A,FALSE,"Data";"smq6",#N/A,FALSE,"Data";"smq7",#N/A,FALSE,"Data";"smq8",#N/A,FALSE,"Data";"smq9",#N/A,FALSE,"Data"}</definedName>
    <definedName name="dftyihiuh" localSheetId="50" hidden="1">{"macro",#N/A,FALSE,"Macro";"smq2",#N/A,FALSE,"Data";"smq3",#N/A,FALSE,"Data";"smq4",#N/A,FALSE,"Data";"smq5",#N/A,FALSE,"Data";"smq6",#N/A,FALSE,"Data";"smq7",#N/A,FALSE,"Data";"smq8",#N/A,FALSE,"Data";"smq9",#N/A,FALSE,"Data"}</definedName>
    <definedName name="dftyihiuh" localSheetId="51" hidden="1">{"macro",#N/A,FALSE,"Macro";"smq2",#N/A,FALSE,"Data";"smq3",#N/A,FALSE,"Data";"smq4",#N/A,FALSE,"Data";"smq5",#N/A,FALSE,"Data";"smq6",#N/A,FALSE,"Data";"smq7",#N/A,FALSE,"Data";"smq8",#N/A,FALSE,"Data";"smq9",#N/A,FALSE,"Data"}</definedName>
    <definedName name="dftyihiuh" localSheetId="52"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5" hidden="1">{"partial screen",#N/A,FALSE,"State_Gov't"}</definedName>
    <definedName name="dghj" localSheetId="30" hidden="1">{"partial screen",#N/A,FALSE,"State_Gov't"}</definedName>
    <definedName name="dghj" localSheetId="33" hidden="1">{"partial screen",#N/A,FALSE,"State_Gov't"}</definedName>
    <definedName name="dghj" localSheetId="34" hidden="1">{"partial screen",#N/A,FALSE,"State_Gov't"}</definedName>
    <definedName name="dghj" localSheetId="36" hidden="1">{"partial screen",#N/A,FALSE,"State_Gov't"}</definedName>
    <definedName name="dghj" localSheetId="37" hidden="1">{"partial screen",#N/A,FALSE,"State_Gov't"}</definedName>
    <definedName name="dghj" localSheetId="38" hidden="1">{"partial screen",#N/A,FALSE,"State_Gov't"}</definedName>
    <definedName name="dghj" localSheetId="40" hidden="1">{"partial screen",#N/A,FALSE,"State_Gov't"}</definedName>
    <definedName name="dghj" localSheetId="41" hidden="1">{"partial screen",#N/A,FALSE,"State_Gov't"}</definedName>
    <definedName name="dghj" localSheetId="44" hidden="1">{"partial screen",#N/A,FALSE,"State_Gov't"}</definedName>
    <definedName name="dghj" localSheetId="7" hidden="1">{"partial screen",#N/A,FALSE,"State_Gov't"}</definedName>
    <definedName name="dghj" localSheetId="48" hidden="1">{"partial screen",#N/A,FALSE,"State_Gov't"}</definedName>
    <definedName name="dghj" localSheetId="50" hidden="1">{"partial screen",#N/A,FALSE,"State_Gov't"}</definedName>
    <definedName name="dghj" localSheetId="51" hidden="1">{"partial screen",#N/A,FALSE,"State_Gov't"}</definedName>
    <definedName name="dghj" localSheetId="52" hidden="1">{"partial screen",#N/A,FALSE,"State_Gov't"}</definedName>
    <definedName name="dghj" hidden="1">{"partial screen",#N/A,FALSE,"State_Gov't"}</definedName>
    <definedName name="di">#REF!</definedName>
    <definedName name="Discount_NC" localSheetId="44">#REF!</definedName>
    <definedName name="Discount_NC" localSheetId="51">#REF!</definedName>
    <definedName name="Discount_NC">#REF!</definedName>
    <definedName name="DiscountRate" localSheetId="44">#REF!</definedName>
    <definedName name="DiscountRate" localSheetId="51">#REF!</definedName>
    <definedName name="DiscountRate" localSheetId="52">#REF!</definedName>
    <definedName name="DiscountRate">#REF!</definedName>
    <definedName name="djop" localSheetId="25" hidden="1">{"macro",#N/A,FALSE,"Macro";"smq2",#N/A,FALSE,"Data";"smq3",#N/A,FALSE,"Data";"smq4",#N/A,FALSE,"Data";"smq5",#N/A,FALSE,"Data";"smq6",#N/A,FALSE,"Data";"smq7",#N/A,FALSE,"Data";"smq8",#N/A,FALSE,"Data";"smq9",#N/A,FALSE,"Data"}</definedName>
    <definedName name="djop" localSheetId="30"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4" hidden="1">{"macro",#N/A,FALSE,"Macro";"smq2",#N/A,FALSE,"Data";"smq3",#N/A,FALSE,"Data";"smq4",#N/A,FALSE,"Data";"smq5",#N/A,FALSE,"Data";"smq6",#N/A,FALSE,"Data";"smq7",#N/A,FALSE,"Data";"smq8",#N/A,FALSE,"Data";"smq9",#N/A,FALSE,"Data"}</definedName>
    <definedName name="djop" localSheetId="36"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40"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4" hidden="1">{"macro",#N/A,FALSE,"Macro";"smq2",#N/A,FALSE,"Data";"smq3",#N/A,FALSE,"Data";"smq4",#N/A,FALSE,"Data";"smq5",#N/A,FALSE,"Data";"smq6",#N/A,FALSE,"Data";"smq7",#N/A,FALSE,"Data";"smq8",#N/A,FALSE,"Data";"smq9",#N/A,FALSE,"Data"}</definedName>
    <definedName name="djop" localSheetId="7" hidden="1">{"macro",#N/A,FALSE,"Macro";"smq2",#N/A,FALSE,"Data";"smq3",#N/A,FALSE,"Data";"smq4",#N/A,FALSE,"Data";"smq5",#N/A,FALSE,"Data";"smq6",#N/A,FALSE,"Data";"smq7",#N/A,FALSE,"Data";"smq8",#N/A,FALSE,"Data";"smq9",#N/A,FALSE,"Data"}</definedName>
    <definedName name="djop" localSheetId="48" hidden="1">{"macro",#N/A,FALSE,"Macro";"smq2",#N/A,FALSE,"Data";"smq3",#N/A,FALSE,"Data";"smq4",#N/A,FALSE,"Data";"smq5",#N/A,FALSE,"Data";"smq6",#N/A,FALSE,"Data";"smq7",#N/A,FALSE,"Data";"smq8",#N/A,FALSE,"Data";"smq9",#N/A,FALSE,"Data"}</definedName>
    <definedName name="djop" localSheetId="50" hidden="1">{"macro",#N/A,FALSE,"Macro";"smq2",#N/A,FALSE,"Data";"smq3",#N/A,FALSE,"Data";"smq4",#N/A,FALSE,"Data";"smq5",#N/A,FALSE,"Data";"smq6",#N/A,FALSE,"Data";"smq7",#N/A,FALSE,"Data";"smq8",#N/A,FALSE,"Data";"smq9",#N/A,FALSE,"Data"}</definedName>
    <definedName name="djop" localSheetId="51" hidden="1">{"macro",#N/A,FALSE,"Macro";"smq2",#N/A,FALSE,"Data";"smq3",#N/A,FALSE,"Data";"smq4",#N/A,FALSE,"Data";"smq5",#N/A,FALSE,"Data";"smq6",#N/A,FALSE,"Data";"smq7",#N/A,FALSE,"Data";"smq8",#N/A,FALSE,"Data";"smq9",#N/A,FALSE,"Data"}</definedName>
    <definedName name="djop" localSheetId="52"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5" hidden="1">{"Tab1",#N/A,FALSE,"P";"Tab2",#N/A,FALSE,"P"}</definedName>
    <definedName name="ee" localSheetId="30" hidden="1">{"Tab1",#N/A,FALSE,"P";"Tab2",#N/A,FALSE,"P"}</definedName>
    <definedName name="ee" localSheetId="33" hidden="1">{"Tab1",#N/A,FALSE,"P";"Tab2",#N/A,FALSE,"P"}</definedName>
    <definedName name="ee" localSheetId="34" hidden="1">{"Tab1",#N/A,FALSE,"P";"Tab2",#N/A,FALSE,"P"}</definedName>
    <definedName name="ee" localSheetId="36" hidden="1">{"Tab1",#N/A,FALSE,"P";"Tab2",#N/A,FALSE,"P"}</definedName>
    <definedName name="ee" localSheetId="37" hidden="1">{"Tab1",#N/A,FALSE,"P";"Tab2",#N/A,FALSE,"P"}</definedName>
    <definedName name="ee" localSheetId="38" hidden="1">{"Tab1",#N/A,FALSE,"P";"Tab2",#N/A,FALSE,"P"}</definedName>
    <definedName name="ee" localSheetId="40" hidden="1">{"Tab1",#N/A,FALSE,"P";"Tab2",#N/A,FALSE,"P"}</definedName>
    <definedName name="ee" localSheetId="41" hidden="1">{"Tab1",#N/A,FALSE,"P";"Tab2",#N/A,FALSE,"P"}</definedName>
    <definedName name="ee" localSheetId="44" hidden="1">{"Tab1",#N/A,FALSE,"P";"Tab2",#N/A,FALSE,"P"}</definedName>
    <definedName name="ee" localSheetId="7" hidden="1">{"Tab1",#N/A,FALSE,"P";"Tab2",#N/A,FALSE,"P"}</definedName>
    <definedName name="ee" localSheetId="48" hidden="1">{"Tab1",#N/A,FALSE,"P";"Tab2",#N/A,FALSE,"P"}</definedName>
    <definedName name="ee" localSheetId="50" hidden="1">{"Tab1",#N/A,FALSE,"P";"Tab2",#N/A,FALSE,"P"}</definedName>
    <definedName name="ee" localSheetId="51" hidden="1">{"Tab1",#N/A,FALSE,"P";"Tab2",#N/A,FALSE,"P"}</definedName>
    <definedName name="ee" localSheetId="52" hidden="1">{"Tab1",#N/A,FALSE,"P";"Tab2",#N/A,FALSE,"P"}</definedName>
    <definedName name="ee" hidden="1">{"Tab1",#N/A,FALSE,"P";"Tab2",#N/A,FALSE,"P"}</definedName>
    <definedName name="eee" localSheetId="25" hidden="1">{"Tab1",#N/A,FALSE,"P";"Tab2",#N/A,FALSE,"P"}</definedName>
    <definedName name="eee" localSheetId="30" hidden="1">{"Tab1",#N/A,FALSE,"P";"Tab2",#N/A,FALSE,"P"}</definedName>
    <definedName name="eee" localSheetId="33" hidden="1">{"Tab1",#N/A,FALSE,"P";"Tab2",#N/A,FALSE,"P"}</definedName>
    <definedName name="eee" localSheetId="34" hidden="1">{"Tab1",#N/A,FALSE,"P";"Tab2",#N/A,FALSE,"P"}</definedName>
    <definedName name="eee" localSheetId="36" hidden="1">{"Tab1",#N/A,FALSE,"P";"Tab2",#N/A,FALSE,"P"}</definedName>
    <definedName name="eee" localSheetId="37" hidden="1">{"Tab1",#N/A,FALSE,"P";"Tab2",#N/A,FALSE,"P"}</definedName>
    <definedName name="eee" localSheetId="38" hidden="1">{"Tab1",#N/A,FALSE,"P";"Tab2",#N/A,FALSE,"P"}</definedName>
    <definedName name="eee" localSheetId="40" hidden="1">{"Tab1",#N/A,FALSE,"P";"Tab2",#N/A,FALSE,"P"}</definedName>
    <definedName name="eee" localSheetId="41" hidden="1">{"Tab1",#N/A,FALSE,"P";"Tab2",#N/A,FALSE,"P"}</definedName>
    <definedName name="eee" localSheetId="44" hidden="1">{"Tab1",#N/A,FALSE,"P";"Tab2",#N/A,FALSE,"P"}</definedName>
    <definedName name="eee" localSheetId="7" hidden="1">{"Tab1",#N/A,FALSE,"P";"Tab2",#N/A,FALSE,"P"}</definedName>
    <definedName name="eee" localSheetId="48" hidden="1">{"Tab1",#N/A,FALSE,"P";"Tab2",#N/A,FALSE,"P"}</definedName>
    <definedName name="eee" localSheetId="50" hidden="1">{"Tab1",#N/A,FALSE,"P";"Tab2",#N/A,FALSE,"P"}</definedName>
    <definedName name="eee" localSheetId="51" hidden="1">{"Tab1",#N/A,FALSE,"P";"Tab2",#N/A,FALSE,"P"}</definedName>
    <definedName name="eee" localSheetId="52" hidden="1">{"Tab1",#N/A,FALSE,"P";"Tab2",#N/A,FALSE,"P"}</definedName>
    <definedName name="eee" hidden="1">{"Tab1",#N/A,FALSE,"P";"Tab2",#N/A,FALSE,"P"}</definedName>
    <definedName name="en">#REF!</definedName>
    <definedName name="en_d">#REF!</definedName>
    <definedName name="en_l" localSheetId="44">#REF!</definedName>
    <definedName name="en_l" localSheetId="51">#REF!</definedName>
    <definedName name="en_l" localSheetId="52">#REF!</definedName>
    <definedName name="en_l" localSheetId="14">#REF!</definedName>
    <definedName name="en_l">#REF!</definedName>
    <definedName name="En_m" localSheetId="44">#REF!</definedName>
    <definedName name="En_m" localSheetId="51">#REF!</definedName>
    <definedName name="En_m" localSheetId="52">#REF!</definedName>
    <definedName name="En_m" localSheetId="14">#REF!</definedName>
    <definedName name="En_m">#REF!</definedName>
    <definedName name="Enm" localSheetId="44">#REF!</definedName>
    <definedName name="Enm" localSheetId="51">#REF!</definedName>
    <definedName name="Enm" localSheetId="14">#REF!</definedName>
    <definedName name="Enm">#REF!</definedName>
    <definedName name="er" localSheetId="25" hidden="1">{"Main Economic Indicators",#N/A,FALSE,"C"}</definedName>
    <definedName name="er" localSheetId="30" hidden="1">{"Main Economic Indicators",#N/A,FALSE,"C"}</definedName>
    <definedName name="er" localSheetId="33" hidden="1">{"Main Economic Indicators",#N/A,FALSE,"C"}</definedName>
    <definedName name="er" localSheetId="34" hidden="1">{"Main Economic Indicators",#N/A,FALSE,"C"}</definedName>
    <definedName name="er" localSheetId="36" hidden="1">{"Main Economic Indicators",#N/A,FALSE,"C"}</definedName>
    <definedName name="er" localSheetId="37" hidden="1">{"Main Economic Indicators",#N/A,FALSE,"C"}</definedName>
    <definedName name="er" localSheetId="38" hidden="1">{"Main Economic Indicators",#N/A,FALSE,"C"}</definedName>
    <definedName name="er" localSheetId="40" hidden="1">{"Main Economic Indicators",#N/A,FALSE,"C"}</definedName>
    <definedName name="er" localSheetId="41" hidden="1">{"Main Economic Indicators",#N/A,FALSE,"C"}</definedName>
    <definedName name="er" localSheetId="44" hidden="1">{"Main Economic Indicators",#N/A,FALSE,"C"}</definedName>
    <definedName name="er" localSheetId="7" hidden="1">{"Main Economic Indicators",#N/A,FALSE,"C"}</definedName>
    <definedName name="er" localSheetId="48" hidden="1">{"Main Economic Indicators",#N/A,FALSE,"C"}</definedName>
    <definedName name="er" localSheetId="50" hidden="1">{"Main Economic Indicators",#N/A,FALSE,"C"}</definedName>
    <definedName name="er" localSheetId="51" hidden="1">{"Main Economic Indicators",#N/A,FALSE,"C"}</definedName>
    <definedName name="er" localSheetId="52" hidden="1">{"Main Economic Indicators",#N/A,FALSE,"C"}</definedName>
    <definedName name="er" hidden="1">{"Main Economic Indicators",#N/A,FALSE,"C"}</definedName>
    <definedName name="ergf" localSheetId="25" hidden="1">{"Main Economic Indicators",#N/A,FALSE,"C"}</definedName>
    <definedName name="ergf" localSheetId="30" hidden="1">{"Main Economic Indicators",#N/A,FALSE,"C"}</definedName>
    <definedName name="ergf" localSheetId="33" hidden="1">{"Main Economic Indicators",#N/A,FALSE,"C"}</definedName>
    <definedName name="ergf" localSheetId="34" hidden="1">{"Main Economic Indicators",#N/A,FALSE,"C"}</definedName>
    <definedName name="ergf" localSheetId="36" hidden="1">{"Main Economic Indicators",#N/A,FALSE,"C"}</definedName>
    <definedName name="ergf" localSheetId="37" hidden="1">{"Main Economic Indicators",#N/A,FALSE,"C"}</definedName>
    <definedName name="ergf" localSheetId="38" hidden="1">{"Main Economic Indicators",#N/A,FALSE,"C"}</definedName>
    <definedName name="ergf" localSheetId="40" hidden="1">{"Main Economic Indicators",#N/A,FALSE,"C"}</definedName>
    <definedName name="ergf" localSheetId="41" hidden="1">{"Main Economic Indicators",#N/A,FALSE,"C"}</definedName>
    <definedName name="ergf" localSheetId="44" hidden="1">{"Main Economic Indicators",#N/A,FALSE,"C"}</definedName>
    <definedName name="ergf" localSheetId="7" hidden="1">{"Main Economic Indicators",#N/A,FALSE,"C"}</definedName>
    <definedName name="ergf" localSheetId="48" hidden="1">{"Main Economic Indicators",#N/A,FALSE,"C"}</definedName>
    <definedName name="ergf" localSheetId="50" hidden="1">{"Main Economic Indicators",#N/A,FALSE,"C"}</definedName>
    <definedName name="ergf" localSheetId="51" hidden="1">{"Main Economic Indicators",#N/A,FALSE,"C"}</definedName>
    <definedName name="ergf" localSheetId="52" hidden="1">{"Main Economic Indicators",#N/A,FALSE,"C"}</definedName>
    <definedName name="ergf" hidden="1">{"Main Economic Indicators",#N/A,FALSE,"C"}</definedName>
    <definedName name="ergferger" localSheetId="25" hidden="1">{"Main Economic Indicators",#N/A,FALSE,"C"}</definedName>
    <definedName name="ergferger" localSheetId="30" hidden="1">{"Main Economic Indicators",#N/A,FALSE,"C"}</definedName>
    <definedName name="ergferger" localSheetId="33" hidden="1">{"Main Economic Indicators",#N/A,FALSE,"C"}</definedName>
    <definedName name="ergferger" localSheetId="34" hidden="1">{"Main Economic Indicators",#N/A,FALSE,"C"}</definedName>
    <definedName name="ergferger" localSheetId="36" hidden="1">{"Main Economic Indicators",#N/A,FALSE,"C"}</definedName>
    <definedName name="ergferger" localSheetId="37" hidden="1">{"Main Economic Indicators",#N/A,FALSE,"C"}</definedName>
    <definedName name="ergferger" localSheetId="38" hidden="1">{"Main Economic Indicators",#N/A,FALSE,"C"}</definedName>
    <definedName name="ergferger" localSheetId="40" hidden="1">{"Main Economic Indicators",#N/A,FALSE,"C"}</definedName>
    <definedName name="ergferger" localSheetId="41" hidden="1">{"Main Economic Indicators",#N/A,FALSE,"C"}</definedName>
    <definedName name="ergferger" localSheetId="44" hidden="1">{"Main Economic Indicators",#N/A,FALSE,"C"}</definedName>
    <definedName name="ergferger" localSheetId="7" hidden="1">{"Main Economic Indicators",#N/A,FALSE,"C"}</definedName>
    <definedName name="ergferger" localSheetId="48" hidden="1">{"Main Economic Indicators",#N/A,FALSE,"C"}</definedName>
    <definedName name="ergferger" localSheetId="50" hidden="1">{"Main Economic Indicators",#N/A,FALSE,"C"}</definedName>
    <definedName name="ergferger" localSheetId="51" hidden="1">{"Main Economic Indicators",#N/A,FALSE,"C"}</definedName>
    <definedName name="ergferger" localSheetId="52" hidden="1">{"Main Economic Indicators",#N/A,FALSE,"C"}</definedName>
    <definedName name="ergferger" hidden="1">{"Main Economic Indicators",#N/A,FALSE,"C"}</definedName>
    <definedName name="ertu" localSheetId="25" hidden="1">{"macroa",#N/A,FALSE,"Macro";"suma2",#N/A,FALSE,"Data";"suma3",#N/A,FALSE,"Data";"suma4",#N/A,FALSE,"Data";"suma5",#N/A,FALSE,"Data";"suma6",#N/A,FALSE,"Data";"suma7",#N/A,FALSE,"Data";"suma8",#N/A,FALSE,"Data";"suma9",#N/A,FALSE,"Data"}</definedName>
    <definedName name="ertu" localSheetId="30"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4" hidden="1">{"macroa",#N/A,FALSE,"Macro";"suma2",#N/A,FALSE,"Data";"suma3",#N/A,FALSE,"Data";"suma4",#N/A,FALSE,"Data";"suma5",#N/A,FALSE,"Data";"suma6",#N/A,FALSE,"Data";"suma7",#N/A,FALSE,"Data";"suma8",#N/A,FALSE,"Data";"suma9",#N/A,FALSE,"Data"}</definedName>
    <definedName name="ertu" localSheetId="36"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40"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4" hidden="1">{"macroa",#N/A,FALSE,"Macro";"suma2",#N/A,FALSE,"Data";"suma3",#N/A,FALSE,"Data";"suma4",#N/A,FALSE,"Data";"suma5",#N/A,FALSE,"Data";"suma6",#N/A,FALSE,"Data";"suma7",#N/A,FALSE,"Data";"suma8",#N/A,FALSE,"Data";"suma9",#N/A,FALSE,"Data"}</definedName>
    <definedName name="ertu" localSheetId="7" hidden="1">{"macroa",#N/A,FALSE,"Macro";"suma2",#N/A,FALSE,"Data";"suma3",#N/A,FALSE,"Data";"suma4",#N/A,FALSE,"Data";"suma5",#N/A,FALSE,"Data";"suma6",#N/A,FALSE,"Data";"suma7",#N/A,FALSE,"Data";"suma8",#N/A,FALSE,"Data";"suma9",#N/A,FALSE,"Data"}</definedName>
    <definedName name="ertu" localSheetId="48" hidden="1">{"macroa",#N/A,FALSE,"Macro";"suma2",#N/A,FALSE,"Data";"suma3",#N/A,FALSE,"Data";"suma4",#N/A,FALSE,"Data";"suma5",#N/A,FALSE,"Data";"suma6",#N/A,FALSE,"Data";"suma7",#N/A,FALSE,"Data";"suma8",#N/A,FALSE,"Data";"suma9",#N/A,FALSE,"Data"}</definedName>
    <definedName name="ertu" localSheetId="50" hidden="1">{"macroa",#N/A,FALSE,"Macro";"suma2",#N/A,FALSE,"Data";"suma3",#N/A,FALSE,"Data";"suma4",#N/A,FALSE,"Data";"suma5",#N/A,FALSE,"Data";"suma6",#N/A,FALSE,"Data";"suma7",#N/A,FALSE,"Data";"suma8",#N/A,FALSE,"Data";"suma9",#N/A,FALSE,"Data"}</definedName>
    <definedName name="ertu" localSheetId="51" hidden="1">{"macroa",#N/A,FALSE,"Macro";"suma2",#N/A,FALSE,"Data";"suma3",#N/A,FALSE,"Data";"suma4",#N/A,FALSE,"Data";"suma5",#N/A,FALSE,"Data";"suma6",#N/A,FALSE,"Data";"suma7",#N/A,FALSE,"Data";"suma8",#N/A,FALSE,"Data";"suma9",#N/A,FALSE,"Data"}</definedName>
    <definedName name="ertu" localSheetId="52"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30"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4" hidden="1">{"macroa",#N/A,FALSE,"Macro";"suma2",#N/A,FALSE,"Data";"suma3",#N/A,FALSE,"Data";"suma4",#N/A,FALSE,"Data";"suma5",#N/A,FALSE,"Data";"suma6",#N/A,FALSE,"Data";"suma7",#N/A,FALSE,"Data";"suma8",#N/A,FALSE,"Data";"suma9",#N/A,FALSE,"Data"}</definedName>
    <definedName name="ewrpoigagoiajflsidj" localSheetId="36"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40"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4" hidden="1">{"macroa",#N/A,FALSE,"Macro";"suma2",#N/A,FALSE,"Data";"suma3",#N/A,FALSE,"Data";"suma4",#N/A,FALSE,"Data";"suma5",#N/A,FALSE,"Data";"suma6",#N/A,FALSE,"Data";"suma7",#N/A,FALSE,"Data";"suma8",#N/A,FALSE,"Data";"suma9",#N/A,FALSE,"Data"}</definedName>
    <definedName name="ewrpoigagoiajflsidj" localSheetId="7" hidden="1">{"macroa",#N/A,FALSE,"Macro";"suma2",#N/A,FALSE,"Data";"suma3",#N/A,FALSE,"Data";"suma4",#N/A,FALSE,"Data";"suma5",#N/A,FALSE,"Data";"suma6",#N/A,FALSE,"Data";"suma7",#N/A,FALSE,"Data";"suma8",#N/A,FALSE,"Data";"suma9",#N/A,FALSE,"Data"}</definedName>
    <definedName name="ewrpoigagoiajflsidj" localSheetId="48" hidden="1">{"macroa",#N/A,FALSE,"Macro";"suma2",#N/A,FALSE,"Data";"suma3",#N/A,FALSE,"Data";"suma4",#N/A,FALSE,"Data";"suma5",#N/A,FALSE,"Data";"suma6",#N/A,FALSE,"Data";"suma7",#N/A,FALSE,"Data";"suma8",#N/A,FALSE,"Data";"suma9",#N/A,FALSE,"Data"}</definedName>
    <definedName name="ewrpoigagoiajflsidj" localSheetId="50" hidden="1">{"macroa",#N/A,FALSE,"Macro";"suma2",#N/A,FALSE,"Data";"suma3",#N/A,FALSE,"Data";"suma4",#N/A,FALSE,"Data";"suma5",#N/A,FALSE,"Data";"suma6",#N/A,FALSE,"Data";"suma7",#N/A,FALSE,"Data";"suma8",#N/A,FALSE,"Data";"suma9",#N/A,FALSE,"Data"}</definedName>
    <definedName name="ewrpoigagoiajflsidj" localSheetId="51" hidden="1">{"macroa",#N/A,FALSE,"Macro";"suma2",#N/A,FALSE,"Data";"suma3",#N/A,FALSE,"Data";"suma4",#N/A,FALSE,"Data";"suma5",#N/A,FALSE,"Data";"suma6",#N/A,FALSE,"Data";"suma7",#N/A,FALSE,"Data";"suma8",#N/A,FALSE,"Data";"suma9",#N/A,FALSE,"Data"}</definedName>
    <definedName name="ewrpoigagoiajflsidj" localSheetId="52"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44">#REF!</definedName>
    <definedName name="f" localSheetId="51">#REF!</definedName>
    <definedName name="f" localSheetId="52">#REF!</definedName>
    <definedName name="f">#REF!</definedName>
    <definedName name="ff" localSheetId="25" hidden="1">{"Tab1",#N/A,FALSE,"P";"Tab2",#N/A,FALSE,"P"}</definedName>
    <definedName name="ff" localSheetId="30" hidden="1">{"Tab1",#N/A,FALSE,"P";"Tab2",#N/A,FALSE,"P"}</definedName>
    <definedName name="ff" localSheetId="33" hidden="1">{"Tab1",#N/A,FALSE,"P";"Tab2",#N/A,FALSE,"P"}</definedName>
    <definedName name="ff" localSheetId="34" hidden="1">{"Tab1",#N/A,FALSE,"P";"Tab2",#N/A,FALSE,"P"}</definedName>
    <definedName name="ff" localSheetId="36" hidden="1">{"Tab1",#N/A,FALSE,"P";"Tab2",#N/A,FALSE,"P"}</definedName>
    <definedName name="ff" localSheetId="37" hidden="1">{"Tab1",#N/A,FALSE,"P";"Tab2",#N/A,FALSE,"P"}</definedName>
    <definedName name="ff" localSheetId="38" hidden="1">{"Tab1",#N/A,FALSE,"P";"Tab2",#N/A,FALSE,"P"}</definedName>
    <definedName name="ff" localSheetId="40" hidden="1">{"Tab1",#N/A,FALSE,"P";"Tab2",#N/A,FALSE,"P"}</definedName>
    <definedName name="ff" localSheetId="41" hidden="1">{"Tab1",#N/A,FALSE,"P";"Tab2",#N/A,FALSE,"P"}</definedName>
    <definedName name="ff" localSheetId="44" hidden="1">{"Tab1",#N/A,FALSE,"P";"Tab2",#N/A,FALSE,"P"}</definedName>
    <definedName name="ff" localSheetId="7" hidden="1">{"Tab1",#N/A,FALSE,"P";"Tab2",#N/A,FALSE,"P"}</definedName>
    <definedName name="ff" localSheetId="48" hidden="1">{"Tab1",#N/A,FALSE,"P";"Tab2",#N/A,FALSE,"P"}</definedName>
    <definedName name="ff" localSheetId="50" hidden="1">{"Tab1",#N/A,FALSE,"P";"Tab2",#N/A,FALSE,"P"}</definedName>
    <definedName name="ff" localSheetId="51" hidden="1">{"Tab1",#N/A,FALSE,"P";"Tab2",#N/A,FALSE,"P"}</definedName>
    <definedName name="ff" localSheetId="52" hidden="1">{"Tab1",#N/A,FALSE,"P";"Tab2",#N/A,FALSE,"P"}</definedName>
    <definedName name="ff" hidden="1">{"Tab1",#N/A,FALSE,"P";"Tab2",#N/A,FALSE,"P"}</definedName>
    <definedName name="fff" localSheetId="25" hidden="1">{"Tab1",#N/A,FALSE,"P";"Tab2",#N/A,FALSE,"P"}</definedName>
    <definedName name="fff" localSheetId="30" hidden="1">{"Tab1",#N/A,FALSE,"P";"Tab2",#N/A,FALSE,"P"}</definedName>
    <definedName name="fff" localSheetId="33" hidden="1">{"Tab1",#N/A,FALSE,"P";"Tab2",#N/A,FALSE,"P"}</definedName>
    <definedName name="fff" localSheetId="34" hidden="1">{"Tab1",#N/A,FALSE,"P";"Tab2",#N/A,FALSE,"P"}</definedName>
    <definedName name="fff" localSheetId="36" hidden="1">{"Tab1",#N/A,FALSE,"P";"Tab2",#N/A,FALSE,"P"}</definedName>
    <definedName name="fff" localSheetId="37" hidden="1">{"Tab1",#N/A,FALSE,"P";"Tab2",#N/A,FALSE,"P"}</definedName>
    <definedName name="fff" localSheetId="38" hidden="1">{"Tab1",#N/A,FALSE,"P";"Tab2",#N/A,FALSE,"P"}</definedName>
    <definedName name="fff" localSheetId="40" hidden="1">{"Tab1",#N/A,FALSE,"P";"Tab2",#N/A,FALSE,"P"}</definedName>
    <definedName name="fff" localSheetId="41" hidden="1">{"Tab1",#N/A,FALSE,"P";"Tab2",#N/A,FALSE,"P"}</definedName>
    <definedName name="fff" localSheetId="44" hidden="1">{"Tab1",#N/A,FALSE,"P";"Tab2",#N/A,FALSE,"P"}</definedName>
    <definedName name="fff" localSheetId="7" hidden="1">{"Tab1",#N/A,FALSE,"P";"Tab2",#N/A,FALSE,"P"}</definedName>
    <definedName name="fff" localSheetId="48" hidden="1">{"Tab1",#N/A,FALSE,"P";"Tab2",#N/A,FALSE,"P"}</definedName>
    <definedName name="fff" localSheetId="50" hidden="1">{"Tab1",#N/A,FALSE,"P";"Tab2",#N/A,FALSE,"P"}</definedName>
    <definedName name="fff" localSheetId="51" hidden="1">{"Tab1",#N/A,FALSE,"P";"Tab2",#N/A,FALSE,"P"}</definedName>
    <definedName name="fff" localSheetId="52" hidden="1">{"Tab1",#N/A,FALSE,"P";"Tab2",#N/A,FALSE,"P"}</definedName>
    <definedName name="fff" hidden="1">{"Tab1",#N/A,FALSE,"P";"Tab2",#N/A,FALSE,"P"}</definedName>
    <definedName name="fg" localSheetId="25" hidden="1">{"Riqfin97",#N/A,FALSE,"Tran";"Riqfinpro",#N/A,FALSE,"Tran"}</definedName>
    <definedName name="fg" localSheetId="30" hidden="1">{"Riqfin97",#N/A,FALSE,"Tran";"Riqfinpro",#N/A,FALSE,"Tran"}</definedName>
    <definedName name="fg" localSheetId="33" hidden="1">{"Riqfin97",#N/A,FALSE,"Tran";"Riqfinpro",#N/A,FALSE,"Tran"}</definedName>
    <definedName name="fg" localSheetId="34" hidden="1">{"Riqfin97",#N/A,FALSE,"Tran";"Riqfinpro",#N/A,FALSE,"Tran"}</definedName>
    <definedName name="fg" localSheetId="36" hidden="1">{"Riqfin97",#N/A,FALSE,"Tran";"Riqfinpro",#N/A,FALSE,"Tran"}</definedName>
    <definedName name="fg" localSheetId="37" hidden="1">{"Riqfin97",#N/A,FALSE,"Tran";"Riqfinpro",#N/A,FALSE,"Tran"}</definedName>
    <definedName name="fg" localSheetId="38" hidden="1">{"Riqfin97",#N/A,FALSE,"Tran";"Riqfinpro",#N/A,FALSE,"Tran"}</definedName>
    <definedName name="fg" localSheetId="40" hidden="1">{"Riqfin97",#N/A,FALSE,"Tran";"Riqfinpro",#N/A,FALSE,"Tran"}</definedName>
    <definedName name="fg" localSheetId="41" hidden="1">{"Riqfin97",#N/A,FALSE,"Tran";"Riqfinpro",#N/A,FALSE,"Tran"}</definedName>
    <definedName name="fg" localSheetId="44" hidden="1">{"Riqfin97",#N/A,FALSE,"Tran";"Riqfinpro",#N/A,FALSE,"Tran"}</definedName>
    <definedName name="fg" localSheetId="7" hidden="1">{"Riqfin97",#N/A,FALSE,"Tran";"Riqfinpro",#N/A,FALSE,"Tran"}</definedName>
    <definedName name="fg" localSheetId="48" hidden="1">{"Riqfin97",#N/A,FALSE,"Tran";"Riqfinpro",#N/A,FALSE,"Tran"}</definedName>
    <definedName name="fg" localSheetId="50" hidden="1">{"Riqfin97",#N/A,FALSE,"Tran";"Riqfinpro",#N/A,FALSE,"Tran"}</definedName>
    <definedName name="fg" localSheetId="51" hidden="1">{"Riqfin97",#N/A,FALSE,"Tran";"Riqfinpro",#N/A,FALSE,"Tran"}</definedName>
    <definedName name="fg" localSheetId="52" hidden="1">{"Riqfin97",#N/A,FALSE,"Tran";"Riqfinpro",#N/A,FALSE,"Tran"}</definedName>
    <definedName name="fg" hidden="1">{"Riqfin97",#N/A,FALSE,"Tran";"Riqfinpro",#N/A,FALSE,"Tran"}</definedName>
    <definedName name="fgh" localSheetId="25" hidden="1">{"macro",#N/A,FALSE,"Macro";"smq2",#N/A,FALSE,"Data";"smq3",#N/A,FALSE,"Data";"smq4",#N/A,FALSE,"Data";"smq5",#N/A,FALSE,"Data";"smq6",#N/A,FALSE,"Data";"smq7",#N/A,FALSE,"Data";"smq8",#N/A,FALSE,"Data";"smq9",#N/A,FALSE,"Data"}</definedName>
    <definedName name="fgh" localSheetId="30"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4" hidden="1">{"macro",#N/A,FALSE,"Macro";"smq2",#N/A,FALSE,"Data";"smq3",#N/A,FALSE,"Data";"smq4",#N/A,FALSE,"Data";"smq5",#N/A,FALSE,"Data";"smq6",#N/A,FALSE,"Data";"smq7",#N/A,FALSE,"Data";"smq8",#N/A,FALSE,"Data";"smq9",#N/A,FALSE,"Data"}</definedName>
    <definedName name="fgh" localSheetId="36"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40"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4" hidden="1">{"macro",#N/A,FALSE,"Macro";"smq2",#N/A,FALSE,"Data";"smq3",#N/A,FALSE,"Data";"smq4",#N/A,FALSE,"Data";"smq5",#N/A,FALSE,"Data";"smq6",#N/A,FALSE,"Data";"smq7",#N/A,FALSE,"Data";"smq8",#N/A,FALSE,"Data";"smq9",#N/A,FALSE,"Data"}</definedName>
    <definedName name="fgh" localSheetId="7" hidden="1">{"macro",#N/A,FALSE,"Macro";"smq2",#N/A,FALSE,"Data";"smq3",#N/A,FALSE,"Data";"smq4",#N/A,FALSE,"Data";"smq5",#N/A,FALSE,"Data";"smq6",#N/A,FALSE,"Data";"smq7",#N/A,FALSE,"Data";"smq8",#N/A,FALSE,"Data";"smq9",#N/A,FALSE,"Data"}</definedName>
    <definedName name="fgh" localSheetId="48" hidden="1">{"macro",#N/A,FALSE,"Macro";"smq2",#N/A,FALSE,"Data";"smq3",#N/A,FALSE,"Data";"smq4",#N/A,FALSE,"Data";"smq5",#N/A,FALSE,"Data";"smq6",#N/A,FALSE,"Data";"smq7",#N/A,FALSE,"Data";"smq8",#N/A,FALSE,"Data";"smq9",#N/A,FALSE,"Data"}</definedName>
    <definedName name="fgh" localSheetId="50" hidden="1">{"macro",#N/A,FALSE,"Macro";"smq2",#N/A,FALSE,"Data";"smq3",#N/A,FALSE,"Data";"smq4",#N/A,FALSE,"Data";"smq5",#N/A,FALSE,"Data";"smq6",#N/A,FALSE,"Data";"smq7",#N/A,FALSE,"Data";"smq8",#N/A,FALSE,"Data";"smq9",#N/A,FALSE,"Data"}</definedName>
    <definedName name="fgh" localSheetId="51" hidden="1">{"macro",#N/A,FALSE,"Macro";"smq2",#N/A,FALSE,"Data";"smq3",#N/A,FALSE,"Data";"smq4",#N/A,FALSE,"Data";"smq5",#N/A,FALSE,"Data";"smq6",#N/A,FALSE,"Data";"smq7",#N/A,FALSE,"Data";"smq8",#N/A,FALSE,"Data";"smq9",#N/A,FALSE,"Data"}</definedName>
    <definedName name="fgh" localSheetId="52"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hidden="1">#REF!</definedName>
    <definedName name="Financing" localSheetId="25" hidden="1">{"Tab1",#N/A,FALSE,"P";"Tab2",#N/A,FALSE,"P"}</definedName>
    <definedName name="Financing" localSheetId="30" hidden="1">{"Tab1",#N/A,FALSE,"P";"Tab2",#N/A,FALSE,"P"}</definedName>
    <definedName name="Financing" localSheetId="33" hidden="1">{"Tab1",#N/A,FALSE,"P";"Tab2",#N/A,FALSE,"P"}</definedName>
    <definedName name="Financing" localSheetId="34" hidden="1">{"Tab1",#N/A,FALSE,"P";"Tab2",#N/A,FALSE,"P"}</definedName>
    <definedName name="Financing" localSheetId="36" hidden="1">{"Tab1",#N/A,FALSE,"P";"Tab2",#N/A,FALSE,"P"}</definedName>
    <definedName name="Financing" localSheetId="37" hidden="1">{"Tab1",#N/A,FALSE,"P";"Tab2",#N/A,FALSE,"P"}</definedName>
    <definedName name="Financing" localSheetId="38" hidden="1">{"Tab1",#N/A,FALSE,"P";"Tab2",#N/A,FALSE,"P"}</definedName>
    <definedName name="Financing" localSheetId="40" hidden="1">{"Tab1",#N/A,FALSE,"P";"Tab2",#N/A,FALSE,"P"}</definedName>
    <definedName name="Financing" localSheetId="41" hidden="1">{"Tab1",#N/A,FALSE,"P";"Tab2",#N/A,FALSE,"P"}</definedName>
    <definedName name="Financing" localSheetId="44" hidden="1">{"Tab1",#N/A,FALSE,"P";"Tab2",#N/A,FALSE,"P"}</definedName>
    <definedName name="Financing" localSheetId="7" hidden="1">{"Tab1",#N/A,FALSE,"P";"Tab2",#N/A,FALSE,"P"}</definedName>
    <definedName name="Financing" localSheetId="48" hidden="1">{"Tab1",#N/A,FALSE,"P";"Tab2",#N/A,FALSE,"P"}</definedName>
    <definedName name="Financing" localSheetId="50" hidden="1">{"Tab1",#N/A,FALSE,"P";"Tab2",#N/A,FALSE,"P"}</definedName>
    <definedName name="Financing" localSheetId="51" hidden="1">{"Tab1",#N/A,FALSE,"P";"Tab2",#N/A,FALSE,"P"}</definedName>
    <definedName name="Financing" localSheetId="52" hidden="1">{"Tab1",#N/A,FALSE,"P";"Tab2",#N/A,FALSE,"P"}</definedName>
    <definedName name="Financing" hidden="1">{"Tab1",#N/A,FALSE,"P";"Tab2",#N/A,FALSE,"P"}</definedName>
    <definedName name="find.this2" localSheetId="25" hidden="1">{"macroa",#N/A,FALSE,"Macro";"suma2",#N/A,FALSE,"Data";"suma3",#N/A,FALSE,"Data";"suma4",#N/A,FALSE,"Data";"suma5",#N/A,FALSE,"Data";"suma6",#N/A,FALSE,"Data";"suma7",#N/A,FALSE,"Data";"suma8",#N/A,FALSE,"Data";"suma9",#N/A,FALSE,"Data"}</definedName>
    <definedName name="find.this2" localSheetId="30"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4" hidden="1">{"macroa",#N/A,FALSE,"Macro";"suma2",#N/A,FALSE,"Data";"suma3",#N/A,FALSE,"Data";"suma4",#N/A,FALSE,"Data";"suma5",#N/A,FALSE,"Data";"suma6",#N/A,FALSE,"Data";"suma7",#N/A,FALSE,"Data";"suma8",#N/A,FALSE,"Data";"suma9",#N/A,FALSE,"Data"}</definedName>
    <definedName name="find.this2" localSheetId="36"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40"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4" hidden="1">{"macroa",#N/A,FALSE,"Macro";"suma2",#N/A,FALSE,"Data";"suma3",#N/A,FALSE,"Data";"suma4",#N/A,FALSE,"Data";"suma5",#N/A,FALSE,"Data";"suma6",#N/A,FALSE,"Data";"suma7",#N/A,FALSE,"Data";"suma8",#N/A,FALSE,"Data";"suma9",#N/A,FALSE,"Data"}</definedName>
    <definedName name="find.this2" localSheetId="7" hidden="1">{"macroa",#N/A,FALSE,"Macro";"suma2",#N/A,FALSE,"Data";"suma3",#N/A,FALSE,"Data";"suma4",#N/A,FALSE,"Data";"suma5",#N/A,FALSE,"Data";"suma6",#N/A,FALSE,"Data";"suma7",#N/A,FALSE,"Data";"suma8",#N/A,FALSE,"Data";"suma9",#N/A,FALSE,"Data"}</definedName>
    <definedName name="find.this2" localSheetId="48" hidden="1">{"macroa",#N/A,FALSE,"Macro";"suma2",#N/A,FALSE,"Data";"suma3",#N/A,FALSE,"Data";"suma4",#N/A,FALSE,"Data";"suma5",#N/A,FALSE,"Data";"suma6",#N/A,FALSE,"Data";"suma7",#N/A,FALSE,"Data";"suma8",#N/A,FALSE,"Data";"suma9",#N/A,FALSE,"Data"}</definedName>
    <definedName name="find.this2" localSheetId="50" hidden="1">{"macroa",#N/A,FALSE,"Macro";"suma2",#N/A,FALSE,"Data";"suma3",#N/A,FALSE,"Data";"suma4",#N/A,FALSE,"Data";"suma5",#N/A,FALSE,"Data";"suma6",#N/A,FALSE,"Data";"suma7",#N/A,FALSE,"Data";"suma8",#N/A,FALSE,"Data";"suma9",#N/A,FALSE,"Data"}</definedName>
    <definedName name="find.this2" localSheetId="51" hidden="1">{"macroa",#N/A,FALSE,"Macro";"suma2",#N/A,FALSE,"Data";"suma3",#N/A,FALSE,"Data";"suma4",#N/A,FALSE,"Data";"suma5",#N/A,FALSE,"Data";"suma6",#N/A,FALSE,"Data";"suma7",#N/A,FALSE,"Data";"suma8",#N/A,FALSE,"Data";"suma9",#N/A,FALSE,"Data"}</definedName>
    <definedName name="find.this2" localSheetId="52"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5" hidden="1">{"mt1",#N/A,FALSE,"Debt";"mt2",#N/A,FALSE,"Debt";"mt3",#N/A,FALSE,"Debt";"mt4",#N/A,FALSE,"Debt";"mt5",#N/A,FALSE,"Debt";"mt6",#N/A,FALSE,"Debt";"mt7",#N/A,FALSE,"Debt"}</definedName>
    <definedName name="findthis" localSheetId="30"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4" hidden="1">{"mt1",#N/A,FALSE,"Debt";"mt2",#N/A,FALSE,"Debt";"mt3",#N/A,FALSE,"Debt";"mt4",#N/A,FALSE,"Debt";"mt5",#N/A,FALSE,"Debt";"mt6",#N/A,FALSE,"Debt";"mt7",#N/A,FALSE,"Debt"}</definedName>
    <definedName name="findthis" localSheetId="36"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40"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4" hidden="1">{"mt1",#N/A,FALSE,"Debt";"mt2",#N/A,FALSE,"Debt";"mt3",#N/A,FALSE,"Debt";"mt4",#N/A,FALSE,"Debt";"mt5",#N/A,FALSE,"Debt";"mt6",#N/A,FALSE,"Debt";"mt7",#N/A,FALSE,"Debt"}</definedName>
    <definedName name="findthis" localSheetId="7" hidden="1">{"mt1",#N/A,FALSE,"Debt";"mt2",#N/A,FALSE,"Debt";"mt3",#N/A,FALSE,"Debt";"mt4",#N/A,FALSE,"Debt";"mt5",#N/A,FALSE,"Debt";"mt6",#N/A,FALSE,"Debt";"mt7",#N/A,FALSE,"Debt"}</definedName>
    <definedName name="findthis" localSheetId="48" hidden="1">{"mt1",#N/A,FALSE,"Debt";"mt2",#N/A,FALSE,"Debt";"mt3",#N/A,FALSE,"Debt";"mt4",#N/A,FALSE,"Debt";"mt5",#N/A,FALSE,"Debt";"mt6",#N/A,FALSE,"Debt";"mt7",#N/A,FALSE,"Debt"}</definedName>
    <definedName name="findthis" localSheetId="50" hidden="1">{"mt1",#N/A,FALSE,"Debt";"mt2",#N/A,FALSE,"Debt";"mt3",#N/A,FALSE,"Debt";"mt4",#N/A,FALSE,"Debt";"mt5",#N/A,FALSE,"Debt";"mt6",#N/A,FALSE,"Debt";"mt7",#N/A,FALSE,"Debt"}</definedName>
    <definedName name="findthis" localSheetId="51" hidden="1">{"mt1",#N/A,FALSE,"Debt";"mt2",#N/A,FALSE,"Debt";"mt3",#N/A,FALSE,"Debt";"mt4",#N/A,FALSE,"Debt";"mt5",#N/A,FALSE,"Debt";"mt6",#N/A,FALSE,"Debt";"mt7",#N/A,FALSE,"Debt"}</definedName>
    <definedName name="findthis" localSheetId="52"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33" hidden="1">#REF!</definedName>
    <definedName name="Fiscal" localSheetId="44" hidden="1">#REF!</definedName>
    <definedName name="Fiscal" localSheetId="48" hidden="1">#REF!</definedName>
    <definedName name="Fiscal" localSheetId="51" hidden="1">#REF!</definedName>
    <definedName name="Fiscal" hidden="1">#REF!</definedName>
    <definedName name="forex_IMF" localSheetId="44">#REF!</definedName>
    <definedName name="forex_IMF" localSheetId="51">#REF!</definedName>
    <definedName name="forex_IMF" localSheetId="52">#REF!</definedName>
    <definedName name="forex_IMF">#REF!</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44">#REF!</definedName>
    <definedName name="g" localSheetId="51">#REF!</definedName>
    <definedName name="g" localSheetId="52">#REF!</definedName>
    <definedName name="g">#REF!</definedName>
    <definedName name="ge" localSheetId="25" hidden="1">{"macro",#N/A,FALSE,"Macro";"smq2",#N/A,FALSE,"Data";"smq3",#N/A,FALSE,"Data";"smq4",#N/A,FALSE,"Data";"smq5",#N/A,FALSE,"Data";"smq6",#N/A,FALSE,"Data";"smq7",#N/A,FALSE,"Data";"smq8",#N/A,FALSE,"Data";"smq9",#N/A,FALSE,"Data"}</definedName>
    <definedName name="ge" localSheetId="30"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4" hidden="1">{"macro",#N/A,FALSE,"Macro";"smq2",#N/A,FALSE,"Data";"smq3",#N/A,FALSE,"Data";"smq4",#N/A,FALSE,"Data";"smq5",#N/A,FALSE,"Data";"smq6",#N/A,FALSE,"Data";"smq7",#N/A,FALSE,"Data";"smq8",#N/A,FALSE,"Data";"smq9",#N/A,FALSE,"Data"}</definedName>
    <definedName name="ge" localSheetId="36"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40"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4" hidden="1">{"macro",#N/A,FALSE,"Macro";"smq2",#N/A,FALSE,"Data";"smq3",#N/A,FALSE,"Data";"smq4",#N/A,FALSE,"Data";"smq5",#N/A,FALSE,"Data";"smq6",#N/A,FALSE,"Data";"smq7",#N/A,FALSE,"Data";"smq8",#N/A,FALSE,"Data";"smq9",#N/A,FALSE,"Data"}</definedName>
    <definedName name="ge" localSheetId="7" hidden="1">{"macro",#N/A,FALSE,"Macro";"smq2",#N/A,FALSE,"Data";"smq3",#N/A,FALSE,"Data";"smq4",#N/A,FALSE,"Data";"smq5",#N/A,FALSE,"Data";"smq6",#N/A,FALSE,"Data";"smq7",#N/A,FALSE,"Data";"smq8",#N/A,FALSE,"Data";"smq9",#N/A,FALSE,"Data"}</definedName>
    <definedName name="ge" localSheetId="48" hidden="1">{"macro",#N/A,FALSE,"Macro";"smq2",#N/A,FALSE,"Data";"smq3",#N/A,FALSE,"Data";"smq4",#N/A,FALSE,"Data";"smq5",#N/A,FALSE,"Data";"smq6",#N/A,FALSE,"Data";"smq7",#N/A,FALSE,"Data";"smq8",#N/A,FALSE,"Data";"smq9",#N/A,FALSE,"Data"}</definedName>
    <definedName name="ge" localSheetId="50" hidden="1">{"macro",#N/A,FALSE,"Macro";"smq2",#N/A,FALSE,"Data";"smq3",#N/A,FALSE,"Data";"smq4",#N/A,FALSE,"Data";"smq5",#N/A,FALSE,"Data";"smq6",#N/A,FALSE,"Data";"smq7",#N/A,FALSE,"Data";"smq8",#N/A,FALSE,"Data";"smq9",#N/A,FALSE,"Data"}</definedName>
    <definedName name="ge" localSheetId="51" hidden="1">{"macro",#N/A,FALSE,"Macro";"smq2",#N/A,FALSE,"Data";"smq3",#N/A,FALSE,"Data";"smq4",#N/A,FALSE,"Data";"smq5",#N/A,FALSE,"Data";"smq6",#N/A,FALSE,"Data";"smq7",#N/A,FALSE,"Data";"smq8",#N/A,FALSE,"Data";"smq9",#N/A,FALSE,"Data"}</definedName>
    <definedName name="ge" localSheetId="52"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5" hidden="1">{"mt1",#N/A,FALSE,"Debt";"mt2",#N/A,FALSE,"Debt";"mt3",#N/A,FALSE,"Debt";"mt4",#N/A,FALSE,"Debt";"mt5",#N/A,FALSE,"Debt";"mt6",#N/A,FALSE,"Debt";"mt7",#N/A,FALSE,"Debt"}</definedName>
    <definedName name="gfd" localSheetId="30"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4" hidden="1">{"mt1",#N/A,FALSE,"Debt";"mt2",#N/A,FALSE,"Debt";"mt3",#N/A,FALSE,"Debt";"mt4",#N/A,FALSE,"Debt";"mt5",#N/A,FALSE,"Debt";"mt6",#N/A,FALSE,"Debt";"mt7",#N/A,FALSE,"Debt"}</definedName>
    <definedName name="gfd" localSheetId="36"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40"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4" hidden="1">{"mt1",#N/A,FALSE,"Debt";"mt2",#N/A,FALSE,"Debt";"mt3",#N/A,FALSE,"Debt";"mt4",#N/A,FALSE,"Debt";"mt5",#N/A,FALSE,"Debt";"mt6",#N/A,FALSE,"Debt";"mt7",#N/A,FALSE,"Debt"}</definedName>
    <definedName name="gfd" localSheetId="7" hidden="1">{"mt1",#N/A,FALSE,"Debt";"mt2",#N/A,FALSE,"Debt";"mt3",#N/A,FALSE,"Debt";"mt4",#N/A,FALSE,"Debt";"mt5",#N/A,FALSE,"Debt";"mt6",#N/A,FALSE,"Debt";"mt7",#N/A,FALSE,"Debt"}</definedName>
    <definedName name="gfd" localSheetId="48" hidden="1">{"mt1",#N/A,FALSE,"Debt";"mt2",#N/A,FALSE,"Debt";"mt3",#N/A,FALSE,"Debt";"mt4",#N/A,FALSE,"Debt";"mt5",#N/A,FALSE,"Debt";"mt6",#N/A,FALSE,"Debt";"mt7",#N/A,FALSE,"Debt"}</definedName>
    <definedName name="gfd" localSheetId="50" hidden="1">{"mt1",#N/A,FALSE,"Debt";"mt2",#N/A,FALSE,"Debt";"mt3",#N/A,FALSE,"Debt";"mt4",#N/A,FALSE,"Debt";"mt5",#N/A,FALSE,"Debt";"mt6",#N/A,FALSE,"Debt";"mt7",#N/A,FALSE,"Debt"}</definedName>
    <definedName name="gfd" localSheetId="51" hidden="1">{"mt1",#N/A,FALSE,"Debt";"mt2",#N/A,FALSE,"Debt";"mt3",#N/A,FALSE,"Debt";"mt4",#N/A,FALSE,"Debt";"mt5",#N/A,FALSE,"Debt";"mt6",#N/A,FALSE,"Debt";"mt7",#N/A,FALSE,"Debt"}</definedName>
    <definedName name="gfd" localSheetId="52"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5" hidden="1">{"TBILLS_ALL",#N/A,FALSE,"FITB_all"}</definedName>
    <definedName name="gg" localSheetId="30" hidden="1">{"TBILLS_ALL",#N/A,FALSE,"FITB_all"}</definedName>
    <definedName name="gg" localSheetId="33" hidden="1">{"TBILLS_ALL",#N/A,FALSE,"FITB_all"}</definedName>
    <definedName name="gg" localSheetId="34" hidden="1">{"TBILLS_ALL",#N/A,FALSE,"FITB_all"}</definedName>
    <definedName name="gg" localSheetId="36" hidden="1">{"TBILLS_ALL",#N/A,FALSE,"FITB_all"}</definedName>
    <definedName name="gg" localSheetId="37" hidden="1">{"TBILLS_ALL",#N/A,FALSE,"FITB_all"}</definedName>
    <definedName name="gg" localSheetId="38" hidden="1">{"TBILLS_ALL",#N/A,FALSE,"FITB_all"}</definedName>
    <definedName name="gg" localSheetId="40" hidden="1">{"TBILLS_ALL",#N/A,FALSE,"FITB_all"}</definedName>
    <definedName name="gg" localSheetId="41" hidden="1">{"TBILLS_ALL",#N/A,FALSE,"FITB_all"}</definedName>
    <definedName name="gg" localSheetId="44" hidden="1">{"TBILLS_ALL",#N/A,FALSE,"FITB_all"}</definedName>
    <definedName name="gg" localSheetId="7" hidden="1">{"TBILLS_ALL",#N/A,FALSE,"FITB_all"}</definedName>
    <definedName name="gg" localSheetId="48" hidden="1">{"TBILLS_ALL",#N/A,FALSE,"FITB_all"}</definedName>
    <definedName name="gg" localSheetId="50" hidden="1">{"TBILLS_ALL",#N/A,FALSE,"FITB_all"}</definedName>
    <definedName name="gg" localSheetId="51" hidden="1">{"TBILLS_ALL",#N/A,FALSE,"FITB_all"}</definedName>
    <definedName name="gg" localSheetId="52" hidden="1">{"TBILLS_ALL",#N/A,FALSE,"FITB_all"}</definedName>
    <definedName name="gg" hidden="1">{"TBILLS_ALL",#N/A,FALSE,"FITB_all"}</definedName>
    <definedName name="ggg" localSheetId="25" hidden="1">{"Riqfin97",#N/A,FALSE,"Tran";"Riqfinpro",#N/A,FALSE,"Tran"}</definedName>
    <definedName name="ggg" localSheetId="30" hidden="1">{"Riqfin97",#N/A,FALSE,"Tran";"Riqfinpro",#N/A,FALSE,"Tran"}</definedName>
    <definedName name="ggg" localSheetId="33" hidden="1">{"Riqfin97",#N/A,FALSE,"Tran";"Riqfinpro",#N/A,FALSE,"Tran"}</definedName>
    <definedName name="ggg" localSheetId="34" hidden="1">{"Riqfin97",#N/A,FALSE,"Tran";"Riqfinpro",#N/A,FALSE,"Tran"}</definedName>
    <definedName name="ggg" localSheetId="36" hidden="1">{"Riqfin97",#N/A,FALSE,"Tran";"Riqfinpro",#N/A,FALSE,"Tran"}</definedName>
    <definedName name="ggg" localSheetId="37" hidden="1">{"Riqfin97",#N/A,FALSE,"Tran";"Riqfinpro",#N/A,FALSE,"Tran"}</definedName>
    <definedName name="ggg" localSheetId="38" hidden="1">{"Riqfin97",#N/A,FALSE,"Tran";"Riqfinpro",#N/A,FALSE,"Tran"}</definedName>
    <definedName name="ggg" localSheetId="40" hidden="1">{"Riqfin97",#N/A,FALSE,"Tran";"Riqfinpro",#N/A,FALSE,"Tran"}</definedName>
    <definedName name="ggg" localSheetId="41" hidden="1">{"Riqfin97",#N/A,FALSE,"Tran";"Riqfinpro",#N/A,FALSE,"Tran"}</definedName>
    <definedName name="ggg" localSheetId="44" hidden="1">{"Riqfin97",#N/A,FALSE,"Tran";"Riqfinpro",#N/A,FALSE,"Tran"}</definedName>
    <definedName name="ggg" localSheetId="7" hidden="1">{"Riqfin97",#N/A,FALSE,"Tran";"Riqfinpro",#N/A,FALSE,"Tran"}</definedName>
    <definedName name="ggg" localSheetId="48" hidden="1">{"Riqfin97",#N/A,FALSE,"Tran";"Riqfinpro",#N/A,FALSE,"Tran"}</definedName>
    <definedName name="ggg" localSheetId="50" hidden="1">{"Riqfin97",#N/A,FALSE,"Tran";"Riqfinpro",#N/A,FALSE,"Tran"}</definedName>
    <definedName name="ggg" localSheetId="51" hidden="1">{"Riqfin97",#N/A,FALSE,"Tran";"Riqfinpro",#N/A,FALSE,"Tran"}</definedName>
    <definedName name="ggg" localSheetId="52" hidden="1">{"Riqfin97",#N/A,FALSE,"Tran";"Riqfinpro",#N/A,FALSE,"Tran"}</definedName>
    <definedName name="ggg" hidden="1">{"Riqfin97",#N/A,FALSE,"Tran";"Riqfinpro",#N/A,FALSE,"Tran"}</definedName>
    <definedName name="ggggg" hidden="1">#REF!</definedName>
    <definedName name="ghjf" localSheetId="25" hidden="1">{#N/A,#N/A,FALSE,"CB";#N/A,#N/A,FALSE,"CMB";#N/A,#N/A,FALSE,"NBFI"}</definedName>
    <definedName name="ghjf" localSheetId="30" hidden="1">{#N/A,#N/A,FALSE,"CB";#N/A,#N/A,FALSE,"CMB";#N/A,#N/A,FALSE,"NBFI"}</definedName>
    <definedName name="ghjf" localSheetId="33" hidden="1">{#N/A,#N/A,FALSE,"CB";#N/A,#N/A,FALSE,"CMB";#N/A,#N/A,FALSE,"NBFI"}</definedName>
    <definedName name="ghjf" localSheetId="34" hidden="1">{#N/A,#N/A,FALSE,"CB";#N/A,#N/A,FALSE,"CMB";#N/A,#N/A,FALSE,"NBFI"}</definedName>
    <definedName name="ghjf" localSheetId="36" hidden="1">{#N/A,#N/A,FALSE,"CB";#N/A,#N/A,FALSE,"CMB";#N/A,#N/A,FALSE,"NBFI"}</definedName>
    <definedName name="ghjf" localSheetId="37" hidden="1">{#N/A,#N/A,FALSE,"CB";#N/A,#N/A,FALSE,"CMB";#N/A,#N/A,FALSE,"NBFI"}</definedName>
    <definedName name="ghjf" localSheetId="38" hidden="1">{#N/A,#N/A,FALSE,"CB";#N/A,#N/A,FALSE,"CMB";#N/A,#N/A,FALSE,"NBFI"}</definedName>
    <definedName name="ghjf" localSheetId="40" hidden="1">{#N/A,#N/A,FALSE,"CB";#N/A,#N/A,FALSE,"CMB";#N/A,#N/A,FALSE,"NBFI"}</definedName>
    <definedName name="ghjf" localSheetId="41" hidden="1">{#N/A,#N/A,FALSE,"CB";#N/A,#N/A,FALSE,"CMB";#N/A,#N/A,FALSE,"NBFI"}</definedName>
    <definedName name="ghjf" localSheetId="44" hidden="1">{#N/A,#N/A,FALSE,"CB";#N/A,#N/A,FALSE,"CMB";#N/A,#N/A,FALSE,"NBFI"}</definedName>
    <definedName name="ghjf" localSheetId="7" hidden="1">{#N/A,#N/A,FALSE,"CB";#N/A,#N/A,FALSE,"CMB";#N/A,#N/A,FALSE,"NBFI"}</definedName>
    <definedName name="ghjf" localSheetId="48" hidden="1">{#N/A,#N/A,FALSE,"CB";#N/A,#N/A,FALSE,"CMB";#N/A,#N/A,FALSE,"NBFI"}</definedName>
    <definedName name="ghjf" localSheetId="50" hidden="1">{#N/A,#N/A,FALSE,"CB";#N/A,#N/A,FALSE,"CMB";#N/A,#N/A,FALSE,"NBFI"}</definedName>
    <definedName name="ghjf" localSheetId="51" hidden="1">{#N/A,#N/A,FALSE,"CB";#N/A,#N/A,FALSE,"CMB";#N/A,#N/A,FALSE,"NBFI"}</definedName>
    <definedName name="ghjf" localSheetId="52" hidden="1">{#N/A,#N/A,FALSE,"CB";#N/A,#N/A,FALSE,"CMB";#N/A,#N/A,FALSE,"NBFI"}</definedName>
    <definedName name="ghjf" hidden="1">{#N/A,#N/A,FALSE,"CB";#N/A,#N/A,FALSE,"CMB";#N/A,#N/A,FALSE,"NBFI"}</definedName>
    <definedName name="giuih" localSheetId="25" hidden="1">{"macroa",#N/A,FALSE,"Macro";"suma2",#N/A,FALSE,"Data";"suma3",#N/A,FALSE,"Data";"suma4",#N/A,FALSE,"Data";"suma5",#N/A,FALSE,"Data";"suma6",#N/A,FALSE,"Data";"suma7",#N/A,FALSE,"Data";"suma8",#N/A,FALSE,"Data";"suma9",#N/A,FALSE,"Data"}</definedName>
    <definedName name="giuih" localSheetId="30"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4" hidden="1">{"macroa",#N/A,FALSE,"Macro";"suma2",#N/A,FALSE,"Data";"suma3",#N/A,FALSE,"Data";"suma4",#N/A,FALSE,"Data";"suma5",#N/A,FALSE,"Data";"suma6",#N/A,FALSE,"Data";"suma7",#N/A,FALSE,"Data";"suma8",#N/A,FALSE,"Data";"suma9",#N/A,FALSE,"Data"}</definedName>
    <definedName name="giuih" localSheetId="36"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40"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4" hidden="1">{"macroa",#N/A,FALSE,"Macro";"suma2",#N/A,FALSE,"Data";"suma3",#N/A,FALSE,"Data";"suma4",#N/A,FALSE,"Data";"suma5",#N/A,FALSE,"Data";"suma6",#N/A,FALSE,"Data";"suma7",#N/A,FALSE,"Data";"suma8",#N/A,FALSE,"Data";"suma9",#N/A,FALSE,"Data"}</definedName>
    <definedName name="giuih" localSheetId="7" hidden="1">{"macroa",#N/A,FALSE,"Macro";"suma2",#N/A,FALSE,"Data";"suma3",#N/A,FALSE,"Data";"suma4",#N/A,FALSE,"Data";"suma5",#N/A,FALSE,"Data";"suma6",#N/A,FALSE,"Data";"suma7",#N/A,FALSE,"Data";"suma8",#N/A,FALSE,"Data";"suma9",#N/A,FALSE,"Data"}</definedName>
    <definedName name="giuih" localSheetId="48" hidden="1">{"macroa",#N/A,FALSE,"Macro";"suma2",#N/A,FALSE,"Data";"suma3",#N/A,FALSE,"Data";"suma4",#N/A,FALSE,"Data";"suma5",#N/A,FALSE,"Data";"suma6",#N/A,FALSE,"Data";"suma7",#N/A,FALSE,"Data";"suma8",#N/A,FALSE,"Data";"suma9",#N/A,FALSE,"Data"}</definedName>
    <definedName name="giuih" localSheetId="50" hidden="1">{"macroa",#N/A,FALSE,"Macro";"suma2",#N/A,FALSE,"Data";"suma3",#N/A,FALSE,"Data";"suma4",#N/A,FALSE,"Data";"suma5",#N/A,FALSE,"Data";"suma6",#N/A,FALSE,"Data";"suma7",#N/A,FALSE,"Data";"suma8",#N/A,FALSE,"Data";"suma9",#N/A,FALSE,"Data"}</definedName>
    <definedName name="giuih" localSheetId="51" hidden="1">{"macroa",#N/A,FALSE,"Macro";"suma2",#N/A,FALSE,"Data";"suma3",#N/A,FALSE,"Data";"suma4",#N/A,FALSE,"Data";"suma5",#N/A,FALSE,"Data";"suma6",#N/A,FALSE,"Data";"suma7",#N/A,FALSE,"Data";"suma8",#N/A,FALSE,"Data";"suma9",#N/A,FALSE,"Data"}</definedName>
    <definedName name="giuih" localSheetId="52"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44">#REF!</definedName>
    <definedName name="Grace_NC" localSheetId="51">#REF!</definedName>
    <definedName name="Grace_NC">#REF!</definedName>
    <definedName name="gy" localSheetId="25" hidden="1">{"macro",#N/A,FALSE,"Macro";"smq2",#N/A,FALSE,"Data";"smq3",#N/A,FALSE,"Data";"smq4",#N/A,FALSE,"Data";"smq5",#N/A,FALSE,"Data";"smq6",#N/A,FALSE,"Data";"smq7",#N/A,FALSE,"Data";"smq8",#N/A,FALSE,"Data";"smq9",#N/A,FALSE,"Data"}</definedName>
    <definedName name="gy" localSheetId="30"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4" hidden="1">{"macro",#N/A,FALSE,"Macro";"smq2",#N/A,FALSE,"Data";"smq3",#N/A,FALSE,"Data";"smq4",#N/A,FALSE,"Data";"smq5",#N/A,FALSE,"Data";"smq6",#N/A,FALSE,"Data";"smq7",#N/A,FALSE,"Data";"smq8",#N/A,FALSE,"Data";"smq9",#N/A,FALSE,"Data"}</definedName>
    <definedName name="gy" localSheetId="36"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40"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4" hidden="1">{"macro",#N/A,FALSE,"Macro";"smq2",#N/A,FALSE,"Data";"smq3",#N/A,FALSE,"Data";"smq4",#N/A,FALSE,"Data";"smq5",#N/A,FALSE,"Data";"smq6",#N/A,FALSE,"Data";"smq7",#N/A,FALSE,"Data";"smq8",#N/A,FALSE,"Data";"smq9",#N/A,FALSE,"Data"}</definedName>
    <definedName name="gy" localSheetId="7" hidden="1">{"macro",#N/A,FALSE,"Macro";"smq2",#N/A,FALSE,"Data";"smq3",#N/A,FALSE,"Data";"smq4",#N/A,FALSE,"Data";"smq5",#N/A,FALSE,"Data";"smq6",#N/A,FALSE,"Data";"smq7",#N/A,FALSE,"Data";"smq8",#N/A,FALSE,"Data";"smq9",#N/A,FALSE,"Data"}</definedName>
    <definedName name="gy" localSheetId="48" hidden="1">{"macro",#N/A,FALSE,"Macro";"smq2",#N/A,FALSE,"Data";"smq3",#N/A,FALSE,"Data";"smq4",#N/A,FALSE,"Data";"smq5",#N/A,FALSE,"Data";"smq6",#N/A,FALSE,"Data";"smq7",#N/A,FALSE,"Data";"smq8",#N/A,FALSE,"Data";"smq9",#N/A,FALSE,"Data"}</definedName>
    <definedName name="gy" localSheetId="50" hidden="1">{"macro",#N/A,FALSE,"Macro";"smq2",#N/A,FALSE,"Data";"smq3",#N/A,FALSE,"Data";"smq4",#N/A,FALSE,"Data";"smq5",#N/A,FALSE,"Data";"smq6",#N/A,FALSE,"Data";"smq7",#N/A,FALSE,"Data";"smq8",#N/A,FALSE,"Data";"smq9",#N/A,FALSE,"Data"}</definedName>
    <definedName name="gy" localSheetId="51" hidden="1">{"macro",#N/A,FALSE,"Macro";"smq2",#N/A,FALSE,"Data";"smq3",#N/A,FALSE,"Data";"smq4",#N/A,FALSE,"Data";"smq5",#N/A,FALSE,"Data";"smq6",#N/A,FALSE,"Data";"smq7",#N/A,FALSE,"Data";"smq8",#N/A,FALSE,"Data";"smq9",#N/A,FALSE,"Data"}</definedName>
    <definedName name="gy" localSheetId="52"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hidden="1">#REF!</definedName>
    <definedName name="hhh" hidden="1">#REF!</definedName>
    <definedName name="hjkl" localSheetId="25" hidden="1">{"Tab1",#N/A,FALSE,"P";"Tab2",#N/A,FALSE,"P"}</definedName>
    <definedName name="hjkl" localSheetId="30" hidden="1">{"Tab1",#N/A,FALSE,"P";"Tab2",#N/A,FALSE,"P"}</definedName>
    <definedName name="hjkl" localSheetId="33" hidden="1">{"Tab1",#N/A,FALSE,"P";"Tab2",#N/A,FALSE,"P"}</definedName>
    <definedName name="hjkl" localSheetId="34" hidden="1">{"Tab1",#N/A,FALSE,"P";"Tab2",#N/A,FALSE,"P"}</definedName>
    <definedName name="hjkl" localSheetId="36" hidden="1">{"Tab1",#N/A,FALSE,"P";"Tab2",#N/A,FALSE,"P"}</definedName>
    <definedName name="hjkl" localSheetId="37" hidden="1">{"Tab1",#N/A,FALSE,"P";"Tab2",#N/A,FALSE,"P"}</definedName>
    <definedName name="hjkl" localSheetId="38" hidden="1">{"Tab1",#N/A,FALSE,"P";"Tab2",#N/A,FALSE,"P"}</definedName>
    <definedName name="hjkl" localSheetId="40" hidden="1">{"Tab1",#N/A,FALSE,"P";"Tab2",#N/A,FALSE,"P"}</definedName>
    <definedName name="hjkl" localSheetId="41" hidden="1">{"Tab1",#N/A,FALSE,"P";"Tab2",#N/A,FALSE,"P"}</definedName>
    <definedName name="hjkl" localSheetId="44" hidden="1">{"Tab1",#N/A,FALSE,"P";"Tab2",#N/A,FALSE,"P"}</definedName>
    <definedName name="hjkl" localSheetId="7" hidden="1">{"Tab1",#N/A,FALSE,"P";"Tab2",#N/A,FALSE,"P"}</definedName>
    <definedName name="hjkl" localSheetId="48" hidden="1">{"Tab1",#N/A,FALSE,"P";"Tab2",#N/A,FALSE,"P"}</definedName>
    <definedName name="hjkl" localSheetId="50" hidden="1">{"Tab1",#N/A,FALSE,"P";"Tab2",#N/A,FALSE,"P"}</definedName>
    <definedName name="hjkl" localSheetId="51" hidden="1">{"Tab1",#N/A,FALSE,"P";"Tab2",#N/A,FALSE,"P"}</definedName>
    <definedName name="hjkl" localSheetId="52" hidden="1">{"Tab1",#N/A,FALSE,"P";"Tab2",#N/A,FALSE,"P"}</definedName>
    <definedName name="hjkl" hidden="1">{"Tab1",#N/A,FALSE,"P";"Tab2",#N/A,FALSE,"P"}</definedName>
    <definedName name="ii" localSheetId="25" hidden="1">{"Tab1",#N/A,FALSE,"P";"Tab2",#N/A,FALSE,"P"}</definedName>
    <definedName name="ii" localSheetId="30" hidden="1">{"Tab1",#N/A,FALSE,"P";"Tab2",#N/A,FALSE,"P"}</definedName>
    <definedName name="ii" localSheetId="33" hidden="1">{"Tab1",#N/A,FALSE,"P";"Tab2",#N/A,FALSE,"P"}</definedName>
    <definedName name="ii" localSheetId="34" hidden="1">{"Tab1",#N/A,FALSE,"P";"Tab2",#N/A,FALSE,"P"}</definedName>
    <definedName name="ii" localSheetId="36" hidden="1">{"Tab1",#N/A,FALSE,"P";"Tab2",#N/A,FALSE,"P"}</definedName>
    <definedName name="ii" localSheetId="37" hidden="1">{"Tab1",#N/A,FALSE,"P";"Tab2",#N/A,FALSE,"P"}</definedName>
    <definedName name="ii" localSheetId="38" hidden="1">{"Tab1",#N/A,FALSE,"P";"Tab2",#N/A,FALSE,"P"}</definedName>
    <definedName name="ii" localSheetId="40" hidden="1">{"Tab1",#N/A,FALSE,"P";"Tab2",#N/A,FALSE,"P"}</definedName>
    <definedName name="ii" localSheetId="41" hidden="1">{"Tab1",#N/A,FALSE,"P";"Tab2",#N/A,FALSE,"P"}</definedName>
    <definedName name="ii" localSheetId="44" hidden="1">{"Tab1",#N/A,FALSE,"P";"Tab2",#N/A,FALSE,"P"}</definedName>
    <definedName name="ii" localSheetId="7" hidden="1">{"Tab1",#N/A,FALSE,"P";"Tab2",#N/A,FALSE,"P"}</definedName>
    <definedName name="ii" localSheetId="48" hidden="1">{"Tab1",#N/A,FALSE,"P";"Tab2",#N/A,FALSE,"P"}</definedName>
    <definedName name="ii" localSheetId="50" hidden="1">{"Tab1",#N/A,FALSE,"P";"Tab2",#N/A,FALSE,"P"}</definedName>
    <definedName name="ii" localSheetId="51" hidden="1">{"Tab1",#N/A,FALSE,"P";"Tab2",#N/A,FALSE,"P"}</definedName>
    <definedName name="ii" localSheetId="52" hidden="1">{"Tab1",#N/A,FALSE,"P";"Tab2",#N/A,FALSE,"P"}</definedName>
    <definedName name="ii" hidden="1">{"Tab1",#N/A,FALSE,"P";"Tab2",#N/A,FALSE,"P"}</definedName>
    <definedName name="ijh" localSheetId="25" hidden="1">{"mt1",#N/A,FALSE,"Debt";"mt2",#N/A,FALSE,"Debt";"mt3",#N/A,FALSE,"Debt";"mt4",#N/A,FALSE,"Debt";"mt5",#N/A,FALSE,"Debt";"mt6",#N/A,FALSE,"Debt";"mt7",#N/A,FALSE,"Debt"}</definedName>
    <definedName name="ijh" localSheetId="30"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4" hidden="1">{"mt1",#N/A,FALSE,"Debt";"mt2",#N/A,FALSE,"Debt";"mt3",#N/A,FALSE,"Debt";"mt4",#N/A,FALSE,"Debt";"mt5",#N/A,FALSE,"Debt";"mt6",#N/A,FALSE,"Debt";"mt7",#N/A,FALSE,"Debt"}</definedName>
    <definedName name="ijh" localSheetId="36"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40"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4" hidden="1">{"mt1",#N/A,FALSE,"Debt";"mt2",#N/A,FALSE,"Debt";"mt3",#N/A,FALSE,"Debt";"mt4",#N/A,FALSE,"Debt";"mt5",#N/A,FALSE,"Debt";"mt6",#N/A,FALSE,"Debt";"mt7",#N/A,FALSE,"Debt"}</definedName>
    <definedName name="ijh" localSheetId="7" hidden="1">{"mt1",#N/A,FALSE,"Debt";"mt2",#N/A,FALSE,"Debt";"mt3",#N/A,FALSE,"Debt";"mt4",#N/A,FALSE,"Debt";"mt5",#N/A,FALSE,"Debt";"mt6",#N/A,FALSE,"Debt";"mt7",#N/A,FALSE,"Debt"}</definedName>
    <definedName name="ijh" localSheetId="48" hidden="1">{"mt1",#N/A,FALSE,"Debt";"mt2",#N/A,FALSE,"Debt";"mt3",#N/A,FALSE,"Debt";"mt4",#N/A,FALSE,"Debt";"mt5",#N/A,FALSE,"Debt";"mt6",#N/A,FALSE,"Debt";"mt7",#N/A,FALSE,"Debt"}</definedName>
    <definedName name="ijh" localSheetId="50" hidden="1">{"mt1",#N/A,FALSE,"Debt";"mt2",#N/A,FALSE,"Debt";"mt3",#N/A,FALSE,"Debt";"mt4",#N/A,FALSE,"Debt";"mt5",#N/A,FALSE,"Debt";"mt6",#N/A,FALSE,"Debt";"mt7",#N/A,FALSE,"Debt"}</definedName>
    <definedName name="ijh" localSheetId="51" hidden="1">{"mt1",#N/A,FALSE,"Debt";"mt2",#N/A,FALSE,"Debt";"mt3",#N/A,FALSE,"Debt";"mt4",#N/A,FALSE,"Debt";"mt5",#N/A,FALSE,"Debt";"mt6",#N/A,FALSE,"Debt";"mt7",#N/A,FALSE,"Debt"}</definedName>
    <definedName name="ijh" localSheetId="52"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5" hidden="1">{"Main Economic Indicators",#N/A,FALSE,"C"}</definedName>
    <definedName name="imf" localSheetId="30" hidden="1">{"Main Economic Indicators",#N/A,FALSE,"C"}</definedName>
    <definedName name="imf" localSheetId="33" hidden="1">{"Main Economic Indicators",#N/A,FALSE,"C"}</definedName>
    <definedName name="imf" localSheetId="34" hidden="1">{"Main Economic Indicators",#N/A,FALSE,"C"}</definedName>
    <definedName name="imf" localSheetId="36" hidden="1">{"Main Economic Indicators",#N/A,FALSE,"C"}</definedName>
    <definedName name="imf" localSheetId="37" hidden="1">{"Main Economic Indicators",#N/A,FALSE,"C"}</definedName>
    <definedName name="imf" localSheetId="38" hidden="1">{"Main Economic Indicators",#N/A,FALSE,"C"}</definedName>
    <definedName name="imf" localSheetId="40" hidden="1">{"Main Economic Indicators",#N/A,FALSE,"C"}</definedName>
    <definedName name="imf" localSheetId="41" hidden="1">{"Main Economic Indicators",#N/A,FALSE,"C"}</definedName>
    <definedName name="imf" localSheetId="44" hidden="1">{"Main Economic Indicators",#N/A,FALSE,"C"}</definedName>
    <definedName name="imf" localSheetId="7" hidden="1">{"Main Economic Indicators",#N/A,FALSE,"C"}</definedName>
    <definedName name="imf" localSheetId="48" hidden="1">{"Main Economic Indicators",#N/A,FALSE,"C"}</definedName>
    <definedName name="imf" localSheetId="50" hidden="1">{"Main Economic Indicators",#N/A,FALSE,"C"}</definedName>
    <definedName name="imf" localSheetId="51" hidden="1">{"Main Economic Indicators",#N/A,FALSE,"C"}</definedName>
    <definedName name="imf" localSheetId="52" hidden="1">{"Main Economic Indicators",#N/A,FALSE,"C"}</definedName>
    <definedName name="imf" hidden="1">{"Main Economic Indicators",#N/A,FALSE,"C"}</definedName>
    <definedName name="imports2" localSheetId="25" hidden="1">{"partial screen",#N/A,FALSE,"State_Gov't"}</definedName>
    <definedName name="imports2" localSheetId="30" hidden="1">{"partial screen",#N/A,FALSE,"State_Gov't"}</definedName>
    <definedName name="imports2" localSheetId="33" hidden="1">{"partial screen",#N/A,FALSE,"State_Gov't"}</definedName>
    <definedName name="imports2" localSheetId="34" hidden="1">{"partial screen",#N/A,FALSE,"State_Gov't"}</definedName>
    <definedName name="imports2" localSheetId="36" hidden="1">{"partial screen",#N/A,FALSE,"State_Gov't"}</definedName>
    <definedName name="imports2" localSheetId="37" hidden="1">{"partial screen",#N/A,FALSE,"State_Gov't"}</definedName>
    <definedName name="imports2" localSheetId="38" hidden="1">{"partial screen",#N/A,FALSE,"State_Gov't"}</definedName>
    <definedName name="imports2" localSheetId="40" hidden="1">{"partial screen",#N/A,FALSE,"State_Gov't"}</definedName>
    <definedName name="imports2" localSheetId="41" hidden="1">{"partial screen",#N/A,FALSE,"State_Gov't"}</definedName>
    <definedName name="imports2" localSheetId="44" hidden="1">{"partial screen",#N/A,FALSE,"State_Gov't"}</definedName>
    <definedName name="imports2" localSheetId="7" hidden="1">{"partial screen",#N/A,FALSE,"State_Gov't"}</definedName>
    <definedName name="imports2" localSheetId="48" hidden="1">{"partial screen",#N/A,FALSE,"State_Gov't"}</definedName>
    <definedName name="imports2" localSheetId="50" hidden="1">{"partial screen",#N/A,FALSE,"State_Gov't"}</definedName>
    <definedName name="imports2" localSheetId="51" hidden="1">{"partial screen",#N/A,FALSE,"State_Gov't"}</definedName>
    <definedName name="imports2" localSheetId="52" hidden="1">{"partial screen",#N/A,FALSE,"State_Gov't"}</definedName>
    <definedName name="imports2" hidden="1">{"partial screen",#N/A,FALSE,"State_Gov't"}</definedName>
    <definedName name="inflation" hidden="1">#REF!</definedName>
    <definedName name="input_in" localSheetId="25" hidden="1">{"TRADE_COMP",#N/A,FALSE,"TAB23APP";"BOP",#N/A,FALSE,"TAB6";"DOT",#N/A,FALSE,"TAB24APP";"EXTDEBT",#N/A,FALSE,"TAB25APP"}</definedName>
    <definedName name="input_in" localSheetId="30" hidden="1">{"TRADE_COMP",#N/A,FALSE,"TAB23APP";"BOP",#N/A,FALSE,"TAB6";"DOT",#N/A,FALSE,"TAB24APP";"EXTDEBT",#N/A,FALSE,"TAB25APP"}</definedName>
    <definedName name="input_in" localSheetId="33" hidden="1">{"TRADE_COMP",#N/A,FALSE,"TAB23APP";"BOP",#N/A,FALSE,"TAB6";"DOT",#N/A,FALSE,"TAB24APP";"EXTDEBT",#N/A,FALSE,"TAB25APP"}</definedName>
    <definedName name="input_in" localSheetId="34" hidden="1">{"TRADE_COMP",#N/A,FALSE,"TAB23APP";"BOP",#N/A,FALSE,"TAB6";"DOT",#N/A,FALSE,"TAB24APP";"EXTDEBT",#N/A,FALSE,"TAB25APP"}</definedName>
    <definedName name="input_in" localSheetId="36" hidden="1">{"TRADE_COMP",#N/A,FALSE,"TAB23APP";"BOP",#N/A,FALSE,"TAB6";"DOT",#N/A,FALSE,"TAB24APP";"EXTDEBT",#N/A,FALSE,"TAB25APP"}</definedName>
    <definedName name="input_in" localSheetId="37" hidden="1">{"TRADE_COMP",#N/A,FALSE,"TAB23APP";"BOP",#N/A,FALSE,"TAB6";"DOT",#N/A,FALSE,"TAB24APP";"EXTDEBT",#N/A,FALSE,"TAB25APP"}</definedName>
    <definedName name="input_in" localSheetId="38" hidden="1">{"TRADE_COMP",#N/A,FALSE,"TAB23APP";"BOP",#N/A,FALSE,"TAB6";"DOT",#N/A,FALSE,"TAB24APP";"EXTDEBT",#N/A,FALSE,"TAB25APP"}</definedName>
    <definedName name="input_in" localSheetId="40" hidden="1">{"TRADE_COMP",#N/A,FALSE,"TAB23APP";"BOP",#N/A,FALSE,"TAB6";"DOT",#N/A,FALSE,"TAB24APP";"EXTDEBT",#N/A,FALSE,"TAB25APP"}</definedName>
    <definedName name="input_in" localSheetId="41" hidden="1">{"TRADE_COMP",#N/A,FALSE,"TAB23APP";"BOP",#N/A,FALSE,"TAB6";"DOT",#N/A,FALSE,"TAB24APP";"EXTDEBT",#N/A,FALSE,"TAB25APP"}</definedName>
    <definedName name="input_in" localSheetId="44" hidden="1">{"TRADE_COMP",#N/A,FALSE,"TAB23APP";"BOP",#N/A,FALSE,"TAB6";"DOT",#N/A,FALSE,"TAB24APP";"EXTDEBT",#N/A,FALSE,"TAB25APP"}</definedName>
    <definedName name="input_in" localSheetId="7" hidden="1">{"TRADE_COMP",#N/A,FALSE,"TAB23APP";"BOP",#N/A,FALSE,"TAB6";"DOT",#N/A,FALSE,"TAB24APP";"EXTDEBT",#N/A,FALSE,"TAB25APP"}</definedName>
    <definedName name="input_in" localSheetId="48" hidden="1">{"TRADE_COMP",#N/A,FALSE,"TAB23APP";"BOP",#N/A,FALSE,"TAB6";"DOT",#N/A,FALSE,"TAB24APP";"EXTDEBT",#N/A,FALSE,"TAB25APP"}</definedName>
    <definedName name="input_in" localSheetId="50" hidden="1">{"TRADE_COMP",#N/A,FALSE,"TAB23APP";"BOP",#N/A,FALSE,"TAB6";"DOT",#N/A,FALSE,"TAB24APP";"EXTDEBT",#N/A,FALSE,"TAB25APP"}</definedName>
    <definedName name="input_in" localSheetId="51" hidden="1">{"TRADE_COMP",#N/A,FALSE,"TAB23APP";"BOP",#N/A,FALSE,"TAB6";"DOT",#N/A,FALSE,"TAB24APP";"EXTDEBT",#N/A,FALSE,"TAB25APP"}</definedName>
    <definedName name="input_in" localSheetId="52" hidden="1">{"TRADE_COMP",#N/A,FALSE,"TAB23APP";"BOP",#N/A,FALSE,"TAB6";"DOT",#N/A,FALSE,"TAB24APP";"EXTDEBT",#N/A,FALSE,"TAB25APP"}</definedName>
    <definedName name="input_in" hidden="1">{"TRADE_COMP",#N/A,FALSE,"TAB23APP";"BOP",#N/A,FALSE,"TAB6";"DOT",#N/A,FALSE,"TAB24APP";"EXTDEBT",#N/A,FALSE,"TAB25APP"}</definedName>
    <definedName name="Interest_NC" localSheetId="44">#REF!</definedName>
    <definedName name="Interest_NC" localSheetId="51">#REF!</definedName>
    <definedName name="Interest_NC">#REF!</definedName>
    <definedName name="InterestRate" localSheetId="44">#REF!</definedName>
    <definedName name="InterestRate" localSheetId="51">#REF!</definedName>
    <definedName name="InterestRate" localSheetId="52">#REF!</definedName>
    <definedName name="InterestRate">#REF!</definedName>
    <definedName name="iop" localSheetId="25" hidden="1">{"Riqfin97",#N/A,FALSE,"Tran";"Riqfinpro",#N/A,FALSE,"Tran"}</definedName>
    <definedName name="iop" localSheetId="30" hidden="1">{"Riqfin97",#N/A,FALSE,"Tran";"Riqfinpro",#N/A,FALSE,"Tran"}</definedName>
    <definedName name="iop" localSheetId="33" hidden="1">{"Riqfin97",#N/A,FALSE,"Tran";"Riqfinpro",#N/A,FALSE,"Tran"}</definedName>
    <definedName name="iop" localSheetId="34" hidden="1">{"Riqfin97",#N/A,FALSE,"Tran";"Riqfinpro",#N/A,FALSE,"Tran"}</definedName>
    <definedName name="iop" localSheetId="36" hidden="1">{"Riqfin97",#N/A,FALSE,"Tran";"Riqfinpro",#N/A,FALSE,"Tran"}</definedName>
    <definedName name="iop" localSheetId="37" hidden="1">{"Riqfin97",#N/A,FALSE,"Tran";"Riqfinpro",#N/A,FALSE,"Tran"}</definedName>
    <definedName name="iop" localSheetId="38" hidden="1">{"Riqfin97",#N/A,FALSE,"Tran";"Riqfinpro",#N/A,FALSE,"Tran"}</definedName>
    <definedName name="iop" localSheetId="40" hidden="1">{"Riqfin97",#N/A,FALSE,"Tran";"Riqfinpro",#N/A,FALSE,"Tran"}</definedName>
    <definedName name="iop" localSheetId="41" hidden="1">{"Riqfin97",#N/A,FALSE,"Tran";"Riqfinpro",#N/A,FALSE,"Tran"}</definedName>
    <definedName name="iop" localSheetId="44" hidden="1">{"Riqfin97",#N/A,FALSE,"Tran";"Riqfinpro",#N/A,FALSE,"Tran"}</definedName>
    <definedName name="iop" localSheetId="7" hidden="1">{"Riqfin97",#N/A,FALSE,"Tran";"Riqfinpro",#N/A,FALSE,"Tran"}</definedName>
    <definedName name="iop" localSheetId="48" hidden="1">{"Riqfin97",#N/A,FALSE,"Tran";"Riqfinpro",#N/A,FALSE,"Tran"}</definedName>
    <definedName name="iop" localSheetId="50" hidden="1">{"Riqfin97",#N/A,FALSE,"Tran";"Riqfinpro",#N/A,FALSE,"Tran"}</definedName>
    <definedName name="iop" localSheetId="51" hidden="1">{"Riqfin97",#N/A,FALSE,"Tran";"Riqfinpro",#N/A,FALSE,"Tran"}</definedName>
    <definedName name="iop" localSheetId="52" hidden="1">{"Riqfin97",#N/A,FALSE,"Tran";"Riqfinpro",#N/A,FALSE,"Tran"}</definedName>
    <definedName name="iop" hidden="1">{"Riqfin97",#N/A,FALSE,"Tran";"Riqfinpro",#N/A,FALSE,"Tran"}</definedName>
    <definedName name="ivh" localSheetId="25" hidden="1">{"macroa",#N/A,FALSE,"Macro";"suma2",#N/A,FALSE,"Data";"suma3",#N/A,FALSE,"Data";"suma4",#N/A,FALSE,"Data";"suma5",#N/A,FALSE,"Data";"suma6",#N/A,FALSE,"Data";"suma7",#N/A,FALSE,"Data";"suma8",#N/A,FALSE,"Data";"suma9",#N/A,FALSE,"Data"}</definedName>
    <definedName name="ivh" localSheetId="30"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4" hidden="1">{"macroa",#N/A,FALSE,"Macro";"suma2",#N/A,FALSE,"Data";"suma3",#N/A,FALSE,"Data";"suma4",#N/A,FALSE,"Data";"suma5",#N/A,FALSE,"Data";"suma6",#N/A,FALSE,"Data";"suma7",#N/A,FALSE,"Data";"suma8",#N/A,FALSE,"Data";"suma9",#N/A,FALSE,"Data"}</definedName>
    <definedName name="ivh" localSheetId="36"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40"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4" hidden="1">{"macroa",#N/A,FALSE,"Macro";"suma2",#N/A,FALSE,"Data";"suma3",#N/A,FALSE,"Data";"suma4",#N/A,FALSE,"Data";"suma5",#N/A,FALSE,"Data";"suma6",#N/A,FALSE,"Data";"suma7",#N/A,FALSE,"Data";"suma8",#N/A,FALSE,"Data";"suma9",#N/A,FALSE,"Data"}</definedName>
    <definedName name="ivh" localSheetId="7" hidden="1">{"macroa",#N/A,FALSE,"Macro";"suma2",#N/A,FALSE,"Data";"suma3",#N/A,FALSE,"Data";"suma4",#N/A,FALSE,"Data";"suma5",#N/A,FALSE,"Data";"suma6",#N/A,FALSE,"Data";"suma7",#N/A,FALSE,"Data";"suma8",#N/A,FALSE,"Data";"suma9",#N/A,FALSE,"Data"}</definedName>
    <definedName name="ivh" localSheetId="48" hidden="1">{"macroa",#N/A,FALSE,"Macro";"suma2",#N/A,FALSE,"Data";"suma3",#N/A,FALSE,"Data";"suma4",#N/A,FALSE,"Data";"suma5",#N/A,FALSE,"Data";"suma6",#N/A,FALSE,"Data";"suma7",#N/A,FALSE,"Data";"suma8",#N/A,FALSE,"Data";"suma9",#N/A,FALSE,"Data"}</definedName>
    <definedName name="ivh" localSheetId="50" hidden="1">{"macroa",#N/A,FALSE,"Macro";"suma2",#N/A,FALSE,"Data";"suma3",#N/A,FALSE,"Data";"suma4",#N/A,FALSE,"Data";"suma5",#N/A,FALSE,"Data";"suma6",#N/A,FALSE,"Data";"suma7",#N/A,FALSE,"Data";"suma8",#N/A,FALSE,"Data";"suma9",#N/A,FALSE,"Data"}</definedName>
    <definedName name="ivh" localSheetId="51" hidden="1">{"macroa",#N/A,FALSE,"Macro";"suma2",#N/A,FALSE,"Data";"suma3",#N/A,FALSE,"Data";"suma4",#N/A,FALSE,"Data";"suma5",#N/A,FALSE,"Data";"suma6",#N/A,FALSE,"Data";"suma7",#N/A,FALSE,"Data";"suma8",#N/A,FALSE,"Data";"suma9",#N/A,FALSE,"Data"}</definedName>
    <definedName name="ivh" localSheetId="52"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5" hidden="1">{#N/A,#N/A,FALSE,"DOC";"TB_28",#N/A,FALSE,"FITB_28";"TB_91",#N/A,FALSE,"FITB_91";"TB_182",#N/A,FALSE,"FITB_182";"TB_273",#N/A,FALSE,"FITB_273";"TB_364",#N/A,FALSE,"FITB_364 ";"SUMMARY",#N/A,FALSE,"Summary"}</definedName>
    <definedName name="jgukg" localSheetId="30"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4"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40"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4" hidden="1">{#N/A,#N/A,FALSE,"DOC";"TB_28",#N/A,FALSE,"FITB_28";"TB_91",#N/A,FALSE,"FITB_91";"TB_182",#N/A,FALSE,"FITB_182";"TB_273",#N/A,FALSE,"FITB_273";"TB_364",#N/A,FALSE,"FITB_364 ";"SUMMARY",#N/A,FALSE,"Summary"}</definedName>
    <definedName name="jgukg" localSheetId="7" hidden="1">{#N/A,#N/A,FALSE,"DOC";"TB_28",#N/A,FALSE,"FITB_28";"TB_91",#N/A,FALSE,"FITB_91";"TB_182",#N/A,FALSE,"FITB_182";"TB_273",#N/A,FALSE,"FITB_273";"TB_364",#N/A,FALSE,"FITB_364 ";"SUMMARY",#N/A,FALSE,"Summary"}</definedName>
    <definedName name="jgukg" localSheetId="48" hidden="1">{#N/A,#N/A,FALSE,"DOC";"TB_28",#N/A,FALSE,"FITB_28";"TB_91",#N/A,FALSE,"FITB_91";"TB_182",#N/A,FALSE,"FITB_182";"TB_273",#N/A,FALSE,"FITB_273";"TB_364",#N/A,FALSE,"FITB_364 ";"SUMMARY",#N/A,FALSE,"Summary"}</definedName>
    <definedName name="jgukg" localSheetId="50" hidden="1">{#N/A,#N/A,FALSE,"DOC";"TB_28",#N/A,FALSE,"FITB_28";"TB_91",#N/A,FALSE,"FITB_91";"TB_182",#N/A,FALSE,"FITB_182";"TB_273",#N/A,FALSE,"FITB_273";"TB_364",#N/A,FALSE,"FITB_364 ";"SUMMARY",#N/A,FALSE,"Summary"}</definedName>
    <definedName name="jgukg" localSheetId="51" hidden="1">{#N/A,#N/A,FALSE,"DOC";"TB_28",#N/A,FALSE,"FITB_28";"TB_91",#N/A,FALSE,"FITB_91";"TB_182",#N/A,FALSE,"FITB_182";"TB_273",#N/A,FALSE,"FITB_273";"TB_364",#N/A,FALSE,"FITB_364 ";"SUMMARY",#N/A,FALSE,"Summary"}</definedName>
    <definedName name="jgukg" localSheetId="52"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5" hidden="1">{"Main Economic Indicators",#N/A,FALSE,"C"}</definedName>
    <definedName name="jh" localSheetId="30" hidden="1">{"Main Economic Indicators",#N/A,FALSE,"C"}</definedName>
    <definedName name="jh" localSheetId="33" hidden="1">{"Main Economic Indicators",#N/A,FALSE,"C"}</definedName>
    <definedName name="jh" localSheetId="34" hidden="1">{"Main Economic Indicators",#N/A,FALSE,"C"}</definedName>
    <definedName name="jh" localSheetId="36" hidden="1">{"Main Economic Indicators",#N/A,FALSE,"C"}</definedName>
    <definedName name="jh" localSheetId="37" hidden="1">{"Main Economic Indicators",#N/A,FALSE,"C"}</definedName>
    <definedName name="jh" localSheetId="38" hidden="1">{"Main Economic Indicators",#N/A,FALSE,"C"}</definedName>
    <definedName name="jh" localSheetId="40" hidden="1">{"Main Economic Indicators",#N/A,FALSE,"C"}</definedName>
    <definedName name="jh" localSheetId="41" hidden="1">{"Main Economic Indicators",#N/A,FALSE,"C"}</definedName>
    <definedName name="jh" localSheetId="44" hidden="1">{"Main Economic Indicators",#N/A,FALSE,"C"}</definedName>
    <definedName name="jh" localSheetId="7" hidden="1">{"Main Economic Indicators",#N/A,FALSE,"C"}</definedName>
    <definedName name="jh" localSheetId="48" hidden="1">{"Main Economic Indicators",#N/A,FALSE,"C"}</definedName>
    <definedName name="jh" localSheetId="50" hidden="1">{"Main Economic Indicators",#N/A,FALSE,"C"}</definedName>
    <definedName name="jh" localSheetId="51" hidden="1">{"Main Economic Indicators",#N/A,FALSE,"C"}</definedName>
    <definedName name="jh" localSheetId="52" hidden="1">{"Main Economic Indicators",#N/A,FALSE,"C"}</definedName>
    <definedName name="jh" hidden="1">{"Main Economic Indicators",#N/A,FALSE,"C"}</definedName>
    <definedName name="jj" localSheetId="25" hidden="1">{"Riqfin97",#N/A,FALSE,"Tran";"Riqfinpro",#N/A,FALSE,"Tran"}</definedName>
    <definedName name="jj" localSheetId="30" hidden="1">{"Riqfin97",#N/A,FALSE,"Tran";"Riqfinpro",#N/A,FALSE,"Tran"}</definedName>
    <definedName name="jj" localSheetId="33" hidden="1">{"Riqfin97",#N/A,FALSE,"Tran";"Riqfinpro",#N/A,FALSE,"Tran"}</definedName>
    <definedName name="jj" localSheetId="34" hidden="1">{"Riqfin97",#N/A,FALSE,"Tran";"Riqfinpro",#N/A,FALSE,"Tran"}</definedName>
    <definedName name="jj" localSheetId="36" hidden="1">{"Riqfin97",#N/A,FALSE,"Tran";"Riqfinpro",#N/A,FALSE,"Tran"}</definedName>
    <definedName name="jj" localSheetId="37" hidden="1">{"Riqfin97",#N/A,FALSE,"Tran";"Riqfinpro",#N/A,FALSE,"Tran"}</definedName>
    <definedName name="jj" localSheetId="38" hidden="1">{"Riqfin97",#N/A,FALSE,"Tran";"Riqfinpro",#N/A,FALSE,"Tran"}</definedName>
    <definedName name="jj" localSheetId="40" hidden="1">{"Riqfin97",#N/A,FALSE,"Tran";"Riqfinpro",#N/A,FALSE,"Tran"}</definedName>
    <definedName name="jj" localSheetId="41" hidden="1">{"Riqfin97",#N/A,FALSE,"Tran";"Riqfinpro",#N/A,FALSE,"Tran"}</definedName>
    <definedName name="jj" localSheetId="44" hidden="1">{"Riqfin97",#N/A,FALSE,"Tran";"Riqfinpro",#N/A,FALSE,"Tran"}</definedName>
    <definedName name="jj" localSheetId="7" hidden="1">{"Riqfin97",#N/A,FALSE,"Tran";"Riqfinpro",#N/A,FALSE,"Tran"}</definedName>
    <definedName name="jj" localSheetId="48" hidden="1">{"Riqfin97",#N/A,FALSE,"Tran";"Riqfinpro",#N/A,FALSE,"Tran"}</definedName>
    <definedName name="jj" localSheetId="50" hidden="1">{"Riqfin97",#N/A,FALSE,"Tran";"Riqfinpro",#N/A,FALSE,"Tran"}</definedName>
    <definedName name="jj" localSheetId="51" hidden="1">{"Riqfin97",#N/A,FALSE,"Tran";"Riqfinpro",#N/A,FALSE,"Tran"}</definedName>
    <definedName name="jj" localSheetId="52" hidden="1">{"Riqfin97",#N/A,FALSE,"Tran";"Riqfinpro",#N/A,FALSE,"Tran"}</definedName>
    <definedName name="jj" hidden="1">{"Riqfin97",#N/A,FALSE,"Tran";"Riqfinpro",#N/A,FALSE,"Tran"}</definedName>
    <definedName name="jjj" hidden="1">#REF!</definedName>
    <definedName name="jjjjjj" hidden="1">#REF!</definedName>
    <definedName name="jkbjkb" localSheetId="25" hidden="1">{"DEPOSITS",#N/A,FALSE,"COMML_MON";"LOANS",#N/A,FALSE,"COMML_MON"}</definedName>
    <definedName name="jkbjkb" localSheetId="30" hidden="1">{"DEPOSITS",#N/A,FALSE,"COMML_MON";"LOANS",#N/A,FALSE,"COMML_MON"}</definedName>
    <definedName name="jkbjkb" localSheetId="33" hidden="1">{"DEPOSITS",#N/A,FALSE,"COMML_MON";"LOANS",#N/A,FALSE,"COMML_MON"}</definedName>
    <definedName name="jkbjkb" localSheetId="34" hidden="1">{"DEPOSITS",#N/A,FALSE,"COMML_MON";"LOANS",#N/A,FALSE,"COMML_MON"}</definedName>
    <definedName name="jkbjkb" localSheetId="36" hidden="1">{"DEPOSITS",#N/A,FALSE,"COMML_MON";"LOANS",#N/A,FALSE,"COMML_MON"}</definedName>
    <definedName name="jkbjkb" localSheetId="37" hidden="1">{"DEPOSITS",#N/A,FALSE,"COMML_MON";"LOANS",#N/A,FALSE,"COMML_MON"}</definedName>
    <definedName name="jkbjkb" localSheetId="38" hidden="1">{"DEPOSITS",#N/A,FALSE,"COMML_MON";"LOANS",#N/A,FALSE,"COMML_MON"}</definedName>
    <definedName name="jkbjkb" localSheetId="40" hidden="1">{"DEPOSITS",#N/A,FALSE,"COMML_MON";"LOANS",#N/A,FALSE,"COMML_MON"}</definedName>
    <definedName name="jkbjkb" localSheetId="41" hidden="1">{"DEPOSITS",#N/A,FALSE,"COMML_MON";"LOANS",#N/A,FALSE,"COMML_MON"}</definedName>
    <definedName name="jkbjkb" localSheetId="44" hidden="1">{"DEPOSITS",#N/A,FALSE,"COMML_MON";"LOANS",#N/A,FALSE,"COMML_MON"}</definedName>
    <definedName name="jkbjkb" localSheetId="7" hidden="1">{"DEPOSITS",#N/A,FALSE,"COMML_MON";"LOANS",#N/A,FALSE,"COMML_MON"}</definedName>
    <definedName name="jkbjkb" localSheetId="48" hidden="1">{"DEPOSITS",#N/A,FALSE,"COMML_MON";"LOANS",#N/A,FALSE,"COMML_MON"}</definedName>
    <definedName name="jkbjkb" localSheetId="50" hidden="1">{"DEPOSITS",#N/A,FALSE,"COMML_MON";"LOANS",#N/A,FALSE,"COMML_MON"}</definedName>
    <definedName name="jkbjkb" localSheetId="51" hidden="1">{"DEPOSITS",#N/A,FALSE,"COMML_MON";"LOANS",#N/A,FALSE,"COMML_MON"}</definedName>
    <definedName name="jkbjkb" localSheetId="52" hidden="1">{"DEPOSITS",#N/A,FALSE,"COMML_MON";"LOANS",#N/A,FALSE,"COMML_MON"}</definedName>
    <definedName name="jkbjkb" hidden="1">{"DEPOSITS",#N/A,FALSE,"COMML_MON";"LOANS",#N/A,FALSE,"COMML_MON"}</definedName>
    <definedName name="jkl" localSheetId="25" hidden="1">{"macroa",#N/A,FALSE,"Macro";"suma2",#N/A,FALSE,"Data";"suma3",#N/A,FALSE,"Data";"suma4",#N/A,FALSE,"Data";"suma5",#N/A,FALSE,"Data";"suma6",#N/A,FALSE,"Data";"suma7",#N/A,FALSE,"Data";"suma8",#N/A,FALSE,"Data";"suma9",#N/A,FALSE,"Data"}</definedName>
    <definedName name="jkl" localSheetId="30"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4" hidden="1">{"macroa",#N/A,FALSE,"Macro";"suma2",#N/A,FALSE,"Data";"suma3",#N/A,FALSE,"Data";"suma4",#N/A,FALSE,"Data";"suma5",#N/A,FALSE,"Data";"suma6",#N/A,FALSE,"Data";"suma7",#N/A,FALSE,"Data";"suma8",#N/A,FALSE,"Data";"suma9",#N/A,FALSE,"Data"}</definedName>
    <definedName name="jkl" localSheetId="36"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40"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4" hidden="1">{"macroa",#N/A,FALSE,"Macro";"suma2",#N/A,FALSE,"Data";"suma3",#N/A,FALSE,"Data";"suma4",#N/A,FALSE,"Data";"suma5",#N/A,FALSE,"Data";"suma6",#N/A,FALSE,"Data";"suma7",#N/A,FALSE,"Data";"suma8",#N/A,FALSE,"Data";"suma9",#N/A,FALSE,"Data"}</definedName>
    <definedName name="jkl" localSheetId="7" hidden="1">{"macroa",#N/A,FALSE,"Macro";"suma2",#N/A,FALSE,"Data";"suma3",#N/A,FALSE,"Data";"suma4",#N/A,FALSE,"Data";"suma5",#N/A,FALSE,"Data";"suma6",#N/A,FALSE,"Data";"suma7",#N/A,FALSE,"Data";"suma8",#N/A,FALSE,"Data";"suma9",#N/A,FALSE,"Data"}</definedName>
    <definedName name="jkl" localSheetId="48" hidden="1">{"macroa",#N/A,FALSE,"Macro";"suma2",#N/A,FALSE,"Data";"suma3",#N/A,FALSE,"Data";"suma4",#N/A,FALSE,"Data";"suma5",#N/A,FALSE,"Data";"suma6",#N/A,FALSE,"Data";"suma7",#N/A,FALSE,"Data";"suma8",#N/A,FALSE,"Data";"suma9",#N/A,FALSE,"Data"}</definedName>
    <definedName name="jkl" localSheetId="50" hidden="1">{"macroa",#N/A,FALSE,"Macro";"suma2",#N/A,FALSE,"Data";"suma3",#N/A,FALSE,"Data";"suma4",#N/A,FALSE,"Data";"suma5",#N/A,FALSE,"Data";"suma6",#N/A,FALSE,"Data";"suma7",#N/A,FALSE,"Data";"suma8",#N/A,FALSE,"Data";"suma9",#N/A,FALSE,"Data"}</definedName>
    <definedName name="jkl" localSheetId="51" hidden="1">{"macroa",#N/A,FALSE,"Macro";"suma2",#N/A,FALSE,"Data";"suma3",#N/A,FALSE,"Data";"suma4",#N/A,FALSE,"Data";"suma5",#N/A,FALSE,"Data";"suma6",#N/A,FALSE,"Data";"suma7",#N/A,FALSE,"Data";"suma8",#N/A,FALSE,"Data";"suma9",#N/A,FALSE,"Data"}</definedName>
    <definedName name="jkl" localSheetId="52"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5" hidden="1">{"Tab1",#N/A,FALSE,"P";"Tab2",#N/A,FALSE,"P"}</definedName>
    <definedName name="kk" localSheetId="30" hidden="1">{"Tab1",#N/A,FALSE,"P";"Tab2",#N/A,FALSE,"P"}</definedName>
    <definedName name="kk" localSheetId="33" hidden="1">{"Tab1",#N/A,FALSE,"P";"Tab2",#N/A,FALSE,"P"}</definedName>
    <definedName name="kk" localSheetId="34" hidden="1">{"Tab1",#N/A,FALSE,"P";"Tab2",#N/A,FALSE,"P"}</definedName>
    <definedName name="kk" localSheetId="36" hidden="1">{"Tab1",#N/A,FALSE,"P";"Tab2",#N/A,FALSE,"P"}</definedName>
    <definedName name="kk" localSheetId="37" hidden="1">{"Tab1",#N/A,FALSE,"P";"Tab2",#N/A,FALSE,"P"}</definedName>
    <definedName name="kk" localSheetId="38" hidden="1">{"Tab1",#N/A,FALSE,"P";"Tab2",#N/A,FALSE,"P"}</definedName>
    <definedName name="kk" localSheetId="40" hidden="1">{"Tab1",#N/A,FALSE,"P";"Tab2",#N/A,FALSE,"P"}</definedName>
    <definedName name="kk" localSheetId="41" hidden="1">{"Tab1",#N/A,FALSE,"P";"Tab2",#N/A,FALSE,"P"}</definedName>
    <definedName name="kk" localSheetId="44" hidden="1">{"Tab1",#N/A,FALSE,"P";"Tab2",#N/A,FALSE,"P"}</definedName>
    <definedName name="kk" localSheetId="7" hidden="1">{"Tab1",#N/A,FALSE,"P";"Tab2",#N/A,FALSE,"P"}</definedName>
    <definedName name="kk" localSheetId="48" hidden="1">{"Tab1",#N/A,FALSE,"P";"Tab2",#N/A,FALSE,"P"}</definedName>
    <definedName name="kk" localSheetId="50" hidden="1">{"Tab1",#N/A,FALSE,"P";"Tab2",#N/A,FALSE,"P"}</definedName>
    <definedName name="kk" localSheetId="51" hidden="1">{"Tab1",#N/A,FALSE,"P";"Tab2",#N/A,FALSE,"P"}</definedName>
    <definedName name="kk" localSheetId="52" hidden="1">{"Tab1",#N/A,FALSE,"P";"Tab2",#N/A,FALSE,"P"}</definedName>
    <definedName name="kk" hidden="1">{"Tab1",#N/A,FALSE,"P";"Tab2",#N/A,FALSE,"P"}</definedName>
    <definedName name="kkk" localSheetId="25" hidden="1">{"Tab1",#N/A,FALSE,"P";"Tab2",#N/A,FALSE,"P"}</definedName>
    <definedName name="kkk" localSheetId="30" hidden="1">{"Tab1",#N/A,FALSE,"P";"Tab2",#N/A,FALSE,"P"}</definedName>
    <definedName name="kkk" localSheetId="33" hidden="1">{"Tab1",#N/A,FALSE,"P";"Tab2",#N/A,FALSE,"P"}</definedName>
    <definedName name="kkk" localSheetId="34" hidden="1">{"Tab1",#N/A,FALSE,"P";"Tab2",#N/A,FALSE,"P"}</definedName>
    <definedName name="kkk" localSheetId="36" hidden="1">{"Tab1",#N/A,FALSE,"P";"Tab2",#N/A,FALSE,"P"}</definedName>
    <definedName name="kkk" localSheetId="37" hidden="1">{"Tab1",#N/A,FALSE,"P";"Tab2",#N/A,FALSE,"P"}</definedName>
    <definedName name="kkk" localSheetId="38" hidden="1">{"Tab1",#N/A,FALSE,"P";"Tab2",#N/A,FALSE,"P"}</definedName>
    <definedName name="kkk" localSheetId="40" hidden="1">{"Tab1",#N/A,FALSE,"P";"Tab2",#N/A,FALSE,"P"}</definedName>
    <definedName name="kkk" localSheetId="41" hidden="1">{"Tab1",#N/A,FALSE,"P";"Tab2",#N/A,FALSE,"P"}</definedName>
    <definedName name="kkk" localSheetId="44" hidden="1">{"Tab1",#N/A,FALSE,"P";"Tab2",#N/A,FALSE,"P"}</definedName>
    <definedName name="kkk" localSheetId="7" hidden="1">{"Tab1",#N/A,FALSE,"P";"Tab2",#N/A,FALSE,"P"}</definedName>
    <definedName name="kkk" localSheetId="48" hidden="1">{"Tab1",#N/A,FALSE,"P";"Tab2",#N/A,FALSE,"P"}</definedName>
    <definedName name="kkk" localSheetId="50" hidden="1">{"Tab1",#N/A,FALSE,"P";"Tab2",#N/A,FALSE,"P"}</definedName>
    <definedName name="kkk" localSheetId="51" hidden="1">{"Tab1",#N/A,FALSE,"P";"Tab2",#N/A,FALSE,"P"}</definedName>
    <definedName name="kkk" localSheetId="52" hidden="1">{"Tab1",#N/A,FALSE,"P";"Tab2",#N/A,FALSE,"P"}</definedName>
    <definedName name="kkk" hidden="1">{"Tab1",#N/A,FALSE,"P";"Tab2",#N/A,FALSE,"P"}</definedName>
    <definedName name="kkkk" hidden="1">#REF!</definedName>
    <definedName name="kl" localSheetId="25" hidden="1">{"mt1",#N/A,FALSE,"Debt";"mt2",#N/A,FALSE,"Debt";"mt3",#N/A,FALSE,"Debt";"mt4",#N/A,FALSE,"Debt";"mt5",#N/A,FALSE,"Debt";"mt6",#N/A,FALSE,"Debt";"mt7",#N/A,FALSE,"Debt"}</definedName>
    <definedName name="kl" localSheetId="30"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4" hidden="1">{"mt1",#N/A,FALSE,"Debt";"mt2",#N/A,FALSE,"Debt";"mt3",#N/A,FALSE,"Debt";"mt4",#N/A,FALSE,"Debt";"mt5",#N/A,FALSE,"Debt";"mt6",#N/A,FALSE,"Debt";"mt7",#N/A,FALSE,"Debt"}</definedName>
    <definedName name="kl" localSheetId="36"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40"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4" hidden="1">{"mt1",#N/A,FALSE,"Debt";"mt2",#N/A,FALSE,"Debt";"mt3",#N/A,FALSE,"Debt";"mt4",#N/A,FALSE,"Debt";"mt5",#N/A,FALSE,"Debt";"mt6",#N/A,FALSE,"Debt";"mt7",#N/A,FALSE,"Debt"}</definedName>
    <definedName name="kl" localSheetId="7" hidden="1">{"mt1",#N/A,FALSE,"Debt";"mt2",#N/A,FALSE,"Debt";"mt3",#N/A,FALSE,"Debt";"mt4",#N/A,FALSE,"Debt";"mt5",#N/A,FALSE,"Debt";"mt6",#N/A,FALSE,"Debt";"mt7",#N/A,FALSE,"Debt"}</definedName>
    <definedName name="kl" localSheetId="48" hidden="1">{"mt1",#N/A,FALSE,"Debt";"mt2",#N/A,FALSE,"Debt";"mt3",#N/A,FALSE,"Debt";"mt4",#N/A,FALSE,"Debt";"mt5",#N/A,FALSE,"Debt";"mt6",#N/A,FALSE,"Debt";"mt7",#N/A,FALSE,"Debt"}</definedName>
    <definedName name="kl" localSheetId="50" hidden="1">{"mt1",#N/A,FALSE,"Debt";"mt2",#N/A,FALSE,"Debt";"mt3",#N/A,FALSE,"Debt";"mt4",#N/A,FALSE,"Debt";"mt5",#N/A,FALSE,"Debt";"mt6",#N/A,FALSE,"Debt";"mt7",#N/A,FALSE,"Debt"}</definedName>
    <definedName name="kl" localSheetId="51" hidden="1">{"mt1",#N/A,FALSE,"Debt";"mt2",#N/A,FALSE,"Debt";"mt3",#N/A,FALSE,"Debt";"mt4",#N/A,FALSE,"Debt";"mt5",#N/A,FALSE,"Debt";"mt6",#N/A,FALSE,"Debt";"mt7",#N/A,FALSE,"Debt"}</definedName>
    <definedName name="kl" localSheetId="52"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5" hidden="1">{"TRADE_COMP",#N/A,FALSE,"TAB23APP";"BOP",#N/A,FALSE,"TAB6";"DOT",#N/A,FALSE,"TAB24APP";"EXTDEBT",#N/A,FALSE,"TAB25APP"}</definedName>
    <definedName name="kljlkh" localSheetId="30" hidden="1">{"TRADE_COMP",#N/A,FALSE,"TAB23APP";"BOP",#N/A,FALSE,"TAB6";"DOT",#N/A,FALSE,"TAB24APP";"EXTDEBT",#N/A,FALSE,"TAB25APP"}</definedName>
    <definedName name="kljlkh" localSheetId="33" hidden="1">{"TRADE_COMP",#N/A,FALSE,"TAB23APP";"BOP",#N/A,FALSE,"TAB6";"DOT",#N/A,FALSE,"TAB24APP";"EXTDEBT",#N/A,FALSE,"TAB25APP"}</definedName>
    <definedName name="kljlkh" localSheetId="34" hidden="1">{"TRADE_COMP",#N/A,FALSE,"TAB23APP";"BOP",#N/A,FALSE,"TAB6";"DOT",#N/A,FALSE,"TAB24APP";"EXTDEBT",#N/A,FALSE,"TAB25APP"}</definedName>
    <definedName name="kljlkh" localSheetId="36" hidden="1">{"TRADE_COMP",#N/A,FALSE,"TAB23APP";"BOP",#N/A,FALSE,"TAB6";"DOT",#N/A,FALSE,"TAB24APP";"EXTDEBT",#N/A,FALSE,"TAB25APP"}</definedName>
    <definedName name="kljlkh" localSheetId="37" hidden="1">{"TRADE_COMP",#N/A,FALSE,"TAB23APP";"BOP",#N/A,FALSE,"TAB6";"DOT",#N/A,FALSE,"TAB24APP";"EXTDEBT",#N/A,FALSE,"TAB25APP"}</definedName>
    <definedName name="kljlkh" localSheetId="38" hidden="1">{"TRADE_COMP",#N/A,FALSE,"TAB23APP";"BOP",#N/A,FALSE,"TAB6";"DOT",#N/A,FALSE,"TAB24APP";"EXTDEBT",#N/A,FALSE,"TAB25APP"}</definedName>
    <definedName name="kljlkh" localSheetId="40" hidden="1">{"TRADE_COMP",#N/A,FALSE,"TAB23APP";"BOP",#N/A,FALSE,"TAB6";"DOT",#N/A,FALSE,"TAB24APP";"EXTDEBT",#N/A,FALSE,"TAB25APP"}</definedName>
    <definedName name="kljlkh" localSheetId="41" hidden="1">{"TRADE_COMP",#N/A,FALSE,"TAB23APP";"BOP",#N/A,FALSE,"TAB6";"DOT",#N/A,FALSE,"TAB24APP";"EXTDEBT",#N/A,FALSE,"TAB25APP"}</definedName>
    <definedName name="kljlkh" localSheetId="44" hidden="1">{"TRADE_COMP",#N/A,FALSE,"TAB23APP";"BOP",#N/A,FALSE,"TAB6";"DOT",#N/A,FALSE,"TAB24APP";"EXTDEBT",#N/A,FALSE,"TAB25APP"}</definedName>
    <definedName name="kljlkh" localSheetId="7" hidden="1">{"TRADE_COMP",#N/A,FALSE,"TAB23APP";"BOP",#N/A,FALSE,"TAB6";"DOT",#N/A,FALSE,"TAB24APP";"EXTDEBT",#N/A,FALSE,"TAB25APP"}</definedName>
    <definedName name="kljlkh" localSheetId="48" hidden="1">{"TRADE_COMP",#N/A,FALSE,"TAB23APP";"BOP",#N/A,FALSE,"TAB6";"DOT",#N/A,FALSE,"TAB24APP";"EXTDEBT",#N/A,FALSE,"TAB25APP"}</definedName>
    <definedName name="kljlkh" localSheetId="50" hidden="1">{"TRADE_COMP",#N/A,FALSE,"TAB23APP";"BOP",#N/A,FALSE,"TAB6";"DOT",#N/A,FALSE,"TAB24APP";"EXTDEBT",#N/A,FALSE,"TAB25APP"}</definedName>
    <definedName name="kljlkh" localSheetId="51" hidden="1">{"TRADE_COMP",#N/A,FALSE,"TAB23APP";"BOP",#N/A,FALSE,"TAB6";"DOT",#N/A,FALSE,"TAB24APP";"EXTDEBT",#N/A,FALSE,"TAB25APP"}</definedName>
    <definedName name="kljlkh" localSheetId="52" hidden="1">{"TRADE_COMP",#N/A,FALSE,"TAB23APP";"BOP",#N/A,FALSE,"TAB6";"DOT",#N/A,FALSE,"TAB24APP";"EXTDEBT",#N/A,FALSE,"TAB25APP"}</definedName>
    <definedName name="kljlkh" hidden="1">{"TRADE_COMP",#N/A,FALSE,"TAB23APP";"BOP",#N/A,FALSE,"TAB6";"DOT",#N/A,FALSE,"TAB24APP";"EXTDEBT",#N/A,FALSE,"TAB25APP"}</definedName>
    <definedName name="ku" localSheetId="25" hidden="1">{"macro",#N/A,FALSE,"Macro";"smq2",#N/A,FALSE,"Data";"smq3",#N/A,FALSE,"Data";"smq4",#N/A,FALSE,"Data";"smq5",#N/A,FALSE,"Data";"smq6",#N/A,FALSE,"Data";"smq7",#N/A,FALSE,"Data";"smq8",#N/A,FALSE,"Data";"smq9",#N/A,FALSE,"Data"}</definedName>
    <definedName name="ku" localSheetId="30"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4" hidden="1">{"macro",#N/A,FALSE,"Macro";"smq2",#N/A,FALSE,"Data";"smq3",#N/A,FALSE,"Data";"smq4",#N/A,FALSE,"Data";"smq5",#N/A,FALSE,"Data";"smq6",#N/A,FALSE,"Data";"smq7",#N/A,FALSE,"Data";"smq8",#N/A,FALSE,"Data";"smq9",#N/A,FALSE,"Data"}</definedName>
    <definedName name="ku" localSheetId="36"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40"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4" hidden="1">{"macro",#N/A,FALSE,"Macro";"smq2",#N/A,FALSE,"Data";"smq3",#N/A,FALSE,"Data";"smq4",#N/A,FALSE,"Data";"smq5",#N/A,FALSE,"Data";"smq6",#N/A,FALSE,"Data";"smq7",#N/A,FALSE,"Data";"smq8",#N/A,FALSE,"Data";"smq9",#N/A,FALSE,"Data"}</definedName>
    <definedName name="ku" localSheetId="7" hidden="1">{"macro",#N/A,FALSE,"Macro";"smq2",#N/A,FALSE,"Data";"smq3",#N/A,FALSE,"Data";"smq4",#N/A,FALSE,"Data";"smq5",#N/A,FALSE,"Data";"smq6",#N/A,FALSE,"Data";"smq7",#N/A,FALSE,"Data";"smq8",#N/A,FALSE,"Data";"smq9",#N/A,FALSE,"Data"}</definedName>
    <definedName name="ku" localSheetId="48" hidden="1">{"macro",#N/A,FALSE,"Macro";"smq2",#N/A,FALSE,"Data";"smq3",#N/A,FALSE,"Data";"smq4",#N/A,FALSE,"Data";"smq5",#N/A,FALSE,"Data";"smq6",#N/A,FALSE,"Data";"smq7",#N/A,FALSE,"Data";"smq8",#N/A,FALSE,"Data";"smq9",#N/A,FALSE,"Data"}</definedName>
    <definedName name="ku" localSheetId="50" hidden="1">{"macro",#N/A,FALSE,"Macro";"smq2",#N/A,FALSE,"Data";"smq3",#N/A,FALSE,"Data";"smq4",#N/A,FALSE,"Data";"smq5",#N/A,FALSE,"Data";"smq6",#N/A,FALSE,"Data";"smq7",#N/A,FALSE,"Data";"smq8",#N/A,FALSE,"Data";"smq9",#N/A,FALSE,"Data"}</definedName>
    <definedName name="ku" localSheetId="51" hidden="1">{"macro",#N/A,FALSE,"Macro";"smq2",#N/A,FALSE,"Data";"smq3",#N/A,FALSE,"Data";"smq4",#N/A,FALSE,"Data";"smq5",#N/A,FALSE,"Data";"smq6",#N/A,FALSE,"Data";"smq7",#N/A,FALSE,"Data";"smq8",#N/A,FALSE,"Data";"smq9",#N/A,FALSE,"Data"}</definedName>
    <definedName name="ku" localSheetId="52"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25" hidden="1">{"Main Economic Indicators",#N/A,FALSE,"C"}</definedName>
    <definedName name="lkf" localSheetId="30" hidden="1">{"Main Economic Indicators",#N/A,FALSE,"C"}</definedName>
    <definedName name="lkf" localSheetId="33" hidden="1">{"Main Economic Indicators",#N/A,FALSE,"C"}</definedName>
    <definedName name="lkf" localSheetId="34" hidden="1">{"Main Economic Indicators",#N/A,FALSE,"C"}</definedName>
    <definedName name="lkf" localSheetId="36" hidden="1">{"Main Economic Indicators",#N/A,FALSE,"C"}</definedName>
    <definedName name="lkf" localSheetId="37" hidden="1">{"Main Economic Indicators",#N/A,FALSE,"C"}</definedName>
    <definedName name="lkf" localSheetId="38" hidden="1">{"Main Economic Indicators",#N/A,FALSE,"C"}</definedName>
    <definedName name="lkf" localSheetId="40" hidden="1">{"Main Economic Indicators",#N/A,FALSE,"C"}</definedName>
    <definedName name="lkf" localSheetId="41" hidden="1">{"Main Economic Indicators",#N/A,FALSE,"C"}</definedName>
    <definedName name="lkf" localSheetId="44" hidden="1">{"Main Economic Indicators",#N/A,FALSE,"C"}</definedName>
    <definedName name="lkf" localSheetId="7" hidden="1">{"Main Economic Indicators",#N/A,FALSE,"C"}</definedName>
    <definedName name="lkf" localSheetId="48" hidden="1">{"Main Economic Indicators",#N/A,FALSE,"C"}</definedName>
    <definedName name="lkf" localSheetId="50" hidden="1">{"Main Economic Indicators",#N/A,FALSE,"C"}</definedName>
    <definedName name="lkf" localSheetId="51" hidden="1">{"Main Economic Indicators",#N/A,FALSE,"C"}</definedName>
    <definedName name="lkf" localSheetId="52" hidden="1">{"Main Economic Indicators",#N/A,FALSE,"C"}</definedName>
    <definedName name="lkf" hidden="1">{"Main Economic Indicators",#N/A,FALSE,"C"}</definedName>
    <definedName name="ll" localSheetId="25" hidden="1">{"Tab1",#N/A,FALSE,"P";"Tab2",#N/A,FALSE,"P"}</definedName>
    <definedName name="ll" localSheetId="30" hidden="1">{"Tab1",#N/A,FALSE,"P";"Tab2",#N/A,FALSE,"P"}</definedName>
    <definedName name="ll" localSheetId="33" hidden="1">{"Tab1",#N/A,FALSE,"P";"Tab2",#N/A,FALSE,"P"}</definedName>
    <definedName name="ll" localSheetId="34" hidden="1">{"Tab1",#N/A,FALSE,"P";"Tab2",#N/A,FALSE,"P"}</definedName>
    <definedName name="ll" localSheetId="36" hidden="1">{"Tab1",#N/A,FALSE,"P";"Tab2",#N/A,FALSE,"P"}</definedName>
    <definedName name="ll" localSheetId="37" hidden="1">{"Tab1",#N/A,FALSE,"P";"Tab2",#N/A,FALSE,"P"}</definedName>
    <definedName name="ll" localSheetId="38" hidden="1">{"Tab1",#N/A,FALSE,"P";"Tab2",#N/A,FALSE,"P"}</definedName>
    <definedName name="ll" localSheetId="40" hidden="1">{"Tab1",#N/A,FALSE,"P";"Tab2",#N/A,FALSE,"P"}</definedName>
    <definedName name="ll" localSheetId="41" hidden="1">{"Tab1",#N/A,FALSE,"P";"Tab2",#N/A,FALSE,"P"}</definedName>
    <definedName name="ll" localSheetId="44" hidden="1">{"Tab1",#N/A,FALSE,"P";"Tab2",#N/A,FALSE,"P"}</definedName>
    <definedName name="ll" localSheetId="7" hidden="1">{"Tab1",#N/A,FALSE,"P";"Tab2",#N/A,FALSE,"P"}</definedName>
    <definedName name="ll" localSheetId="48" hidden="1">{"Tab1",#N/A,FALSE,"P";"Tab2",#N/A,FALSE,"P"}</definedName>
    <definedName name="ll" localSheetId="50" hidden="1">{"Tab1",#N/A,FALSE,"P";"Tab2",#N/A,FALSE,"P"}</definedName>
    <definedName name="ll" localSheetId="51" hidden="1">{"Tab1",#N/A,FALSE,"P";"Tab2",#N/A,FALSE,"P"}</definedName>
    <definedName name="ll" localSheetId="52"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25" hidden="1">{"Riqfin97",#N/A,FALSE,"Tran";"Riqfinpro",#N/A,FALSE,"Tran"}</definedName>
    <definedName name="lll" localSheetId="30" hidden="1">{"Riqfin97",#N/A,FALSE,"Tran";"Riqfinpro",#N/A,FALSE,"Tran"}</definedName>
    <definedName name="lll" localSheetId="33" hidden="1">{"Riqfin97",#N/A,FALSE,"Tran";"Riqfinpro",#N/A,FALSE,"Tran"}</definedName>
    <definedName name="lll" localSheetId="34" hidden="1">{"Riqfin97",#N/A,FALSE,"Tran";"Riqfinpro",#N/A,FALSE,"Tran"}</definedName>
    <definedName name="lll" localSheetId="36" hidden="1">{"Riqfin97",#N/A,FALSE,"Tran";"Riqfinpro",#N/A,FALSE,"Tran"}</definedName>
    <definedName name="lll" localSheetId="37" hidden="1">{"Riqfin97",#N/A,FALSE,"Tran";"Riqfinpro",#N/A,FALSE,"Tran"}</definedName>
    <definedName name="lll" localSheetId="38" hidden="1">{"Riqfin97",#N/A,FALSE,"Tran";"Riqfinpro",#N/A,FALSE,"Tran"}</definedName>
    <definedName name="lll" localSheetId="40" hidden="1">{"Riqfin97",#N/A,FALSE,"Tran";"Riqfinpro",#N/A,FALSE,"Tran"}</definedName>
    <definedName name="lll" localSheetId="41" hidden="1">{"Riqfin97",#N/A,FALSE,"Tran";"Riqfinpro",#N/A,FALSE,"Tran"}</definedName>
    <definedName name="lll" localSheetId="44" hidden="1">{"Riqfin97",#N/A,FALSE,"Tran";"Riqfinpro",#N/A,FALSE,"Tran"}</definedName>
    <definedName name="lll" localSheetId="7" hidden="1">{"Riqfin97",#N/A,FALSE,"Tran";"Riqfinpro",#N/A,FALSE,"Tran"}</definedName>
    <definedName name="lll" localSheetId="48" hidden="1">{"Riqfin97",#N/A,FALSE,"Tran";"Riqfinpro",#N/A,FALSE,"Tran"}</definedName>
    <definedName name="lll" localSheetId="50" hidden="1">{"Riqfin97",#N/A,FALSE,"Tran";"Riqfinpro",#N/A,FALSE,"Tran"}</definedName>
    <definedName name="lll" localSheetId="51" hidden="1">{"Riqfin97",#N/A,FALSE,"Tran";"Riqfinpro",#N/A,FALSE,"Tran"}</definedName>
    <definedName name="lll" localSheetId="52" hidden="1">{"Riqfin97",#N/A,FALSE,"Tran";"Riqfinpro",#N/A,FALSE,"Tran"}</definedName>
    <definedName name="lll" hidden="1">{"Riqfin97",#N/A,FALSE,"Tran";"Riqfinpro",#N/A,FALSE,"Tran"}</definedName>
    <definedName name="llll" hidden="1">#REF!</definedName>
    <definedName name="m" localSheetId="25" hidden="1">{"ca",#N/A,FALSE,"Detailed BOP";"ka",#N/A,FALSE,"Detailed BOP";"btl",#N/A,FALSE,"Detailed BOP";#N/A,#N/A,FALSE,"Debt  Stock TBL";"imfprint",#N/A,FALSE,"IMF";"imfdebtservice",#N/A,FALSE,"IMF";"tradeprint",#N/A,FALSE,"Trade"}</definedName>
    <definedName name="m" localSheetId="30"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4" hidden="1">{"ca",#N/A,FALSE,"Detailed BOP";"ka",#N/A,FALSE,"Detailed BOP";"btl",#N/A,FALSE,"Detailed BOP";#N/A,#N/A,FALSE,"Debt  Stock TBL";"imfprint",#N/A,FALSE,"IMF";"imfdebtservice",#N/A,FALSE,"IMF";"tradeprint",#N/A,FALSE,"Trade"}</definedName>
    <definedName name="m" localSheetId="36"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40"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4" hidden="1">{"ca",#N/A,FALSE,"Detailed BOP";"ka",#N/A,FALSE,"Detailed BOP";"btl",#N/A,FALSE,"Detailed BOP";#N/A,#N/A,FALSE,"Debt  Stock TBL";"imfprint",#N/A,FALSE,"IMF";"imfdebtservice",#N/A,FALSE,"IMF";"tradeprint",#N/A,FALSE,"Trade"}</definedName>
    <definedName name="m" localSheetId="7" hidden="1">{"ca",#N/A,FALSE,"Detailed BOP";"ka",#N/A,FALSE,"Detailed BOP";"btl",#N/A,FALSE,"Detailed BOP";#N/A,#N/A,FALSE,"Debt  Stock TBL";"imfprint",#N/A,FALSE,"IMF";"imfdebtservice",#N/A,FALSE,"IMF";"tradeprint",#N/A,FALSE,"Trade"}</definedName>
    <definedName name="m" localSheetId="48" hidden="1">{"ca",#N/A,FALSE,"Detailed BOP";"ka",#N/A,FALSE,"Detailed BOP";"btl",#N/A,FALSE,"Detailed BOP";#N/A,#N/A,FALSE,"Debt  Stock TBL";"imfprint",#N/A,FALSE,"IMF";"imfdebtservice",#N/A,FALSE,"IMF";"tradeprint",#N/A,FALSE,"Trade"}</definedName>
    <definedName name="m" localSheetId="50" hidden="1">{"ca",#N/A,FALSE,"Detailed BOP";"ka",#N/A,FALSE,"Detailed BOP";"btl",#N/A,FALSE,"Detailed BOP";#N/A,#N/A,FALSE,"Debt  Stock TBL";"imfprint",#N/A,FALSE,"IMF";"imfdebtservice",#N/A,FALSE,"IMF";"tradeprint",#N/A,FALSE,"Trade"}</definedName>
    <definedName name="m" localSheetId="51" hidden="1">{"ca",#N/A,FALSE,"Detailed BOP";"ka",#N/A,FALSE,"Detailed BOP";"btl",#N/A,FALSE,"Detailed BOP";#N/A,#N/A,FALSE,"Debt  Stock TBL";"imfprint",#N/A,FALSE,"IMF";"imfdebtservice",#N/A,FALSE,"IMF";"tradeprint",#N/A,FALSE,"Trade"}</definedName>
    <definedName name="m" localSheetId="52"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44">#REF!</definedName>
    <definedName name="MACRO" localSheetId="51">#REF!</definedName>
    <definedName name="MACRO" localSheetId="52">#REF!</definedName>
    <definedName name="MACRO">#REF!</definedName>
    <definedName name="Maturity_NC" localSheetId="44">#REF!</definedName>
    <definedName name="Maturity_NC" localSheetId="51">#REF!</definedName>
    <definedName name="Maturity_NC" localSheetId="52">#REF!</definedName>
    <definedName name="Maturity_NC">#REF!</definedName>
    <definedName name="MIDDLE" localSheetId="44">#REF!</definedName>
    <definedName name="MIDDLE" localSheetId="51">#REF!</definedName>
    <definedName name="MIDDLE" localSheetId="52">#REF!</definedName>
    <definedName name="MIDDLE">#REF!</definedName>
    <definedName name="mko" localSheetId="25" hidden="1">{"Main Economic Indicators",#N/A,FALSE,"C"}</definedName>
    <definedName name="mko" localSheetId="30" hidden="1">{"Main Economic Indicators",#N/A,FALSE,"C"}</definedName>
    <definedName name="mko" localSheetId="33" hidden="1">{"Main Economic Indicators",#N/A,FALSE,"C"}</definedName>
    <definedName name="mko" localSheetId="34" hidden="1">{"Main Economic Indicators",#N/A,FALSE,"C"}</definedName>
    <definedName name="mko" localSheetId="36" hidden="1">{"Main Economic Indicators",#N/A,FALSE,"C"}</definedName>
    <definedName name="mko" localSheetId="37" hidden="1">{"Main Economic Indicators",#N/A,FALSE,"C"}</definedName>
    <definedName name="mko" localSheetId="38" hidden="1">{"Main Economic Indicators",#N/A,FALSE,"C"}</definedName>
    <definedName name="mko" localSheetId="40" hidden="1">{"Main Economic Indicators",#N/A,FALSE,"C"}</definedName>
    <definedName name="mko" localSheetId="41" hidden="1">{"Main Economic Indicators",#N/A,FALSE,"C"}</definedName>
    <definedName name="mko" localSheetId="44" hidden="1">{"Main Economic Indicators",#N/A,FALSE,"C"}</definedName>
    <definedName name="mko" localSheetId="7" hidden="1">{"Main Economic Indicators",#N/A,FALSE,"C"}</definedName>
    <definedName name="mko" localSheetId="48" hidden="1">{"Main Economic Indicators",#N/A,FALSE,"C"}</definedName>
    <definedName name="mko" localSheetId="50" hidden="1">{"Main Economic Indicators",#N/A,FALSE,"C"}</definedName>
    <definedName name="mko" localSheetId="51" hidden="1">{"Main Economic Indicators",#N/A,FALSE,"C"}</definedName>
    <definedName name="mko" localSheetId="52" hidden="1">{"Main Economic Indicators",#N/A,FALSE,"C"}</definedName>
    <definedName name="mko" hidden="1">{"Main Economic Indicators",#N/A,FALSE,"C"}</definedName>
    <definedName name="ml" localSheetId="25" hidden="1">{"macro",#N/A,FALSE,"Macro";"smq2",#N/A,FALSE,"Data";"smq3",#N/A,FALSE,"Data";"smq4",#N/A,FALSE,"Data";"smq5",#N/A,FALSE,"Data";"smq6",#N/A,FALSE,"Data";"smq7",#N/A,FALSE,"Data";"smq8",#N/A,FALSE,"Data";"smq9",#N/A,FALSE,"Data"}</definedName>
    <definedName name="ml" localSheetId="30"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4" hidden="1">{"macro",#N/A,FALSE,"Macro";"smq2",#N/A,FALSE,"Data";"smq3",#N/A,FALSE,"Data";"smq4",#N/A,FALSE,"Data";"smq5",#N/A,FALSE,"Data";"smq6",#N/A,FALSE,"Data";"smq7",#N/A,FALSE,"Data";"smq8",#N/A,FALSE,"Data";"smq9",#N/A,FALSE,"Data"}</definedName>
    <definedName name="ml" localSheetId="36"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40"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4" hidden="1">{"macro",#N/A,FALSE,"Macro";"smq2",#N/A,FALSE,"Data";"smq3",#N/A,FALSE,"Data";"smq4",#N/A,FALSE,"Data";"smq5",#N/A,FALSE,"Data";"smq6",#N/A,FALSE,"Data";"smq7",#N/A,FALSE,"Data";"smq8",#N/A,FALSE,"Data";"smq9",#N/A,FALSE,"Data"}</definedName>
    <definedName name="ml" localSheetId="7" hidden="1">{"macro",#N/A,FALSE,"Macro";"smq2",#N/A,FALSE,"Data";"smq3",#N/A,FALSE,"Data";"smq4",#N/A,FALSE,"Data";"smq5",#N/A,FALSE,"Data";"smq6",#N/A,FALSE,"Data";"smq7",#N/A,FALSE,"Data";"smq8",#N/A,FALSE,"Data";"smq9",#N/A,FALSE,"Data"}</definedName>
    <definedName name="ml" localSheetId="48" hidden="1">{"macro",#N/A,FALSE,"Macro";"smq2",#N/A,FALSE,"Data";"smq3",#N/A,FALSE,"Data";"smq4",#N/A,FALSE,"Data";"smq5",#N/A,FALSE,"Data";"smq6",#N/A,FALSE,"Data";"smq7",#N/A,FALSE,"Data";"smq8",#N/A,FALSE,"Data";"smq9",#N/A,FALSE,"Data"}</definedName>
    <definedName name="ml" localSheetId="50" hidden="1">{"macro",#N/A,FALSE,"Macro";"smq2",#N/A,FALSE,"Data";"smq3",#N/A,FALSE,"Data";"smq4",#N/A,FALSE,"Data";"smq5",#N/A,FALSE,"Data";"smq6",#N/A,FALSE,"Data";"smq7",#N/A,FALSE,"Data";"smq8",#N/A,FALSE,"Data";"smq9",#N/A,FALSE,"Data"}</definedName>
    <definedName name="ml" localSheetId="51" hidden="1">{"macro",#N/A,FALSE,"Macro";"smq2",#N/A,FALSE,"Data";"smq3",#N/A,FALSE,"Data";"smq4",#N/A,FALSE,"Data";"smq5",#N/A,FALSE,"Data";"smq6",#N/A,FALSE,"Data";"smq7",#N/A,FALSE,"Data";"smq8",#N/A,FALSE,"Data";"smq9",#N/A,FALSE,"Data"}</definedName>
    <definedName name="ml" localSheetId="52"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5" hidden="1">{"Riqfin97",#N/A,FALSE,"Tran";"Riqfinpro",#N/A,FALSE,"Tran"}</definedName>
    <definedName name="mmm" localSheetId="30" hidden="1">{"Riqfin97",#N/A,FALSE,"Tran";"Riqfinpro",#N/A,FALSE,"Tran"}</definedName>
    <definedName name="mmm" localSheetId="33" hidden="1">{"Riqfin97",#N/A,FALSE,"Tran";"Riqfinpro",#N/A,FALSE,"Tran"}</definedName>
    <definedName name="mmm" localSheetId="34" hidden="1">{"Riqfin97",#N/A,FALSE,"Tran";"Riqfinpro",#N/A,FALSE,"Tran"}</definedName>
    <definedName name="mmm" localSheetId="36" hidden="1">{"Riqfin97",#N/A,FALSE,"Tran";"Riqfinpro",#N/A,FALSE,"Tran"}</definedName>
    <definedName name="mmm" localSheetId="37" hidden="1">{"Riqfin97",#N/A,FALSE,"Tran";"Riqfinpro",#N/A,FALSE,"Tran"}</definedName>
    <definedName name="mmm" localSheetId="38" hidden="1">{"Riqfin97",#N/A,FALSE,"Tran";"Riqfinpro",#N/A,FALSE,"Tran"}</definedName>
    <definedName name="mmm" localSheetId="40" hidden="1">{"Riqfin97",#N/A,FALSE,"Tran";"Riqfinpro",#N/A,FALSE,"Tran"}</definedName>
    <definedName name="mmm" localSheetId="41" hidden="1">{"Riqfin97",#N/A,FALSE,"Tran";"Riqfinpro",#N/A,FALSE,"Tran"}</definedName>
    <definedName name="mmm" localSheetId="44" hidden="1">{"Riqfin97",#N/A,FALSE,"Tran";"Riqfinpro",#N/A,FALSE,"Tran"}</definedName>
    <definedName name="mmm" localSheetId="7" hidden="1">{"Riqfin97",#N/A,FALSE,"Tran";"Riqfinpro",#N/A,FALSE,"Tran"}</definedName>
    <definedName name="mmm" localSheetId="48" hidden="1">{"Riqfin97",#N/A,FALSE,"Tran";"Riqfinpro",#N/A,FALSE,"Tran"}</definedName>
    <definedName name="mmm" localSheetId="50" hidden="1">{"Riqfin97",#N/A,FALSE,"Tran";"Riqfinpro",#N/A,FALSE,"Tran"}</definedName>
    <definedName name="mmm" localSheetId="51" hidden="1">{"Riqfin97",#N/A,FALSE,"Tran";"Riqfinpro",#N/A,FALSE,"Tran"}</definedName>
    <definedName name="mmm" localSheetId="52" hidden="1">{"Riqfin97",#N/A,FALSE,"Tran";"Riqfinpro",#N/A,FALSE,"Tran"}</definedName>
    <definedName name="mmm" hidden="1">{"Riqfin97",#N/A,FALSE,"Tran";"Riqfinpro",#N/A,FALSE,"Tran"}</definedName>
    <definedName name="mmmm" localSheetId="25" hidden="1">{"Tab1",#N/A,FALSE,"P";"Tab2",#N/A,FALSE,"P"}</definedName>
    <definedName name="mmmm" localSheetId="30" hidden="1">{"Tab1",#N/A,FALSE,"P";"Tab2",#N/A,FALSE,"P"}</definedName>
    <definedName name="mmmm" localSheetId="33" hidden="1">{"Tab1",#N/A,FALSE,"P";"Tab2",#N/A,FALSE,"P"}</definedName>
    <definedName name="mmmm" localSheetId="34" hidden="1">{"Tab1",#N/A,FALSE,"P";"Tab2",#N/A,FALSE,"P"}</definedName>
    <definedName name="mmmm" localSheetId="36" hidden="1">{"Tab1",#N/A,FALSE,"P";"Tab2",#N/A,FALSE,"P"}</definedName>
    <definedName name="mmmm" localSheetId="37" hidden="1">{"Tab1",#N/A,FALSE,"P";"Tab2",#N/A,FALSE,"P"}</definedName>
    <definedName name="mmmm" localSheetId="38" hidden="1">{"Tab1",#N/A,FALSE,"P";"Tab2",#N/A,FALSE,"P"}</definedName>
    <definedName name="mmmm" localSheetId="40" hidden="1">{"Tab1",#N/A,FALSE,"P";"Tab2",#N/A,FALSE,"P"}</definedName>
    <definedName name="mmmm" localSheetId="41" hidden="1">{"Tab1",#N/A,FALSE,"P";"Tab2",#N/A,FALSE,"P"}</definedName>
    <definedName name="mmmm" localSheetId="44" hidden="1">{"Tab1",#N/A,FALSE,"P";"Tab2",#N/A,FALSE,"P"}</definedName>
    <definedName name="mmmm" localSheetId="7" hidden="1">{"Tab1",#N/A,FALSE,"P";"Tab2",#N/A,FALSE,"P"}</definedName>
    <definedName name="mmmm" localSheetId="48" hidden="1">{"Tab1",#N/A,FALSE,"P";"Tab2",#N/A,FALSE,"P"}</definedName>
    <definedName name="mmmm" localSheetId="50" hidden="1">{"Tab1",#N/A,FALSE,"P";"Tab2",#N/A,FALSE,"P"}</definedName>
    <definedName name="mmmm" localSheetId="51" hidden="1">{"Tab1",#N/A,FALSE,"P";"Tab2",#N/A,FALSE,"P"}</definedName>
    <definedName name="mmmm" localSheetId="52" hidden="1">{"Tab1",#N/A,FALSE,"P";"Tab2",#N/A,FALSE,"P"}</definedName>
    <definedName name="mmmm" hidden="1">{"Tab1",#N/A,FALSE,"P";"Tab2",#N/A,FALSE,"P"}</definedName>
    <definedName name="mmmmmmm" localSheetId="25" hidden="1">{"Riqfin97",#N/A,FALSE,"Tran";"Riqfinpro",#N/A,FALSE,"Tran"}</definedName>
    <definedName name="mmmmmmm" localSheetId="30" hidden="1">{"Riqfin97",#N/A,FALSE,"Tran";"Riqfinpro",#N/A,FALSE,"Tran"}</definedName>
    <definedName name="mmmmmmm" localSheetId="33" hidden="1">{"Riqfin97",#N/A,FALSE,"Tran";"Riqfinpro",#N/A,FALSE,"Tran"}</definedName>
    <definedName name="mmmmmmm" localSheetId="34" hidden="1">{"Riqfin97",#N/A,FALSE,"Tran";"Riqfinpro",#N/A,FALSE,"Tran"}</definedName>
    <definedName name="mmmmmmm" localSheetId="36" hidden="1">{"Riqfin97",#N/A,FALSE,"Tran";"Riqfinpro",#N/A,FALSE,"Tran"}</definedName>
    <definedName name="mmmmmmm" localSheetId="37" hidden="1">{"Riqfin97",#N/A,FALSE,"Tran";"Riqfinpro",#N/A,FALSE,"Tran"}</definedName>
    <definedName name="mmmmmmm" localSheetId="38" hidden="1">{"Riqfin97",#N/A,FALSE,"Tran";"Riqfinpro",#N/A,FALSE,"Tran"}</definedName>
    <definedName name="mmmmmmm" localSheetId="40" hidden="1">{"Riqfin97",#N/A,FALSE,"Tran";"Riqfinpro",#N/A,FALSE,"Tran"}</definedName>
    <definedName name="mmmmmmm" localSheetId="41" hidden="1">{"Riqfin97",#N/A,FALSE,"Tran";"Riqfinpro",#N/A,FALSE,"Tran"}</definedName>
    <definedName name="mmmmmmm" localSheetId="44" hidden="1">{"Riqfin97",#N/A,FALSE,"Tran";"Riqfinpro",#N/A,FALSE,"Tran"}</definedName>
    <definedName name="mmmmmmm" localSheetId="7" hidden="1">{"Riqfin97",#N/A,FALSE,"Tran";"Riqfinpro",#N/A,FALSE,"Tran"}</definedName>
    <definedName name="mmmmmmm" localSheetId="48" hidden="1">{"Riqfin97",#N/A,FALSE,"Tran";"Riqfinpro",#N/A,FALSE,"Tran"}</definedName>
    <definedName name="mmmmmmm" localSheetId="50" hidden="1">{"Riqfin97",#N/A,FALSE,"Tran";"Riqfinpro",#N/A,FALSE,"Tran"}</definedName>
    <definedName name="mmmmmmm" localSheetId="51" hidden="1">{"Riqfin97",#N/A,FALSE,"Tran";"Riqfinpro",#N/A,FALSE,"Tran"}</definedName>
    <definedName name="mmmmmmm" localSheetId="52" hidden="1">{"Riqfin97",#N/A,FALSE,"Tran";"Riqfinpro",#N/A,FALSE,"Tran"}</definedName>
    <definedName name="mmmmmmm" hidden="1">{"Riqfin97",#N/A,FALSE,"Tran";"Riqfinpro",#N/A,FALSE,"Tran"}</definedName>
    <definedName name="mnbv" localSheetId="25" hidden="1">{"TRADE_COMP",#N/A,FALSE,"TAB23APP";"BOP",#N/A,FALSE,"TAB6";"DOT",#N/A,FALSE,"TAB24APP";"EXTDEBT",#N/A,FALSE,"TAB25APP"}</definedName>
    <definedName name="mnbv" localSheetId="30" hidden="1">{"TRADE_COMP",#N/A,FALSE,"TAB23APP";"BOP",#N/A,FALSE,"TAB6";"DOT",#N/A,FALSE,"TAB24APP";"EXTDEBT",#N/A,FALSE,"TAB25APP"}</definedName>
    <definedName name="mnbv" localSheetId="33" hidden="1">{"TRADE_COMP",#N/A,FALSE,"TAB23APP";"BOP",#N/A,FALSE,"TAB6";"DOT",#N/A,FALSE,"TAB24APP";"EXTDEBT",#N/A,FALSE,"TAB25APP"}</definedName>
    <definedName name="mnbv" localSheetId="34" hidden="1">{"TRADE_COMP",#N/A,FALSE,"TAB23APP";"BOP",#N/A,FALSE,"TAB6";"DOT",#N/A,FALSE,"TAB24APP";"EXTDEBT",#N/A,FALSE,"TAB25APP"}</definedName>
    <definedName name="mnbv" localSheetId="36" hidden="1">{"TRADE_COMP",#N/A,FALSE,"TAB23APP";"BOP",#N/A,FALSE,"TAB6";"DOT",#N/A,FALSE,"TAB24APP";"EXTDEBT",#N/A,FALSE,"TAB25APP"}</definedName>
    <definedName name="mnbv" localSheetId="37" hidden="1">{"TRADE_COMP",#N/A,FALSE,"TAB23APP";"BOP",#N/A,FALSE,"TAB6";"DOT",#N/A,FALSE,"TAB24APP";"EXTDEBT",#N/A,FALSE,"TAB25APP"}</definedName>
    <definedName name="mnbv" localSheetId="38" hidden="1">{"TRADE_COMP",#N/A,FALSE,"TAB23APP";"BOP",#N/A,FALSE,"TAB6";"DOT",#N/A,FALSE,"TAB24APP";"EXTDEBT",#N/A,FALSE,"TAB25APP"}</definedName>
    <definedName name="mnbv" localSheetId="40" hidden="1">{"TRADE_COMP",#N/A,FALSE,"TAB23APP";"BOP",#N/A,FALSE,"TAB6";"DOT",#N/A,FALSE,"TAB24APP";"EXTDEBT",#N/A,FALSE,"TAB25APP"}</definedName>
    <definedName name="mnbv" localSheetId="41" hidden="1">{"TRADE_COMP",#N/A,FALSE,"TAB23APP";"BOP",#N/A,FALSE,"TAB6";"DOT",#N/A,FALSE,"TAB24APP";"EXTDEBT",#N/A,FALSE,"TAB25APP"}</definedName>
    <definedName name="mnbv" localSheetId="44" hidden="1">{"TRADE_COMP",#N/A,FALSE,"TAB23APP";"BOP",#N/A,FALSE,"TAB6";"DOT",#N/A,FALSE,"TAB24APP";"EXTDEBT",#N/A,FALSE,"TAB25APP"}</definedName>
    <definedName name="mnbv" localSheetId="7" hidden="1">{"TRADE_COMP",#N/A,FALSE,"TAB23APP";"BOP",#N/A,FALSE,"TAB6";"DOT",#N/A,FALSE,"TAB24APP";"EXTDEBT",#N/A,FALSE,"TAB25APP"}</definedName>
    <definedName name="mnbv" localSheetId="48" hidden="1">{"TRADE_COMP",#N/A,FALSE,"TAB23APP";"BOP",#N/A,FALSE,"TAB6";"DOT",#N/A,FALSE,"TAB24APP";"EXTDEBT",#N/A,FALSE,"TAB25APP"}</definedName>
    <definedName name="mnbv" localSheetId="50" hidden="1">{"TRADE_COMP",#N/A,FALSE,"TAB23APP";"BOP",#N/A,FALSE,"TAB6";"DOT",#N/A,FALSE,"TAB24APP";"EXTDEBT",#N/A,FALSE,"TAB25APP"}</definedName>
    <definedName name="mnbv" localSheetId="51" hidden="1">{"TRADE_COMP",#N/A,FALSE,"TAB23APP";"BOP",#N/A,FALSE,"TAB6";"DOT",#N/A,FALSE,"TAB24APP";"EXTDEBT",#N/A,FALSE,"TAB25APP"}</definedName>
    <definedName name="mnbv" localSheetId="52" hidden="1">{"TRADE_COMP",#N/A,FALSE,"TAB23APP";"BOP",#N/A,FALSE,"TAB6";"DOT",#N/A,FALSE,"TAB24APP";"EXTDEBT",#N/A,FALSE,"TAB25APP"}</definedName>
    <definedName name="mnbv" hidden="1">{"TRADE_COMP",#N/A,FALSE,"TAB23APP";"BOP",#N/A,FALSE,"TAB6";"DOT",#N/A,FALSE,"TAB24APP";"EXTDEBT",#N/A,FALSE,"TAB25APP"}</definedName>
    <definedName name="n" localSheetId="25" hidden="1">{"Main Economic Indicators",#N/A,FALSE,"C"}</definedName>
    <definedName name="n" localSheetId="30" hidden="1">{"Main Economic Indicators",#N/A,FALSE,"C"}</definedName>
    <definedName name="n" localSheetId="33" hidden="1">{"Main Economic Indicators",#N/A,FALSE,"C"}</definedName>
    <definedName name="n" localSheetId="34" hidden="1">{"Main Economic Indicators",#N/A,FALSE,"C"}</definedName>
    <definedName name="n" localSheetId="36" hidden="1">{"Main Economic Indicators",#N/A,FALSE,"C"}</definedName>
    <definedName name="n" localSheetId="37" hidden="1">{"Main Economic Indicators",#N/A,FALSE,"C"}</definedName>
    <definedName name="n" localSheetId="38" hidden="1">{"Main Economic Indicators",#N/A,FALSE,"C"}</definedName>
    <definedName name="n" localSheetId="40" hidden="1">{"Main Economic Indicators",#N/A,FALSE,"C"}</definedName>
    <definedName name="n" localSheetId="41" hidden="1">{"Main Economic Indicators",#N/A,FALSE,"C"}</definedName>
    <definedName name="n" localSheetId="44" hidden="1">{"Main Economic Indicators",#N/A,FALSE,"C"}</definedName>
    <definedName name="n" localSheetId="7" hidden="1">{"Main Economic Indicators",#N/A,FALSE,"C"}</definedName>
    <definedName name="n" localSheetId="48" hidden="1">{"Main Economic Indicators",#N/A,FALSE,"C"}</definedName>
    <definedName name="n" localSheetId="50" hidden="1">{"Main Economic Indicators",#N/A,FALSE,"C"}</definedName>
    <definedName name="n" localSheetId="51" hidden="1">{"Main Economic Indicators",#N/A,FALSE,"C"}</definedName>
    <definedName name="n" localSheetId="52" hidden="1">{"Main Economic Indicators",#N/A,FALSE,"C"}</definedName>
    <definedName name="n" hidden="1">{"Main Economic Indicators",#N/A,FALSE,"C"}</definedName>
    <definedName name="NAMES" localSheetId="35">#REF!</definedName>
    <definedName name="NAMES" localSheetId="44">#REF!</definedName>
    <definedName name="NAMES" localSheetId="51">#REF!</definedName>
    <definedName name="NAMES" localSheetId="52">#REF!</definedName>
    <definedName name="NAMES" localSheetId="14">#REF!</definedName>
    <definedName name="NAMES">#REF!</definedName>
    <definedName name="Net" localSheetId="44">#REF!</definedName>
    <definedName name="Net" localSheetId="51">#REF!</definedName>
    <definedName name="Net" localSheetId="52">#REF!</definedName>
    <definedName name="Net">#REF!</definedName>
    <definedName name="new" localSheetId="25" hidden="1">{"TBILLS_ALL",#N/A,FALSE,"FITB_all"}</definedName>
    <definedName name="new" localSheetId="30" hidden="1">{"TBILLS_ALL",#N/A,FALSE,"FITB_all"}</definedName>
    <definedName name="new" localSheetId="33" hidden="1">{"TBILLS_ALL",#N/A,FALSE,"FITB_all"}</definedName>
    <definedName name="new" localSheetId="34" hidden="1">{"TBILLS_ALL",#N/A,FALSE,"FITB_all"}</definedName>
    <definedName name="new" localSheetId="36" hidden="1">{"TBILLS_ALL",#N/A,FALSE,"FITB_all"}</definedName>
    <definedName name="new" localSheetId="37" hidden="1">{"TBILLS_ALL",#N/A,FALSE,"FITB_all"}</definedName>
    <definedName name="new" localSheetId="38" hidden="1">{"TBILLS_ALL",#N/A,FALSE,"FITB_all"}</definedName>
    <definedName name="new" localSheetId="40" hidden="1">{"TBILLS_ALL",#N/A,FALSE,"FITB_all"}</definedName>
    <definedName name="new" localSheetId="41" hidden="1">{"TBILLS_ALL",#N/A,FALSE,"FITB_all"}</definedName>
    <definedName name="new" localSheetId="44" hidden="1">{"TBILLS_ALL",#N/A,FALSE,"FITB_all"}</definedName>
    <definedName name="new" localSheetId="7" hidden="1">{"TBILLS_ALL",#N/A,FALSE,"FITB_all"}</definedName>
    <definedName name="new" localSheetId="48" hidden="1">{"TBILLS_ALL",#N/A,FALSE,"FITB_all"}</definedName>
    <definedName name="new" localSheetId="50" hidden="1">{"TBILLS_ALL",#N/A,FALSE,"FITB_all"}</definedName>
    <definedName name="new" localSheetId="51" hidden="1">{"TBILLS_ALL",#N/A,FALSE,"FITB_all"}</definedName>
    <definedName name="new" localSheetId="52" hidden="1">{"TBILLS_ALL",#N/A,FALSE,"FITB_all"}</definedName>
    <definedName name="new" hidden="1">{"TBILLS_ALL",#N/A,FALSE,"FITB_all"}</definedName>
    <definedName name="newnew" localSheetId="25" hidden="1">{"TBILLS_ALL",#N/A,FALSE,"FITB_all"}</definedName>
    <definedName name="newnew" localSheetId="30" hidden="1">{"TBILLS_ALL",#N/A,FALSE,"FITB_all"}</definedName>
    <definedName name="newnew" localSheetId="33" hidden="1">{"TBILLS_ALL",#N/A,FALSE,"FITB_all"}</definedName>
    <definedName name="newnew" localSheetId="34" hidden="1">{"TBILLS_ALL",#N/A,FALSE,"FITB_all"}</definedName>
    <definedName name="newnew" localSheetId="36" hidden="1">{"TBILLS_ALL",#N/A,FALSE,"FITB_all"}</definedName>
    <definedName name="newnew" localSheetId="37" hidden="1">{"TBILLS_ALL",#N/A,FALSE,"FITB_all"}</definedName>
    <definedName name="newnew" localSheetId="38" hidden="1">{"TBILLS_ALL",#N/A,FALSE,"FITB_all"}</definedName>
    <definedName name="newnew" localSheetId="40" hidden="1">{"TBILLS_ALL",#N/A,FALSE,"FITB_all"}</definedName>
    <definedName name="newnew" localSheetId="41" hidden="1">{"TBILLS_ALL",#N/A,FALSE,"FITB_all"}</definedName>
    <definedName name="newnew" localSheetId="44" hidden="1">{"TBILLS_ALL",#N/A,FALSE,"FITB_all"}</definedName>
    <definedName name="newnew" localSheetId="7" hidden="1">{"TBILLS_ALL",#N/A,FALSE,"FITB_all"}</definedName>
    <definedName name="newnew" localSheetId="48" hidden="1">{"TBILLS_ALL",#N/A,FALSE,"FITB_all"}</definedName>
    <definedName name="newnew" localSheetId="50" hidden="1">{"TBILLS_ALL",#N/A,FALSE,"FITB_all"}</definedName>
    <definedName name="newnew" localSheetId="51" hidden="1">{"TBILLS_ALL",#N/A,FALSE,"FITB_all"}</definedName>
    <definedName name="newnew" localSheetId="52" hidden="1">{"TBILLS_ALL",#N/A,FALSE,"FITB_all"}</definedName>
    <definedName name="newnew" hidden="1">{"TBILLS_ALL",#N/A,FALSE,"FITB_all"}</definedName>
    <definedName name="nn" localSheetId="25" hidden="1">{"Riqfin97",#N/A,FALSE,"Tran";"Riqfinpro",#N/A,FALSE,"Tran"}</definedName>
    <definedName name="nn" localSheetId="30" hidden="1">{"Riqfin97",#N/A,FALSE,"Tran";"Riqfinpro",#N/A,FALSE,"Tran"}</definedName>
    <definedName name="nn" localSheetId="33" hidden="1">{"Riqfin97",#N/A,FALSE,"Tran";"Riqfinpro",#N/A,FALSE,"Tran"}</definedName>
    <definedName name="nn" localSheetId="34" hidden="1">{"Riqfin97",#N/A,FALSE,"Tran";"Riqfinpro",#N/A,FALSE,"Tran"}</definedName>
    <definedName name="nn" localSheetId="36" hidden="1">{"Riqfin97",#N/A,FALSE,"Tran";"Riqfinpro",#N/A,FALSE,"Tran"}</definedName>
    <definedName name="nn" localSheetId="37" hidden="1">{"Riqfin97",#N/A,FALSE,"Tran";"Riqfinpro",#N/A,FALSE,"Tran"}</definedName>
    <definedName name="nn" localSheetId="38" hidden="1">{"Riqfin97",#N/A,FALSE,"Tran";"Riqfinpro",#N/A,FALSE,"Tran"}</definedName>
    <definedName name="nn" localSheetId="40" hidden="1">{"Riqfin97",#N/A,FALSE,"Tran";"Riqfinpro",#N/A,FALSE,"Tran"}</definedName>
    <definedName name="nn" localSheetId="41" hidden="1">{"Riqfin97",#N/A,FALSE,"Tran";"Riqfinpro",#N/A,FALSE,"Tran"}</definedName>
    <definedName name="nn" localSheetId="44" hidden="1">{"Riqfin97",#N/A,FALSE,"Tran";"Riqfinpro",#N/A,FALSE,"Tran"}</definedName>
    <definedName name="nn" localSheetId="7" hidden="1">{"Riqfin97",#N/A,FALSE,"Tran";"Riqfinpro",#N/A,FALSE,"Tran"}</definedName>
    <definedName name="nn" localSheetId="48" hidden="1">{"Riqfin97",#N/A,FALSE,"Tran";"Riqfinpro",#N/A,FALSE,"Tran"}</definedName>
    <definedName name="nn" localSheetId="50" hidden="1">{"Riqfin97",#N/A,FALSE,"Tran";"Riqfinpro",#N/A,FALSE,"Tran"}</definedName>
    <definedName name="nn" localSheetId="51" hidden="1">{"Riqfin97",#N/A,FALSE,"Tran";"Riqfinpro",#N/A,FALSE,"Tran"}</definedName>
    <definedName name="nn" localSheetId="52" hidden="1">{"Riqfin97",#N/A,FALSE,"Tran";"Riqfinpro",#N/A,FALSE,"Tran"}</definedName>
    <definedName name="nn" hidden="1">{"Riqfin97",#N/A,FALSE,"Tran";"Riqfinpro",#N/A,FALSE,"Tran"}</definedName>
    <definedName name="nnn" localSheetId="25" hidden="1">{"Tab1",#N/A,FALSE,"P";"Tab2",#N/A,FALSE,"P"}</definedName>
    <definedName name="nnn" localSheetId="30" hidden="1">{"Tab1",#N/A,FALSE,"P";"Tab2",#N/A,FALSE,"P"}</definedName>
    <definedName name="nnn" localSheetId="33" hidden="1">{"Tab1",#N/A,FALSE,"P";"Tab2",#N/A,FALSE,"P"}</definedName>
    <definedName name="nnn" localSheetId="34" hidden="1">{"Tab1",#N/A,FALSE,"P";"Tab2",#N/A,FALSE,"P"}</definedName>
    <definedName name="nnn" localSheetId="36" hidden="1">{"Tab1",#N/A,FALSE,"P";"Tab2",#N/A,FALSE,"P"}</definedName>
    <definedName name="nnn" localSheetId="37" hidden="1">{"Tab1",#N/A,FALSE,"P";"Tab2",#N/A,FALSE,"P"}</definedName>
    <definedName name="nnn" localSheetId="38" hidden="1">{"Tab1",#N/A,FALSE,"P";"Tab2",#N/A,FALSE,"P"}</definedName>
    <definedName name="nnn" localSheetId="40" hidden="1">{"Tab1",#N/A,FALSE,"P";"Tab2",#N/A,FALSE,"P"}</definedName>
    <definedName name="nnn" localSheetId="41" hidden="1">{"Tab1",#N/A,FALSE,"P";"Tab2",#N/A,FALSE,"P"}</definedName>
    <definedName name="nnn" localSheetId="44" hidden="1">{"Tab1",#N/A,FALSE,"P";"Tab2",#N/A,FALSE,"P"}</definedName>
    <definedName name="nnn" localSheetId="7" hidden="1">{"Tab1",#N/A,FALSE,"P";"Tab2",#N/A,FALSE,"P"}</definedName>
    <definedName name="nnn" localSheetId="48" hidden="1">{"Tab1",#N/A,FALSE,"P";"Tab2",#N/A,FALSE,"P"}</definedName>
    <definedName name="nnn" localSheetId="50" hidden="1">{"Tab1",#N/A,FALSE,"P";"Tab2",#N/A,FALSE,"P"}</definedName>
    <definedName name="nnn" localSheetId="51" hidden="1">{"Tab1",#N/A,FALSE,"P";"Tab2",#N/A,FALSE,"P"}</definedName>
    <definedName name="nnn" localSheetId="52" hidden="1">{"Tab1",#N/A,FALSE,"P";"Tab2",#N/A,FALSE,"P"}</definedName>
    <definedName name="nnn" hidden="1">{"Tab1",#N/A,FALSE,"P";"Tab2",#N/A,FALSE,"P"}</definedName>
    <definedName name="Notes" localSheetId="44">#REF!</definedName>
    <definedName name="Notes" localSheetId="51">#REF!</definedName>
    <definedName name="Notes" localSheetId="52">#REF!</definedName>
    <definedName name="Notes">#REF!</definedName>
    <definedName name="okm" localSheetId="25" hidden="1">{"macro",#N/A,FALSE,"Macro";"smq2",#N/A,FALSE,"Data";"smq3",#N/A,FALSE,"Data";"smq4",#N/A,FALSE,"Data";"smq5",#N/A,FALSE,"Data";"smq6",#N/A,FALSE,"Data";"smq7",#N/A,FALSE,"Data";"smq8",#N/A,FALSE,"Data";"smq9",#N/A,FALSE,"Data"}</definedName>
    <definedName name="okm" localSheetId="30"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4" hidden="1">{"macro",#N/A,FALSE,"Macro";"smq2",#N/A,FALSE,"Data";"smq3",#N/A,FALSE,"Data";"smq4",#N/A,FALSE,"Data";"smq5",#N/A,FALSE,"Data";"smq6",#N/A,FALSE,"Data";"smq7",#N/A,FALSE,"Data";"smq8",#N/A,FALSE,"Data";"smq9",#N/A,FALSE,"Data"}</definedName>
    <definedName name="okm" localSheetId="36"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40"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4" hidden="1">{"macro",#N/A,FALSE,"Macro";"smq2",#N/A,FALSE,"Data";"smq3",#N/A,FALSE,"Data";"smq4",#N/A,FALSE,"Data";"smq5",#N/A,FALSE,"Data";"smq6",#N/A,FALSE,"Data";"smq7",#N/A,FALSE,"Data";"smq8",#N/A,FALSE,"Data";"smq9",#N/A,FALSE,"Data"}</definedName>
    <definedName name="okm" localSheetId="7" hidden="1">{"macro",#N/A,FALSE,"Macro";"smq2",#N/A,FALSE,"Data";"smq3",#N/A,FALSE,"Data";"smq4",#N/A,FALSE,"Data";"smq5",#N/A,FALSE,"Data";"smq6",#N/A,FALSE,"Data";"smq7",#N/A,FALSE,"Data";"smq8",#N/A,FALSE,"Data";"smq9",#N/A,FALSE,"Data"}</definedName>
    <definedName name="okm" localSheetId="48" hidden="1">{"macro",#N/A,FALSE,"Macro";"smq2",#N/A,FALSE,"Data";"smq3",#N/A,FALSE,"Data";"smq4",#N/A,FALSE,"Data";"smq5",#N/A,FALSE,"Data";"smq6",#N/A,FALSE,"Data";"smq7",#N/A,FALSE,"Data";"smq8",#N/A,FALSE,"Data";"smq9",#N/A,FALSE,"Data"}</definedName>
    <definedName name="okm" localSheetId="50" hidden="1">{"macro",#N/A,FALSE,"Macro";"smq2",#N/A,FALSE,"Data";"smq3",#N/A,FALSE,"Data";"smq4",#N/A,FALSE,"Data";"smq5",#N/A,FALSE,"Data";"smq6",#N/A,FALSE,"Data";"smq7",#N/A,FALSE,"Data";"smq8",#N/A,FALSE,"Data";"smq9",#N/A,FALSE,"Data"}</definedName>
    <definedName name="okm" localSheetId="51" hidden="1">{"macro",#N/A,FALSE,"Macro";"smq2",#N/A,FALSE,"Data";"smq3",#N/A,FALSE,"Data";"smq4",#N/A,FALSE,"Data";"smq5",#N/A,FALSE,"Data";"smq6",#N/A,FALSE,"Data";"smq7",#N/A,FALSE,"Data";"smq8",#N/A,FALSE,"Data";"smq9",#N/A,FALSE,"Data"}</definedName>
    <definedName name="okm" localSheetId="52"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6">'T8'!#REF!</definedName>
    <definedName name="oo" localSheetId="25" hidden="1">{"Riqfin97",#N/A,FALSE,"Tran";"Riqfinpro",#N/A,FALSE,"Tran"}</definedName>
    <definedName name="oo" localSheetId="30" hidden="1">{"Riqfin97",#N/A,FALSE,"Tran";"Riqfinpro",#N/A,FALSE,"Tran"}</definedName>
    <definedName name="oo" localSheetId="33" hidden="1">{"Riqfin97",#N/A,FALSE,"Tran";"Riqfinpro",#N/A,FALSE,"Tran"}</definedName>
    <definedName name="oo" localSheetId="34" hidden="1">{"Riqfin97",#N/A,FALSE,"Tran";"Riqfinpro",#N/A,FALSE,"Tran"}</definedName>
    <definedName name="oo" localSheetId="36" hidden="1">{"Riqfin97",#N/A,FALSE,"Tran";"Riqfinpro",#N/A,FALSE,"Tran"}</definedName>
    <definedName name="oo" localSheetId="37" hidden="1">{"Riqfin97",#N/A,FALSE,"Tran";"Riqfinpro",#N/A,FALSE,"Tran"}</definedName>
    <definedName name="oo" localSheetId="38" hidden="1">{"Riqfin97",#N/A,FALSE,"Tran";"Riqfinpro",#N/A,FALSE,"Tran"}</definedName>
    <definedName name="oo" localSheetId="40" hidden="1">{"Riqfin97",#N/A,FALSE,"Tran";"Riqfinpro",#N/A,FALSE,"Tran"}</definedName>
    <definedName name="oo" localSheetId="41" hidden="1">{"Riqfin97",#N/A,FALSE,"Tran";"Riqfinpro",#N/A,FALSE,"Tran"}</definedName>
    <definedName name="oo" localSheetId="44" hidden="1">{"Riqfin97",#N/A,FALSE,"Tran";"Riqfinpro",#N/A,FALSE,"Tran"}</definedName>
    <definedName name="oo" localSheetId="7" hidden="1">{"Riqfin97",#N/A,FALSE,"Tran";"Riqfinpro",#N/A,FALSE,"Tran"}</definedName>
    <definedName name="oo" localSheetId="48" hidden="1">{"Riqfin97",#N/A,FALSE,"Tran";"Riqfinpro",#N/A,FALSE,"Tran"}</definedName>
    <definedName name="oo" localSheetId="50" hidden="1">{"Riqfin97",#N/A,FALSE,"Tran";"Riqfinpro",#N/A,FALSE,"Tran"}</definedName>
    <definedName name="oo" localSheetId="51" hidden="1">{"Riqfin97",#N/A,FALSE,"Tran";"Riqfinpro",#N/A,FALSE,"Tran"}</definedName>
    <definedName name="oo" localSheetId="52" hidden="1">{"Riqfin97",#N/A,FALSE,"Tran";"Riqfinpro",#N/A,FALSE,"Tran"}</definedName>
    <definedName name="oo" hidden="1">{"Riqfin97",#N/A,FALSE,"Tran";"Riqfinpro",#N/A,FALSE,"Tran"}</definedName>
    <definedName name="ooo" localSheetId="25" hidden="1">{"Tab1",#N/A,FALSE,"P";"Tab2",#N/A,FALSE,"P"}</definedName>
    <definedName name="ooo" localSheetId="30" hidden="1">{"Tab1",#N/A,FALSE,"P";"Tab2",#N/A,FALSE,"P"}</definedName>
    <definedName name="ooo" localSheetId="33" hidden="1">{"Tab1",#N/A,FALSE,"P";"Tab2",#N/A,FALSE,"P"}</definedName>
    <definedName name="ooo" localSheetId="34" hidden="1">{"Tab1",#N/A,FALSE,"P";"Tab2",#N/A,FALSE,"P"}</definedName>
    <definedName name="ooo" localSheetId="36" hidden="1">{"Tab1",#N/A,FALSE,"P";"Tab2",#N/A,FALSE,"P"}</definedName>
    <definedName name="ooo" localSheetId="37" hidden="1">{"Tab1",#N/A,FALSE,"P";"Tab2",#N/A,FALSE,"P"}</definedName>
    <definedName name="ooo" localSheetId="38" hidden="1">{"Tab1",#N/A,FALSE,"P";"Tab2",#N/A,FALSE,"P"}</definedName>
    <definedName name="ooo" localSheetId="40" hidden="1">{"Tab1",#N/A,FALSE,"P";"Tab2",#N/A,FALSE,"P"}</definedName>
    <definedName name="ooo" localSheetId="41" hidden="1">{"Tab1",#N/A,FALSE,"P";"Tab2",#N/A,FALSE,"P"}</definedName>
    <definedName name="ooo" localSheetId="44" hidden="1">{"Tab1",#N/A,FALSE,"P";"Tab2",#N/A,FALSE,"P"}</definedName>
    <definedName name="ooo" localSheetId="7" hidden="1">{"Tab1",#N/A,FALSE,"P";"Tab2",#N/A,FALSE,"P"}</definedName>
    <definedName name="ooo" localSheetId="48" hidden="1">{"Tab1",#N/A,FALSE,"P";"Tab2",#N/A,FALSE,"P"}</definedName>
    <definedName name="ooo" localSheetId="50" hidden="1">{"Tab1",#N/A,FALSE,"P";"Tab2",#N/A,FALSE,"P"}</definedName>
    <definedName name="ooo" localSheetId="51" hidden="1">{"Tab1",#N/A,FALSE,"P";"Tab2",#N/A,FALSE,"P"}</definedName>
    <definedName name="ooo" localSheetId="52" hidden="1">{"Tab1",#N/A,FALSE,"P";"Tab2",#N/A,FALSE,"P"}</definedName>
    <definedName name="ooo" hidden="1">{"Tab1",#N/A,FALSE,"P";"Tab2",#N/A,FALSE,"P"}</definedName>
    <definedName name="p" localSheetId="25" hidden="1">{"Riqfin97",#N/A,FALSE,"Tran";"Riqfinpro",#N/A,FALSE,"Tran"}</definedName>
    <definedName name="p" localSheetId="30" hidden="1">{"Riqfin97",#N/A,FALSE,"Tran";"Riqfinpro",#N/A,FALSE,"Tran"}</definedName>
    <definedName name="p" localSheetId="33" hidden="1">{"Riqfin97",#N/A,FALSE,"Tran";"Riqfinpro",#N/A,FALSE,"Tran"}</definedName>
    <definedName name="p" localSheetId="34" hidden="1">{"Riqfin97",#N/A,FALSE,"Tran";"Riqfinpro",#N/A,FALSE,"Tran"}</definedName>
    <definedName name="p" localSheetId="36" hidden="1">{"Riqfin97",#N/A,FALSE,"Tran";"Riqfinpro",#N/A,FALSE,"Tran"}</definedName>
    <definedName name="p" localSheetId="37" hidden="1">{"Riqfin97",#N/A,FALSE,"Tran";"Riqfinpro",#N/A,FALSE,"Tran"}</definedName>
    <definedName name="p" localSheetId="38" hidden="1">{"Riqfin97",#N/A,FALSE,"Tran";"Riqfinpro",#N/A,FALSE,"Tran"}</definedName>
    <definedName name="p" localSheetId="40" hidden="1">{"Riqfin97",#N/A,FALSE,"Tran";"Riqfinpro",#N/A,FALSE,"Tran"}</definedName>
    <definedName name="p" localSheetId="41" hidden="1">{"Riqfin97",#N/A,FALSE,"Tran";"Riqfinpro",#N/A,FALSE,"Tran"}</definedName>
    <definedName name="p" localSheetId="44" hidden="1">{"Riqfin97",#N/A,FALSE,"Tran";"Riqfinpro",#N/A,FALSE,"Tran"}</definedName>
    <definedName name="p" localSheetId="7" hidden="1">{"Riqfin97",#N/A,FALSE,"Tran";"Riqfinpro",#N/A,FALSE,"Tran"}</definedName>
    <definedName name="p" localSheetId="48" hidden="1">{"Riqfin97",#N/A,FALSE,"Tran";"Riqfinpro",#N/A,FALSE,"Tran"}</definedName>
    <definedName name="p" localSheetId="50" hidden="1">{"Riqfin97",#N/A,FALSE,"Tran";"Riqfinpro",#N/A,FALSE,"Tran"}</definedName>
    <definedName name="p" localSheetId="51" hidden="1">{"Riqfin97",#N/A,FALSE,"Tran";"Riqfinpro",#N/A,FALSE,"Tran"}</definedName>
    <definedName name="p" localSheetId="52" hidden="1">{"Riqfin97",#N/A,FALSE,"Tran";"Riqfinpro",#N/A,FALSE,"Tran"}</definedName>
    <definedName name="p" hidden="1">{"Riqfin97",#N/A,FALSE,"Tran";"Riqfinpro",#N/A,FALSE,"Tran"}</definedName>
    <definedName name="po" localSheetId="25" hidden="1">{"Tab1",#N/A,FALSE,"P";"Tab2",#N/A,FALSE,"P"}</definedName>
    <definedName name="po" localSheetId="30" hidden="1">{"Tab1",#N/A,FALSE,"P";"Tab2",#N/A,FALSE,"P"}</definedName>
    <definedName name="po" localSheetId="33" hidden="1">{"Tab1",#N/A,FALSE,"P";"Tab2",#N/A,FALSE,"P"}</definedName>
    <definedName name="po" localSheetId="34" hidden="1">{"Tab1",#N/A,FALSE,"P";"Tab2",#N/A,FALSE,"P"}</definedName>
    <definedName name="po" localSheetId="36" hidden="1">{"Tab1",#N/A,FALSE,"P";"Tab2",#N/A,FALSE,"P"}</definedName>
    <definedName name="po" localSheetId="37" hidden="1">{"Tab1",#N/A,FALSE,"P";"Tab2",#N/A,FALSE,"P"}</definedName>
    <definedName name="po" localSheetId="38" hidden="1">{"Tab1",#N/A,FALSE,"P";"Tab2",#N/A,FALSE,"P"}</definedName>
    <definedName name="po" localSheetId="40" hidden="1">{"Tab1",#N/A,FALSE,"P";"Tab2",#N/A,FALSE,"P"}</definedName>
    <definedName name="po" localSheetId="41" hidden="1">{"Tab1",#N/A,FALSE,"P";"Tab2",#N/A,FALSE,"P"}</definedName>
    <definedName name="po" localSheetId="44" hidden="1">{"Tab1",#N/A,FALSE,"P";"Tab2",#N/A,FALSE,"P"}</definedName>
    <definedName name="po" localSheetId="7" hidden="1">{"Tab1",#N/A,FALSE,"P";"Tab2",#N/A,FALSE,"P"}</definedName>
    <definedName name="po" localSheetId="48" hidden="1">{"Tab1",#N/A,FALSE,"P";"Tab2",#N/A,FALSE,"P"}</definedName>
    <definedName name="po" localSheetId="50" hidden="1">{"Tab1",#N/A,FALSE,"P";"Tab2",#N/A,FALSE,"P"}</definedName>
    <definedName name="po" localSheetId="51" hidden="1">{"Tab1",#N/A,FALSE,"P";"Tab2",#N/A,FALSE,"P"}</definedName>
    <definedName name="po" localSheetId="52" hidden="1">{"Tab1",#N/A,FALSE,"P";"Tab2",#N/A,FALSE,"P"}</definedName>
    <definedName name="po" hidden="1">{"Tab1",#N/A,FALSE,"P";"Tab2",#N/A,FALSE,"P"}</definedName>
    <definedName name="pp" localSheetId="25" hidden="1">{"Riqfin97",#N/A,FALSE,"Tran";"Riqfinpro",#N/A,FALSE,"Tran"}</definedName>
    <definedName name="pp" localSheetId="30" hidden="1">{"Riqfin97",#N/A,FALSE,"Tran";"Riqfinpro",#N/A,FALSE,"Tran"}</definedName>
    <definedName name="pp" localSheetId="33" hidden="1">{"Riqfin97",#N/A,FALSE,"Tran";"Riqfinpro",#N/A,FALSE,"Tran"}</definedName>
    <definedName name="pp" localSheetId="34" hidden="1">{"Riqfin97",#N/A,FALSE,"Tran";"Riqfinpro",#N/A,FALSE,"Tran"}</definedName>
    <definedName name="pp" localSheetId="36" hidden="1">{"Riqfin97",#N/A,FALSE,"Tran";"Riqfinpro",#N/A,FALSE,"Tran"}</definedName>
    <definedName name="pp" localSheetId="37" hidden="1">{"Riqfin97",#N/A,FALSE,"Tran";"Riqfinpro",#N/A,FALSE,"Tran"}</definedName>
    <definedName name="pp" localSheetId="38" hidden="1">{"Riqfin97",#N/A,FALSE,"Tran";"Riqfinpro",#N/A,FALSE,"Tran"}</definedName>
    <definedName name="pp" localSheetId="40" hidden="1">{"Riqfin97",#N/A,FALSE,"Tran";"Riqfinpro",#N/A,FALSE,"Tran"}</definedName>
    <definedName name="pp" localSheetId="41" hidden="1">{"Riqfin97",#N/A,FALSE,"Tran";"Riqfinpro",#N/A,FALSE,"Tran"}</definedName>
    <definedName name="pp" localSheetId="44" hidden="1">{"Riqfin97",#N/A,FALSE,"Tran";"Riqfinpro",#N/A,FALSE,"Tran"}</definedName>
    <definedName name="pp" localSheetId="7" hidden="1">{"Riqfin97",#N/A,FALSE,"Tran";"Riqfinpro",#N/A,FALSE,"Tran"}</definedName>
    <definedName name="pp" localSheetId="48" hidden="1">{"Riqfin97",#N/A,FALSE,"Tran";"Riqfinpro",#N/A,FALSE,"Tran"}</definedName>
    <definedName name="pp" localSheetId="50" hidden="1">{"Riqfin97",#N/A,FALSE,"Tran";"Riqfinpro",#N/A,FALSE,"Tran"}</definedName>
    <definedName name="pp" localSheetId="51" hidden="1">{"Riqfin97",#N/A,FALSE,"Tran";"Riqfinpro",#N/A,FALSE,"Tran"}</definedName>
    <definedName name="pp" localSheetId="52" hidden="1">{"Riqfin97",#N/A,FALSE,"Tran";"Riqfinpro",#N/A,FALSE,"Tran"}</definedName>
    <definedName name="pp" hidden="1">{"Riqfin97",#N/A,FALSE,"Tran";"Riqfinpro",#N/A,FALSE,"Tran"}</definedName>
    <definedName name="ppp" localSheetId="25" hidden="1">{"Riqfin97",#N/A,FALSE,"Tran";"Riqfinpro",#N/A,FALSE,"Tran"}</definedName>
    <definedName name="ppp" localSheetId="30" hidden="1">{"Riqfin97",#N/A,FALSE,"Tran";"Riqfinpro",#N/A,FALSE,"Tran"}</definedName>
    <definedName name="ppp" localSheetId="33" hidden="1">{"Riqfin97",#N/A,FALSE,"Tran";"Riqfinpro",#N/A,FALSE,"Tran"}</definedName>
    <definedName name="ppp" localSheetId="34" hidden="1">{"Riqfin97",#N/A,FALSE,"Tran";"Riqfinpro",#N/A,FALSE,"Tran"}</definedName>
    <definedName name="ppp" localSheetId="36" hidden="1">{"Riqfin97",#N/A,FALSE,"Tran";"Riqfinpro",#N/A,FALSE,"Tran"}</definedName>
    <definedName name="ppp" localSheetId="37" hidden="1">{"Riqfin97",#N/A,FALSE,"Tran";"Riqfinpro",#N/A,FALSE,"Tran"}</definedName>
    <definedName name="ppp" localSheetId="38" hidden="1">{"Riqfin97",#N/A,FALSE,"Tran";"Riqfinpro",#N/A,FALSE,"Tran"}</definedName>
    <definedName name="ppp" localSheetId="40" hidden="1">{"Riqfin97",#N/A,FALSE,"Tran";"Riqfinpro",#N/A,FALSE,"Tran"}</definedName>
    <definedName name="ppp" localSheetId="41" hidden="1">{"Riqfin97",#N/A,FALSE,"Tran";"Riqfinpro",#N/A,FALSE,"Tran"}</definedName>
    <definedName name="ppp" localSheetId="44" hidden="1">{"Riqfin97",#N/A,FALSE,"Tran";"Riqfinpro",#N/A,FALSE,"Tran"}</definedName>
    <definedName name="ppp" localSheetId="7" hidden="1">{"Riqfin97",#N/A,FALSE,"Tran";"Riqfinpro",#N/A,FALSE,"Tran"}</definedName>
    <definedName name="ppp" localSheetId="48" hidden="1">{"Riqfin97",#N/A,FALSE,"Tran";"Riqfinpro",#N/A,FALSE,"Tran"}</definedName>
    <definedName name="ppp" localSheetId="50" hidden="1">{"Riqfin97",#N/A,FALSE,"Tran";"Riqfinpro",#N/A,FALSE,"Tran"}</definedName>
    <definedName name="ppp" localSheetId="51" hidden="1">{"Riqfin97",#N/A,FALSE,"Tran";"Riqfinpro",#N/A,FALSE,"Tran"}</definedName>
    <definedName name="ppp" localSheetId="52" hidden="1">{"Riqfin97",#N/A,FALSE,"Tran";"Riqfinpro",#N/A,FALSE,"Tran"}</definedName>
    <definedName name="ppp" hidden="1">{"Riqfin97",#N/A,FALSE,"Tran";"Riqfinpro",#N/A,FALSE,"Tran"}</definedName>
    <definedName name="_xlnm.Print_Area" localSheetId="35">#REF!</definedName>
    <definedName name="_xlnm.Print_Area" localSheetId="44">#REF!</definedName>
    <definedName name="_xlnm.Print_Area" localSheetId="51">#REF!</definedName>
    <definedName name="_xlnm.Print_Area" localSheetId="52">#REF!</definedName>
    <definedName name="_xlnm.Print_Area">#REF!</definedName>
    <definedName name="Print_Area_MI" localSheetId="35">#REF!</definedName>
    <definedName name="Print_Area_MI" localSheetId="44">#REF!</definedName>
    <definedName name="Print_Area_MI" localSheetId="51">#REF!</definedName>
    <definedName name="PRINT_AREA_MI" localSheetId="52">#REF!</definedName>
    <definedName name="Print_Area_MI" localSheetId="14">#REF!</definedName>
    <definedName name="Print_Area_MI">#REF!</definedName>
    <definedName name="Prog_2001_Nov_draft" localSheetId="25" hidden="1">{"CBA",#N/A,FALSE,"TAB4";"MS",#N/A,FALSE,"TAB5";"BANKLOANS",#N/A,FALSE,"TAB21APP ";"INTEREST",#N/A,FALSE,"TAB22APP"}</definedName>
    <definedName name="Prog_2001_Nov_draft" localSheetId="30"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4" hidden="1">{"CBA",#N/A,FALSE,"TAB4";"MS",#N/A,FALSE,"TAB5";"BANKLOANS",#N/A,FALSE,"TAB21APP ";"INTEREST",#N/A,FALSE,"TAB22APP"}</definedName>
    <definedName name="Prog_2001_Nov_draft" localSheetId="36"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40"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4" hidden="1">{"CBA",#N/A,FALSE,"TAB4";"MS",#N/A,FALSE,"TAB5";"BANKLOANS",#N/A,FALSE,"TAB21APP ";"INTEREST",#N/A,FALSE,"TAB22APP"}</definedName>
    <definedName name="Prog_2001_Nov_draft" localSheetId="7" hidden="1">{"CBA",#N/A,FALSE,"TAB4";"MS",#N/A,FALSE,"TAB5";"BANKLOANS",#N/A,FALSE,"TAB21APP ";"INTEREST",#N/A,FALSE,"TAB22APP"}</definedName>
    <definedName name="Prog_2001_Nov_draft" localSheetId="48" hidden="1">{"CBA",#N/A,FALSE,"TAB4";"MS",#N/A,FALSE,"TAB5";"BANKLOANS",#N/A,FALSE,"TAB21APP ";"INTEREST",#N/A,FALSE,"TAB22APP"}</definedName>
    <definedName name="Prog_2001_Nov_draft" localSheetId="50" hidden="1">{"CBA",#N/A,FALSE,"TAB4";"MS",#N/A,FALSE,"TAB5";"BANKLOANS",#N/A,FALSE,"TAB21APP ";"INTEREST",#N/A,FALSE,"TAB22APP"}</definedName>
    <definedName name="Prog_2001_Nov_draft" localSheetId="51" hidden="1">{"CBA",#N/A,FALSE,"TAB4";"MS",#N/A,FALSE,"TAB5";"BANKLOANS",#N/A,FALSE,"TAB21APP ";"INTEREST",#N/A,FALSE,"TAB22APP"}</definedName>
    <definedName name="Prog_2001_Nov_draft" localSheetId="52" hidden="1">{"CBA",#N/A,FALSE,"TAB4";"MS",#N/A,FALSE,"TAB5";"BANKLOANS",#N/A,FALSE,"TAB21APP ";"INTEREST",#N/A,FALSE,"TAB22APP"}</definedName>
    <definedName name="Prog_2001_Nov_draft" hidden="1">{"CBA",#N/A,FALSE,"TAB4";"MS",#N/A,FALSE,"TAB5";"BANKLOANS",#N/A,FALSE,"TAB21APP ";"INTEREST",#N/A,FALSE,"TAB22APP"}</definedName>
    <definedName name="qq" hidden="1">#REF!</definedName>
    <definedName name="qwe" localSheetId="25" hidden="1">{"macroa",#N/A,FALSE,"Macro";"suma2",#N/A,FALSE,"Data";"suma3",#N/A,FALSE,"Data";"suma4",#N/A,FALSE,"Data";"suma5",#N/A,FALSE,"Data";"suma6",#N/A,FALSE,"Data";"suma7",#N/A,FALSE,"Data";"suma8",#N/A,FALSE,"Data";"suma9",#N/A,FALSE,"Data"}</definedName>
    <definedName name="qwe" localSheetId="30"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4" hidden="1">{"macroa",#N/A,FALSE,"Macro";"suma2",#N/A,FALSE,"Data";"suma3",#N/A,FALSE,"Data";"suma4",#N/A,FALSE,"Data";"suma5",#N/A,FALSE,"Data";"suma6",#N/A,FALSE,"Data";"suma7",#N/A,FALSE,"Data";"suma8",#N/A,FALSE,"Data";"suma9",#N/A,FALSE,"Data"}</definedName>
    <definedName name="qwe" localSheetId="36"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40"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4" hidden="1">{"macroa",#N/A,FALSE,"Macro";"suma2",#N/A,FALSE,"Data";"suma3",#N/A,FALSE,"Data";"suma4",#N/A,FALSE,"Data";"suma5",#N/A,FALSE,"Data";"suma6",#N/A,FALSE,"Data";"suma7",#N/A,FALSE,"Data";"suma8",#N/A,FALSE,"Data";"suma9",#N/A,FALSE,"Data"}</definedName>
    <definedName name="qwe" localSheetId="7" hidden="1">{"macroa",#N/A,FALSE,"Macro";"suma2",#N/A,FALSE,"Data";"suma3",#N/A,FALSE,"Data";"suma4",#N/A,FALSE,"Data";"suma5",#N/A,FALSE,"Data";"suma6",#N/A,FALSE,"Data";"suma7",#N/A,FALSE,"Data";"suma8",#N/A,FALSE,"Data";"suma9",#N/A,FALSE,"Data"}</definedName>
    <definedName name="qwe" localSheetId="48" hidden="1">{"macroa",#N/A,FALSE,"Macro";"suma2",#N/A,FALSE,"Data";"suma3",#N/A,FALSE,"Data";"suma4",#N/A,FALSE,"Data";"suma5",#N/A,FALSE,"Data";"suma6",#N/A,FALSE,"Data";"suma7",#N/A,FALSE,"Data";"suma8",#N/A,FALSE,"Data";"suma9",#N/A,FALSE,"Data"}</definedName>
    <definedName name="qwe" localSheetId="50" hidden="1">{"macroa",#N/A,FALSE,"Macro";"suma2",#N/A,FALSE,"Data";"suma3",#N/A,FALSE,"Data";"suma4",#N/A,FALSE,"Data";"suma5",#N/A,FALSE,"Data";"suma6",#N/A,FALSE,"Data";"suma7",#N/A,FALSE,"Data";"suma8",#N/A,FALSE,"Data";"suma9",#N/A,FALSE,"Data"}</definedName>
    <definedName name="qwe" localSheetId="51" hidden="1">{"macroa",#N/A,FALSE,"Macro";"suma2",#N/A,FALSE,"Data";"suma3",#N/A,FALSE,"Data";"suma4",#N/A,FALSE,"Data";"suma5",#N/A,FALSE,"Data";"suma6",#N/A,FALSE,"Data";"suma7",#N/A,FALSE,"Data";"suma8",#N/A,FALSE,"Data";"suma9",#N/A,FALSE,"Data"}</definedName>
    <definedName name="qwe" localSheetId="52"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5" hidden="1">{"Tab1",#N/A,FALSE,"P";"Tab2",#N/A,FALSE,"P"}</definedName>
    <definedName name="qwer" localSheetId="30" hidden="1">{"Tab1",#N/A,FALSE,"P";"Tab2",#N/A,FALSE,"P"}</definedName>
    <definedName name="qwer" localSheetId="33" hidden="1">{"Tab1",#N/A,FALSE,"P";"Tab2",#N/A,FALSE,"P"}</definedName>
    <definedName name="qwer" localSheetId="34" hidden="1">{"Tab1",#N/A,FALSE,"P";"Tab2",#N/A,FALSE,"P"}</definedName>
    <definedName name="qwer" localSheetId="36" hidden="1">{"Tab1",#N/A,FALSE,"P";"Tab2",#N/A,FALSE,"P"}</definedName>
    <definedName name="qwer" localSheetId="37" hidden="1">{"Tab1",#N/A,FALSE,"P";"Tab2",#N/A,FALSE,"P"}</definedName>
    <definedName name="qwer" localSheetId="38" hidden="1">{"Tab1",#N/A,FALSE,"P";"Tab2",#N/A,FALSE,"P"}</definedName>
    <definedName name="qwer" localSheetId="40" hidden="1">{"Tab1",#N/A,FALSE,"P";"Tab2",#N/A,FALSE,"P"}</definedName>
    <definedName name="qwer" localSheetId="41" hidden="1">{"Tab1",#N/A,FALSE,"P";"Tab2",#N/A,FALSE,"P"}</definedName>
    <definedName name="qwer" localSheetId="44" hidden="1">{"Tab1",#N/A,FALSE,"P";"Tab2",#N/A,FALSE,"P"}</definedName>
    <definedName name="qwer" localSheetId="7" hidden="1">{"Tab1",#N/A,FALSE,"P";"Tab2",#N/A,FALSE,"P"}</definedName>
    <definedName name="qwer" localSheetId="48" hidden="1">{"Tab1",#N/A,FALSE,"P";"Tab2",#N/A,FALSE,"P"}</definedName>
    <definedName name="qwer" localSheetId="50" hidden="1">{"Tab1",#N/A,FALSE,"P";"Tab2",#N/A,FALSE,"P"}</definedName>
    <definedName name="qwer" localSheetId="51" hidden="1">{"Tab1",#N/A,FALSE,"P";"Tab2",#N/A,FALSE,"P"}</definedName>
    <definedName name="qwer" localSheetId="52" hidden="1">{"Tab1",#N/A,FALSE,"P";"Tab2",#N/A,FALSE,"P"}</definedName>
    <definedName name="qwer" hidden="1">{"Tab1",#N/A,FALSE,"P";"Tab2",#N/A,FALSE,"P"}</definedName>
    <definedName name="Range_Country" localSheetId="44">#REF!</definedName>
    <definedName name="Range_Country" localSheetId="51">#REF!</definedName>
    <definedName name="Range_Country" localSheetId="52">#REF!</definedName>
    <definedName name="Range_Country">#REF!</definedName>
    <definedName name="Range_DownloadAnnual">#REF!</definedName>
    <definedName name="Range_DownloadDateTime" localSheetId="44">#REF!</definedName>
    <definedName name="Range_DownloadDateTime" localSheetId="51">#REF!</definedName>
    <definedName name="Range_DownloadDateTime" localSheetId="52">#REF!</definedName>
    <definedName name="Range_DownloadDateTime">#REF!</definedName>
    <definedName name="Range_DownloadMonth">#REF!</definedName>
    <definedName name="Range_DownloadQuarter">#REF!</definedName>
    <definedName name="Range_ReportFormName" localSheetId="44">#REF!</definedName>
    <definedName name="Range_ReportFormName" localSheetId="51">#REF!</definedName>
    <definedName name="Range_ReportFormName" localSheetId="52">#REF!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44">#REF!</definedName>
    <definedName name="ro_l" localSheetId="51">#REF!</definedName>
    <definedName name="ro_l" localSheetId="52">#REF!</definedName>
    <definedName name="ro_l" localSheetId="14">#REF!</definedName>
    <definedName name="ro_l">#REF!</definedName>
    <definedName name="Ro_lun">#REF!</definedName>
    <definedName name="ROm" localSheetId="44">#REF!</definedName>
    <definedName name="ROm" localSheetId="51">#REF!</definedName>
    <definedName name="ROm" localSheetId="52">#REF!</definedName>
    <definedName name="ROm" localSheetId="14">#REF!</definedName>
    <definedName name="ROm">#REF!</definedName>
    <definedName name="rr" localSheetId="25" hidden="1">{"Riqfin97",#N/A,FALSE,"Tran";"Riqfinpro",#N/A,FALSE,"Tran"}</definedName>
    <definedName name="rr" localSheetId="30" hidden="1">{"Riqfin97",#N/A,FALSE,"Tran";"Riqfinpro",#N/A,FALSE,"Tran"}</definedName>
    <definedName name="rr" localSheetId="33" hidden="1">{"Riqfin97",#N/A,FALSE,"Tran";"Riqfinpro",#N/A,FALSE,"Tran"}</definedName>
    <definedName name="rr" localSheetId="34" hidden="1">{"Riqfin97",#N/A,FALSE,"Tran";"Riqfinpro",#N/A,FALSE,"Tran"}</definedName>
    <definedName name="rr" localSheetId="36" hidden="1">{"Riqfin97",#N/A,FALSE,"Tran";"Riqfinpro",#N/A,FALSE,"Tran"}</definedName>
    <definedName name="rr" localSheetId="37" hidden="1">{"Riqfin97",#N/A,FALSE,"Tran";"Riqfinpro",#N/A,FALSE,"Tran"}</definedName>
    <definedName name="rr" localSheetId="38" hidden="1">{"Riqfin97",#N/A,FALSE,"Tran";"Riqfinpro",#N/A,FALSE,"Tran"}</definedName>
    <definedName name="rr" localSheetId="40" hidden="1">{"Riqfin97",#N/A,FALSE,"Tran";"Riqfinpro",#N/A,FALSE,"Tran"}</definedName>
    <definedName name="rr" localSheetId="41" hidden="1">{"Riqfin97",#N/A,FALSE,"Tran";"Riqfinpro",#N/A,FALSE,"Tran"}</definedName>
    <definedName name="rr" localSheetId="44" hidden="1">{"Riqfin97",#N/A,FALSE,"Tran";"Riqfinpro",#N/A,FALSE,"Tran"}</definedName>
    <definedName name="rr" localSheetId="7" hidden="1">{"Riqfin97",#N/A,FALSE,"Tran";"Riqfinpro",#N/A,FALSE,"Tran"}</definedName>
    <definedName name="rr" localSheetId="48" hidden="1">{"Riqfin97",#N/A,FALSE,"Tran";"Riqfinpro",#N/A,FALSE,"Tran"}</definedName>
    <definedName name="rr" localSheetId="50" hidden="1">{"Riqfin97",#N/A,FALSE,"Tran";"Riqfinpro",#N/A,FALSE,"Tran"}</definedName>
    <definedName name="rr" localSheetId="51" hidden="1">{"Riqfin97",#N/A,FALSE,"Tran";"Riqfinpro",#N/A,FALSE,"Tran"}</definedName>
    <definedName name="rr" localSheetId="52" hidden="1">{"Riqfin97",#N/A,FALSE,"Tran";"Riqfinpro",#N/A,FALSE,"Tran"}</definedName>
    <definedName name="rr" hidden="1">{"Riqfin97",#N/A,FALSE,"Tran";"Riqfinpro",#N/A,FALSE,"Tran"}</definedName>
    <definedName name="rrr" localSheetId="25" hidden="1">{"Riqfin97",#N/A,FALSE,"Tran";"Riqfinpro",#N/A,FALSE,"Tran"}</definedName>
    <definedName name="rrr" localSheetId="30" hidden="1">{"Riqfin97",#N/A,FALSE,"Tran";"Riqfinpro",#N/A,FALSE,"Tran"}</definedName>
    <definedName name="rrr" localSheetId="33" hidden="1">{"Riqfin97",#N/A,FALSE,"Tran";"Riqfinpro",#N/A,FALSE,"Tran"}</definedName>
    <definedName name="rrr" localSheetId="34" hidden="1">{"Riqfin97",#N/A,FALSE,"Tran";"Riqfinpro",#N/A,FALSE,"Tran"}</definedName>
    <definedName name="rrr" localSheetId="36" hidden="1">{"Riqfin97",#N/A,FALSE,"Tran";"Riqfinpro",#N/A,FALSE,"Tran"}</definedName>
    <definedName name="rrr" localSheetId="37" hidden="1">{"Riqfin97",#N/A,FALSE,"Tran";"Riqfinpro",#N/A,FALSE,"Tran"}</definedName>
    <definedName name="rrr" localSheetId="38" hidden="1">{"Riqfin97",#N/A,FALSE,"Tran";"Riqfinpro",#N/A,FALSE,"Tran"}</definedName>
    <definedName name="rrr" localSheetId="40" hidden="1">{"Riqfin97",#N/A,FALSE,"Tran";"Riqfinpro",#N/A,FALSE,"Tran"}</definedName>
    <definedName name="rrr" localSheetId="41" hidden="1">{"Riqfin97",#N/A,FALSE,"Tran";"Riqfinpro",#N/A,FALSE,"Tran"}</definedName>
    <definedName name="rrr" localSheetId="44" hidden="1">{"Riqfin97",#N/A,FALSE,"Tran";"Riqfinpro",#N/A,FALSE,"Tran"}</definedName>
    <definedName name="rrr" localSheetId="7" hidden="1">{"Riqfin97",#N/A,FALSE,"Tran";"Riqfinpro",#N/A,FALSE,"Tran"}</definedName>
    <definedName name="rrr" localSheetId="48" hidden="1">{"Riqfin97",#N/A,FALSE,"Tran";"Riqfinpro",#N/A,FALSE,"Tran"}</definedName>
    <definedName name="rrr" localSheetId="50" hidden="1">{"Riqfin97",#N/A,FALSE,"Tran";"Riqfinpro",#N/A,FALSE,"Tran"}</definedName>
    <definedName name="rrr" localSheetId="51" hidden="1">{"Riqfin97",#N/A,FALSE,"Tran";"Riqfinpro",#N/A,FALSE,"Tran"}</definedName>
    <definedName name="rrr" localSheetId="52" hidden="1">{"Riqfin97",#N/A,FALSE,"Tran";"Riqfinpro",#N/A,FALSE,"Tran"}</definedName>
    <definedName name="rrr" hidden="1">{"Riqfin97",#N/A,FALSE,"Tran";"Riqfinpro",#N/A,FALSE,"Tran"}</definedName>
    <definedName name="rs" localSheetId="25" hidden="1">{"BOP_TAB",#N/A,FALSE,"N";"MIDTERM_TAB",#N/A,FALSE,"O";"FUND_CRED",#N/A,FALSE,"P";"DEBT_TAB1",#N/A,FALSE,"Q";"DEBT_TAB2",#N/A,FALSE,"Q";"FORFIN_TAB1",#N/A,FALSE,"R";"FORFIN_TAB2",#N/A,FALSE,"R";"BOP_ANALY",#N/A,FALSE,"U"}</definedName>
    <definedName name="rs" localSheetId="30"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4" hidden="1">{"BOP_TAB",#N/A,FALSE,"N";"MIDTERM_TAB",#N/A,FALSE,"O";"FUND_CRED",#N/A,FALSE,"P";"DEBT_TAB1",#N/A,FALSE,"Q";"DEBT_TAB2",#N/A,FALSE,"Q";"FORFIN_TAB1",#N/A,FALSE,"R";"FORFIN_TAB2",#N/A,FALSE,"R";"BOP_ANALY",#N/A,FALSE,"U"}</definedName>
    <definedName name="rs" localSheetId="36"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40"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4" hidden="1">{"BOP_TAB",#N/A,FALSE,"N";"MIDTERM_TAB",#N/A,FALSE,"O";"FUND_CRED",#N/A,FALSE,"P";"DEBT_TAB1",#N/A,FALSE,"Q";"DEBT_TAB2",#N/A,FALSE,"Q";"FORFIN_TAB1",#N/A,FALSE,"R";"FORFIN_TAB2",#N/A,FALSE,"R";"BOP_ANALY",#N/A,FALSE,"U"}</definedName>
    <definedName name="rs" localSheetId="7" hidden="1">{"BOP_TAB",#N/A,FALSE,"N";"MIDTERM_TAB",#N/A,FALSE,"O";"FUND_CRED",#N/A,FALSE,"P";"DEBT_TAB1",#N/A,FALSE,"Q";"DEBT_TAB2",#N/A,FALSE,"Q";"FORFIN_TAB1",#N/A,FALSE,"R";"FORFIN_TAB2",#N/A,FALSE,"R";"BOP_ANALY",#N/A,FALSE,"U"}</definedName>
    <definedName name="rs" localSheetId="48" hidden="1">{"BOP_TAB",#N/A,FALSE,"N";"MIDTERM_TAB",#N/A,FALSE,"O";"FUND_CRED",#N/A,FALSE,"P";"DEBT_TAB1",#N/A,FALSE,"Q";"DEBT_TAB2",#N/A,FALSE,"Q";"FORFIN_TAB1",#N/A,FALSE,"R";"FORFIN_TAB2",#N/A,FALSE,"R";"BOP_ANALY",#N/A,FALSE,"U"}</definedName>
    <definedName name="rs" localSheetId="50" hidden="1">{"BOP_TAB",#N/A,FALSE,"N";"MIDTERM_TAB",#N/A,FALSE,"O";"FUND_CRED",#N/A,FALSE,"P";"DEBT_TAB1",#N/A,FALSE,"Q";"DEBT_TAB2",#N/A,FALSE,"Q";"FORFIN_TAB1",#N/A,FALSE,"R";"FORFIN_TAB2",#N/A,FALSE,"R";"BOP_ANALY",#N/A,FALSE,"U"}</definedName>
    <definedName name="rs" localSheetId="51" hidden="1">{"BOP_TAB",#N/A,FALSE,"N";"MIDTERM_TAB",#N/A,FALSE,"O";"FUND_CRED",#N/A,FALSE,"P";"DEBT_TAB1",#N/A,FALSE,"Q";"DEBT_TAB2",#N/A,FALSE,"Q";"FORFIN_TAB1",#N/A,FALSE,"R";"FORFIN_TAB2",#N/A,FALSE,"R";"BOP_ANALY",#N/A,FALSE,"U"}</definedName>
    <definedName name="rs" localSheetId="52"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5" hidden="1">{"Main Economic Indicators",#N/A,FALSE,"C"}</definedName>
    <definedName name="rtr" localSheetId="30" hidden="1">{"Main Economic Indicators",#N/A,FALSE,"C"}</definedName>
    <definedName name="rtr" localSheetId="33" hidden="1">{"Main Economic Indicators",#N/A,FALSE,"C"}</definedName>
    <definedName name="rtr" localSheetId="34" hidden="1">{"Main Economic Indicators",#N/A,FALSE,"C"}</definedName>
    <definedName name="rtr" localSheetId="36" hidden="1">{"Main Economic Indicators",#N/A,FALSE,"C"}</definedName>
    <definedName name="rtr" localSheetId="37" hidden="1">{"Main Economic Indicators",#N/A,FALSE,"C"}</definedName>
    <definedName name="rtr" localSheetId="38" hidden="1">{"Main Economic Indicators",#N/A,FALSE,"C"}</definedName>
    <definedName name="rtr" localSheetId="40" hidden="1">{"Main Economic Indicators",#N/A,FALSE,"C"}</definedName>
    <definedName name="rtr" localSheetId="41" hidden="1">{"Main Economic Indicators",#N/A,FALSE,"C"}</definedName>
    <definedName name="rtr" localSheetId="44" hidden="1">{"Main Economic Indicators",#N/A,FALSE,"C"}</definedName>
    <definedName name="rtr" localSheetId="7" hidden="1">{"Main Economic Indicators",#N/A,FALSE,"C"}</definedName>
    <definedName name="rtr" localSheetId="48" hidden="1">{"Main Economic Indicators",#N/A,FALSE,"C"}</definedName>
    <definedName name="rtr" localSheetId="50" hidden="1">{"Main Economic Indicators",#N/A,FALSE,"C"}</definedName>
    <definedName name="rtr" localSheetId="51" hidden="1">{"Main Economic Indicators",#N/A,FALSE,"C"}</definedName>
    <definedName name="rtr" localSheetId="52" hidden="1">{"Main Economic Indicators",#N/A,FALSE,"C"}</definedName>
    <definedName name="rtr" hidden="1">{"Main Economic Indicators",#N/A,FALSE,"C"}</definedName>
    <definedName name="rtre" localSheetId="25" hidden="1">{"Main Economic Indicators",#N/A,FALSE,"C"}</definedName>
    <definedName name="rtre" localSheetId="30" hidden="1">{"Main Economic Indicators",#N/A,FALSE,"C"}</definedName>
    <definedName name="rtre" localSheetId="33" hidden="1">{"Main Economic Indicators",#N/A,FALSE,"C"}</definedName>
    <definedName name="rtre" localSheetId="34" hidden="1">{"Main Economic Indicators",#N/A,FALSE,"C"}</definedName>
    <definedName name="rtre" localSheetId="36" hidden="1">{"Main Economic Indicators",#N/A,FALSE,"C"}</definedName>
    <definedName name="rtre" localSheetId="37" hidden="1">{"Main Economic Indicators",#N/A,FALSE,"C"}</definedName>
    <definedName name="rtre" localSheetId="38" hidden="1">{"Main Economic Indicators",#N/A,FALSE,"C"}</definedName>
    <definedName name="rtre" localSheetId="40" hidden="1">{"Main Economic Indicators",#N/A,FALSE,"C"}</definedName>
    <definedName name="rtre" localSheetId="41" hidden="1">{"Main Economic Indicators",#N/A,FALSE,"C"}</definedName>
    <definedName name="rtre" localSheetId="44" hidden="1">{"Main Economic Indicators",#N/A,FALSE,"C"}</definedName>
    <definedName name="rtre" localSheetId="7" hidden="1">{"Main Economic Indicators",#N/A,FALSE,"C"}</definedName>
    <definedName name="rtre" localSheetId="48" hidden="1">{"Main Economic Indicators",#N/A,FALSE,"C"}</definedName>
    <definedName name="rtre" localSheetId="50" hidden="1">{"Main Economic Indicators",#N/A,FALSE,"C"}</definedName>
    <definedName name="rtre" localSheetId="51" hidden="1">{"Main Economic Indicators",#N/A,FALSE,"C"}</definedName>
    <definedName name="rtre" localSheetId="52" hidden="1">{"Main Economic Indicators",#N/A,FALSE,"C"}</definedName>
    <definedName name="rtre" hidden="1">{"Main Economic Indicators",#N/A,FALSE,"C"}</definedName>
    <definedName name="ru">#REF!</definedName>
    <definedName name="ru_d">#REF!</definedName>
    <definedName name="Ru_l" localSheetId="44">#REF!</definedName>
    <definedName name="Ru_l" localSheetId="51">#REF!</definedName>
    <definedName name="Ru_l" localSheetId="52">#REF!</definedName>
    <definedName name="Ru_l" localSheetId="14">#REF!</definedName>
    <definedName name="Ru_l">#REF!</definedName>
    <definedName name="Rwvu.Print." hidden="1">#N/A</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2"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5" hidden="1">{"TBILLS_ALL",#N/A,FALSE,"FITB_all"}</definedName>
    <definedName name="ryy" localSheetId="30" hidden="1">{"TBILLS_ALL",#N/A,FALSE,"FITB_all"}</definedName>
    <definedName name="ryy" localSheetId="33" hidden="1">{"TBILLS_ALL",#N/A,FALSE,"FITB_all"}</definedName>
    <definedName name="ryy" localSheetId="34" hidden="1">{"TBILLS_ALL",#N/A,FALSE,"FITB_all"}</definedName>
    <definedName name="ryy" localSheetId="36" hidden="1">{"TBILLS_ALL",#N/A,FALSE,"FITB_all"}</definedName>
    <definedName name="ryy" localSheetId="37" hidden="1">{"TBILLS_ALL",#N/A,FALSE,"FITB_all"}</definedName>
    <definedName name="ryy" localSheetId="38" hidden="1">{"TBILLS_ALL",#N/A,FALSE,"FITB_all"}</definedName>
    <definedName name="ryy" localSheetId="40" hidden="1">{"TBILLS_ALL",#N/A,FALSE,"FITB_all"}</definedName>
    <definedName name="ryy" localSheetId="41" hidden="1">{"TBILLS_ALL",#N/A,FALSE,"FITB_all"}</definedName>
    <definedName name="ryy" localSheetId="44" hidden="1">{"TBILLS_ALL",#N/A,FALSE,"FITB_all"}</definedName>
    <definedName name="ryy" localSheetId="7" hidden="1">{"TBILLS_ALL",#N/A,FALSE,"FITB_all"}</definedName>
    <definedName name="ryy" localSheetId="48" hidden="1">{"TBILLS_ALL",#N/A,FALSE,"FITB_all"}</definedName>
    <definedName name="ryy" localSheetId="50" hidden="1">{"TBILLS_ALL",#N/A,FALSE,"FITB_all"}</definedName>
    <definedName name="ryy" localSheetId="51" hidden="1">{"TBILLS_ALL",#N/A,FALSE,"FITB_all"}</definedName>
    <definedName name="ryy" localSheetId="52" hidden="1">{"TBILLS_ALL",#N/A,FALSE,"FITB_all"}</definedName>
    <definedName name="ryy" hidden="1">{"TBILLS_ALL",#N/A,FALSE,"FITB_all"}</definedName>
    <definedName name="s" localSheetId="33" hidden="1">#REF!</definedName>
    <definedName name="s" localSheetId="44" hidden="1">#REF!</definedName>
    <definedName name="s" localSheetId="48" hidden="1">#REF!</definedName>
    <definedName name="s" localSheetId="51" hidden="1">#REF!</definedName>
    <definedName name="s" hidden="1">#REF!</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5" hidden="1">{"Riqfin97",#N/A,FALSE,"Tran";"Riqfinpro",#N/A,FALSE,"Tran"}</definedName>
    <definedName name="sdf" localSheetId="30" hidden="1">{"Riqfin97",#N/A,FALSE,"Tran";"Riqfinpro",#N/A,FALSE,"Tran"}</definedName>
    <definedName name="sdf" localSheetId="33" hidden="1">{"Riqfin97",#N/A,FALSE,"Tran";"Riqfinpro",#N/A,FALSE,"Tran"}</definedName>
    <definedName name="sdf" localSheetId="34" hidden="1">{"Riqfin97",#N/A,FALSE,"Tran";"Riqfinpro",#N/A,FALSE,"Tran"}</definedName>
    <definedName name="sdf" localSheetId="36" hidden="1">{"Riqfin97",#N/A,FALSE,"Tran";"Riqfinpro",#N/A,FALSE,"Tran"}</definedName>
    <definedName name="sdf" localSheetId="37" hidden="1">{"Riqfin97",#N/A,FALSE,"Tran";"Riqfinpro",#N/A,FALSE,"Tran"}</definedName>
    <definedName name="sdf" localSheetId="38" hidden="1">{"Riqfin97",#N/A,FALSE,"Tran";"Riqfinpro",#N/A,FALSE,"Tran"}</definedName>
    <definedName name="sdf" localSheetId="40" hidden="1">{"Riqfin97",#N/A,FALSE,"Tran";"Riqfinpro",#N/A,FALSE,"Tran"}</definedName>
    <definedName name="sdf" localSheetId="41" hidden="1">{"Riqfin97",#N/A,FALSE,"Tran";"Riqfinpro",#N/A,FALSE,"Tran"}</definedName>
    <definedName name="sdf" localSheetId="44" hidden="1">{"Riqfin97",#N/A,FALSE,"Tran";"Riqfinpro",#N/A,FALSE,"Tran"}</definedName>
    <definedName name="sdf" localSheetId="7" hidden="1">{"Riqfin97",#N/A,FALSE,"Tran";"Riqfinpro",#N/A,FALSE,"Tran"}</definedName>
    <definedName name="sdf" localSheetId="48" hidden="1">{"Riqfin97",#N/A,FALSE,"Tran";"Riqfinpro",#N/A,FALSE,"Tran"}</definedName>
    <definedName name="sdf" localSheetId="50" hidden="1">{"Riqfin97",#N/A,FALSE,"Tran";"Riqfinpro",#N/A,FALSE,"Tran"}</definedName>
    <definedName name="sdf" localSheetId="51" hidden="1">{"Riqfin97",#N/A,FALSE,"Tran";"Riqfinpro",#N/A,FALSE,"Tran"}</definedName>
    <definedName name="sdf" localSheetId="52" hidden="1">{"Riqfin97",#N/A,FALSE,"Tran";"Riqfinpro",#N/A,FALSE,"Tran"}</definedName>
    <definedName name="sdf" hidden="1">{"Riqfin97",#N/A,FALSE,"Tran";"Riqfinpro",#N/A,FALSE,"Tran"}</definedName>
    <definedName name="sdhighaoidfj" localSheetId="25" hidden="1">{"macro",#N/A,FALSE,"Macro";"smq2",#N/A,FALSE,"Data";"smq3",#N/A,FALSE,"Data";"smq4",#N/A,FALSE,"Data";"smq5",#N/A,FALSE,"Data";"smq6",#N/A,FALSE,"Data";"smq7",#N/A,FALSE,"Data";"smq8",#N/A,FALSE,"Data";"smq9",#N/A,FALSE,"Data"}</definedName>
    <definedName name="sdhighaoidfj" localSheetId="30"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4" hidden="1">{"macro",#N/A,FALSE,"Macro";"smq2",#N/A,FALSE,"Data";"smq3",#N/A,FALSE,"Data";"smq4",#N/A,FALSE,"Data";"smq5",#N/A,FALSE,"Data";"smq6",#N/A,FALSE,"Data";"smq7",#N/A,FALSE,"Data";"smq8",#N/A,FALSE,"Data";"smq9",#N/A,FALSE,"Data"}</definedName>
    <definedName name="sdhighaoidfj" localSheetId="36"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40"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4" hidden="1">{"macro",#N/A,FALSE,"Macro";"smq2",#N/A,FALSE,"Data";"smq3",#N/A,FALSE,"Data";"smq4",#N/A,FALSE,"Data";"smq5",#N/A,FALSE,"Data";"smq6",#N/A,FALSE,"Data";"smq7",#N/A,FALSE,"Data";"smq8",#N/A,FALSE,"Data";"smq9",#N/A,FALSE,"Data"}</definedName>
    <definedName name="sdhighaoidfj" localSheetId="7" hidden="1">{"macro",#N/A,FALSE,"Macro";"smq2",#N/A,FALSE,"Data";"smq3",#N/A,FALSE,"Data";"smq4",#N/A,FALSE,"Data";"smq5",#N/A,FALSE,"Data";"smq6",#N/A,FALSE,"Data";"smq7",#N/A,FALSE,"Data";"smq8",#N/A,FALSE,"Data";"smq9",#N/A,FALSE,"Data"}</definedName>
    <definedName name="sdhighaoidfj" localSheetId="48" hidden="1">{"macro",#N/A,FALSE,"Macro";"smq2",#N/A,FALSE,"Data";"smq3",#N/A,FALSE,"Data";"smq4",#N/A,FALSE,"Data";"smq5",#N/A,FALSE,"Data";"smq6",#N/A,FALSE,"Data";"smq7",#N/A,FALSE,"Data";"smq8",#N/A,FALSE,"Data";"smq9",#N/A,FALSE,"Data"}</definedName>
    <definedName name="sdhighaoidfj" localSheetId="50" hidden="1">{"macro",#N/A,FALSE,"Macro";"smq2",#N/A,FALSE,"Data";"smq3",#N/A,FALSE,"Data";"smq4",#N/A,FALSE,"Data";"smq5",#N/A,FALSE,"Data";"smq6",#N/A,FALSE,"Data";"smq7",#N/A,FALSE,"Data";"smq8",#N/A,FALSE,"Data";"smq9",#N/A,FALSE,"Data"}</definedName>
    <definedName name="sdhighaoidfj" localSheetId="51" hidden="1">{"macro",#N/A,FALSE,"Macro";"smq2",#N/A,FALSE,"Data";"smq3",#N/A,FALSE,"Data";"smq4",#N/A,FALSE,"Data";"smq5",#N/A,FALSE,"Data";"smq6",#N/A,FALSE,"Data";"smq7",#N/A,FALSE,"Data";"smq8",#N/A,FALSE,"Data";"smq9",#N/A,FALSE,"Data"}</definedName>
    <definedName name="sdhighaoidfj" localSheetId="52"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30"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4" hidden="1">{"macro",#N/A,FALSE,"Macro";"smq2",#N/A,FALSE,"Data";"smq3",#N/A,FALSE,"Data";"smq4",#N/A,FALSE,"Data";"smq5",#N/A,FALSE,"Data";"smq6",#N/A,FALSE,"Data";"smq7",#N/A,FALSE,"Data";"smq8",#N/A,FALSE,"Data";"smq9",#N/A,FALSE,"Data"}</definedName>
    <definedName name="sdlifjwerf" localSheetId="36"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40"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4" hidden="1">{"macro",#N/A,FALSE,"Macro";"smq2",#N/A,FALSE,"Data";"smq3",#N/A,FALSE,"Data";"smq4",#N/A,FALSE,"Data";"smq5",#N/A,FALSE,"Data";"smq6",#N/A,FALSE,"Data";"smq7",#N/A,FALSE,"Data";"smq8",#N/A,FALSE,"Data";"smq9",#N/A,FALSE,"Data"}</definedName>
    <definedName name="sdlifjwerf" localSheetId="7" hidden="1">{"macro",#N/A,FALSE,"Macro";"smq2",#N/A,FALSE,"Data";"smq3",#N/A,FALSE,"Data";"smq4",#N/A,FALSE,"Data";"smq5",#N/A,FALSE,"Data";"smq6",#N/A,FALSE,"Data";"smq7",#N/A,FALSE,"Data";"smq8",#N/A,FALSE,"Data";"smq9",#N/A,FALSE,"Data"}</definedName>
    <definedName name="sdlifjwerf" localSheetId="48" hidden="1">{"macro",#N/A,FALSE,"Macro";"smq2",#N/A,FALSE,"Data";"smq3",#N/A,FALSE,"Data";"smq4",#N/A,FALSE,"Data";"smq5",#N/A,FALSE,"Data";"smq6",#N/A,FALSE,"Data";"smq7",#N/A,FALSE,"Data";"smq8",#N/A,FALSE,"Data";"smq9",#N/A,FALSE,"Data"}</definedName>
    <definedName name="sdlifjwerf" localSheetId="50" hidden="1">{"macro",#N/A,FALSE,"Macro";"smq2",#N/A,FALSE,"Data";"smq3",#N/A,FALSE,"Data";"smq4",#N/A,FALSE,"Data";"smq5",#N/A,FALSE,"Data";"smq6",#N/A,FALSE,"Data";"smq7",#N/A,FALSE,"Data";"smq8",#N/A,FALSE,"Data";"smq9",#N/A,FALSE,"Data"}</definedName>
    <definedName name="sdlifjwerf" localSheetId="51" hidden="1">{"macro",#N/A,FALSE,"Macro";"smq2",#N/A,FALSE,"Data";"smq3",#N/A,FALSE,"Data";"smq4",#N/A,FALSE,"Data";"smq5",#N/A,FALSE,"Data";"smq6",#N/A,FALSE,"Data";"smq7",#N/A,FALSE,"Data";"smq8",#N/A,FALSE,"Data";"smq9",#N/A,FALSE,"Data"}</definedName>
    <definedName name="sdlifjwerf" localSheetId="52"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5" hidden="1">{"Tab1",#N/A,FALSE,"P";"Tab2",#N/A,FALSE,"P"}</definedName>
    <definedName name="sfcbn" localSheetId="30" hidden="1">{"Tab1",#N/A,FALSE,"P";"Tab2",#N/A,FALSE,"P"}</definedName>
    <definedName name="sfcbn" localSheetId="33" hidden="1">{"Tab1",#N/A,FALSE,"P";"Tab2",#N/A,FALSE,"P"}</definedName>
    <definedName name="sfcbn" localSheetId="34" hidden="1">{"Tab1",#N/A,FALSE,"P";"Tab2",#N/A,FALSE,"P"}</definedName>
    <definedName name="sfcbn" localSheetId="36" hidden="1">{"Tab1",#N/A,FALSE,"P";"Tab2",#N/A,FALSE,"P"}</definedName>
    <definedName name="sfcbn" localSheetId="37" hidden="1">{"Tab1",#N/A,FALSE,"P";"Tab2",#N/A,FALSE,"P"}</definedName>
    <definedName name="sfcbn" localSheetId="38" hidden="1">{"Tab1",#N/A,FALSE,"P";"Tab2",#N/A,FALSE,"P"}</definedName>
    <definedName name="sfcbn" localSheetId="40" hidden="1">{"Tab1",#N/A,FALSE,"P";"Tab2",#N/A,FALSE,"P"}</definedName>
    <definedName name="sfcbn" localSheetId="41" hidden="1">{"Tab1",#N/A,FALSE,"P";"Tab2",#N/A,FALSE,"P"}</definedName>
    <definedName name="sfcbn" localSheetId="44" hidden="1">{"Tab1",#N/A,FALSE,"P";"Tab2",#N/A,FALSE,"P"}</definedName>
    <definedName name="sfcbn" localSheetId="7" hidden="1">{"Tab1",#N/A,FALSE,"P";"Tab2",#N/A,FALSE,"P"}</definedName>
    <definedName name="sfcbn" localSheetId="48" hidden="1">{"Tab1",#N/A,FALSE,"P";"Tab2",#N/A,FALSE,"P"}</definedName>
    <definedName name="sfcbn" localSheetId="50" hidden="1">{"Tab1",#N/A,FALSE,"P";"Tab2",#N/A,FALSE,"P"}</definedName>
    <definedName name="sfcbn" localSheetId="51" hidden="1">{"Tab1",#N/A,FALSE,"P";"Tab2",#N/A,FALSE,"P"}</definedName>
    <definedName name="sfcbn" localSheetId="52" hidden="1">{"Tab1",#N/A,FALSE,"P";"Tab2",#N/A,FALSE,"P"}</definedName>
    <definedName name="sfcbn" hidden="1">{"Tab1",#N/A,FALSE,"P";"Tab2",#N/A,FALSE,"P"}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2"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5" hidden="1">{"CBA",#N/A,FALSE,"TAB4";"MS",#N/A,FALSE,"TAB5";"BANKLOANS",#N/A,FALSE,"TAB21APP ";"INTEREST",#N/A,FALSE,"TAB22APP"}</definedName>
    <definedName name="sraff" localSheetId="30" hidden="1">{"CBA",#N/A,FALSE,"TAB4";"MS",#N/A,FALSE,"TAB5";"BANKLOANS",#N/A,FALSE,"TAB21APP ";"INTEREST",#N/A,FALSE,"TAB22APP"}</definedName>
    <definedName name="sraff" localSheetId="33" hidden="1">{"CBA",#N/A,FALSE,"TAB4";"MS",#N/A,FALSE,"TAB5";"BANKLOANS",#N/A,FALSE,"TAB21APP ";"INTEREST",#N/A,FALSE,"TAB22APP"}</definedName>
    <definedName name="sraff" localSheetId="34" hidden="1">{"CBA",#N/A,FALSE,"TAB4";"MS",#N/A,FALSE,"TAB5";"BANKLOANS",#N/A,FALSE,"TAB21APP ";"INTEREST",#N/A,FALSE,"TAB22APP"}</definedName>
    <definedName name="sraff" localSheetId="36" hidden="1">{"CBA",#N/A,FALSE,"TAB4";"MS",#N/A,FALSE,"TAB5";"BANKLOANS",#N/A,FALSE,"TAB21APP ";"INTEREST",#N/A,FALSE,"TAB22APP"}</definedName>
    <definedName name="sraff" localSheetId="37" hidden="1">{"CBA",#N/A,FALSE,"TAB4";"MS",#N/A,FALSE,"TAB5";"BANKLOANS",#N/A,FALSE,"TAB21APP ";"INTEREST",#N/A,FALSE,"TAB22APP"}</definedName>
    <definedName name="sraff" localSheetId="38" hidden="1">{"CBA",#N/A,FALSE,"TAB4";"MS",#N/A,FALSE,"TAB5";"BANKLOANS",#N/A,FALSE,"TAB21APP ";"INTEREST",#N/A,FALSE,"TAB22APP"}</definedName>
    <definedName name="sraff" localSheetId="40" hidden="1">{"CBA",#N/A,FALSE,"TAB4";"MS",#N/A,FALSE,"TAB5";"BANKLOANS",#N/A,FALSE,"TAB21APP ";"INTEREST",#N/A,FALSE,"TAB22APP"}</definedName>
    <definedName name="sraff" localSheetId="41" hidden="1">{"CBA",#N/A,FALSE,"TAB4";"MS",#N/A,FALSE,"TAB5";"BANKLOANS",#N/A,FALSE,"TAB21APP ";"INTEREST",#N/A,FALSE,"TAB22APP"}</definedName>
    <definedName name="sraff" localSheetId="44" hidden="1">{"CBA",#N/A,FALSE,"TAB4";"MS",#N/A,FALSE,"TAB5";"BANKLOANS",#N/A,FALSE,"TAB21APP ";"INTEREST",#N/A,FALSE,"TAB22APP"}</definedName>
    <definedName name="sraff" localSheetId="7" hidden="1">{"CBA",#N/A,FALSE,"TAB4";"MS",#N/A,FALSE,"TAB5";"BANKLOANS",#N/A,FALSE,"TAB21APP ";"INTEREST",#N/A,FALSE,"TAB22APP"}</definedName>
    <definedName name="sraff" localSheetId="48" hidden="1">{"CBA",#N/A,FALSE,"TAB4";"MS",#N/A,FALSE,"TAB5";"BANKLOANS",#N/A,FALSE,"TAB21APP ";"INTEREST",#N/A,FALSE,"TAB22APP"}</definedName>
    <definedName name="sraff" localSheetId="50" hidden="1">{"CBA",#N/A,FALSE,"TAB4";"MS",#N/A,FALSE,"TAB5";"BANKLOANS",#N/A,FALSE,"TAB21APP ";"INTEREST",#N/A,FALSE,"TAB22APP"}</definedName>
    <definedName name="sraff" localSheetId="51" hidden="1">{"CBA",#N/A,FALSE,"TAB4";"MS",#N/A,FALSE,"TAB5";"BANKLOANS",#N/A,FALSE,"TAB21APP ";"INTEREST",#N/A,FALSE,"TAB22APP"}</definedName>
    <definedName name="sraff" localSheetId="52" hidden="1">{"CBA",#N/A,FALSE,"TAB4";"MS",#N/A,FALSE,"TAB5";"BANKLOANS",#N/A,FALSE,"TAB21APP ";"INTEREST",#N/A,FALSE,"TAB22APP"}</definedName>
    <definedName name="sraff" hidden="1">{"CBA",#N/A,FALSE,"TAB4";"MS",#N/A,FALSE,"TAB5";"BANKLOANS",#N/A,FALSE,"TAB21APP ";"INTEREST",#N/A,FALSE,"TAB22APP"}</definedName>
    <definedName name="SRTB_Ro" localSheetId="44">#REF!</definedName>
    <definedName name="SRTB_Ro" localSheetId="51">#REF!</definedName>
    <definedName name="SRTB_Ro" localSheetId="52">#REF!</definedName>
    <definedName name="SRTB_Ro" localSheetId="14">#REF!</definedName>
    <definedName name="SRTB_Ro">#REF!</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2"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44">#REF!</definedName>
    <definedName name="STOP" localSheetId="51">#REF!</definedName>
    <definedName name="STOP" localSheetId="52">#REF!</definedName>
    <definedName name="STOP">#REF!</definedName>
    <definedName name="Tabelul_8" localSheetId="26">'T8'!$B$5</definedName>
    <definedName name="Table1" localSheetId="44">#REF!</definedName>
    <definedName name="Table1" localSheetId="51">#REF!</definedName>
    <definedName name="Table1" localSheetId="52">#REF!</definedName>
    <definedName name="Table1">#REF!</definedName>
    <definedName name="Table2" localSheetId="44">#REF!</definedName>
    <definedName name="Table2" localSheetId="51">#REF!</definedName>
    <definedName name="Table2" localSheetId="52">#REF!</definedName>
    <definedName name="Table2">#REF!</definedName>
    <definedName name="teset" localSheetId="25" hidden="1">{#N/A,#N/A,FALSE,"SimInp1";#N/A,#N/A,FALSE,"SimInp2";#N/A,#N/A,FALSE,"SimOut1";#N/A,#N/A,FALSE,"SimOut2";#N/A,#N/A,FALSE,"SimOut3";#N/A,#N/A,FALSE,"SimOut4";#N/A,#N/A,FALSE,"SimOut5"}</definedName>
    <definedName name="teset" localSheetId="30"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4" hidden="1">{#N/A,#N/A,FALSE,"SimInp1";#N/A,#N/A,FALSE,"SimInp2";#N/A,#N/A,FALSE,"SimOut1";#N/A,#N/A,FALSE,"SimOut2";#N/A,#N/A,FALSE,"SimOut3";#N/A,#N/A,FALSE,"SimOut4";#N/A,#N/A,FALSE,"SimOut5"}</definedName>
    <definedName name="teset" localSheetId="36"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40"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4" hidden="1">{#N/A,#N/A,FALSE,"SimInp1";#N/A,#N/A,FALSE,"SimInp2";#N/A,#N/A,FALSE,"SimOut1";#N/A,#N/A,FALSE,"SimOut2";#N/A,#N/A,FALSE,"SimOut3";#N/A,#N/A,FALSE,"SimOut4";#N/A,#N/A,FALSE,"SimOut5"}</definedName>
    <definedName name="teset" localSheetId="7" hidden="1">{#N/A,#N/A,FALSE,"SimInp1";#N/A,#N/A,FALSE,"SimInp2";#N/A,#N/A,FALSE,"SimOut1";#N/A,#N/A,FALSE,"SimOut2";#N/A,#N/A,FALSE,"SimOut3";#N/A,#N/A,FALSE,"SimOut4";#N/A,#N/A,FALSE,"SimOut5"}</definedName>
    <definedName name="teset" localSheetId="48" hidden="1">{#N/A,#N/A,FALSE,"SimInp1";#N/A,#N/A,FALSE,"SimInp2";#N/A,#N/A,FALSE,"SimOut1";#N/A,#N/A,FALSE,"SimOut2";#N/A,#N/A,FALSE,"SimOut3";#N/A,#N/A,FALSE,"SimOut4";#N/A,#N/A,FALSE,"SimOut5"}</definedName>
    <definedName name="teset" localSheetId="50" hidden="1">{#N/A,#N/A,FALSE,"SimInp1";#N/A,#N/A,FALSE,"SimInp2";#N/A,#N/A,FALSE,"SimOut1";#N/A,#N/A,FALSE,"SimOut2";#N/A,#N/A,FALSE,"SimOut3";#N/A,#N/A,FALSE,"SimOut4";#N/A,#N/A,FALSE,"SimOut5"}</definedName>
    <definedName name="teset" localSheetId="51" hidden="1">{#N/A,#N/A,FALSE,"SimInp1";#N/A,#N/A,FALSE,"SimInp2";#N/A,#N/A,FALSE,"SimOut1";#N/A,#N/A,FALSE,"SimOut2";#N/A,#N/A,FALSE,"SimOut3";#N/A,#N/A,FALSE,"SimOut4";#N/A,#N/A,FALSE,"SimOut5"}</definedName>
    <definedName name="teset" localSheetId="52"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5" hidden="1">{"TBILLS_ALL",#N/A,FALSE,"FITB_all"}</definedName>
    <definedName name="test10" localSheetId="30" hidden="1">{"TBILLS_ALL",#N/A,FALSE,"FITB_all"}</definedName>
    <definedName name="test10" localSheetId="33" hidden="1">{"TBILLS_ALL",#N/A,FALSE,"FITB_all"}</definedName>
    <definedName name="test10" localSheetId="34" hidden="1">{"TBILLS_ALL",#N/A,FALSE,"FITB_all"}</definedName>
    <definedName name="test10" localSheetId="36" hidden="1">{"TBILLS_ALL",#N/A,FALSE,"FITB_all"}</definedName>
    <definedName name="test10" localSheetId="37" hidden="1">{"TBILLS_ALL",#N/A,FALSE,"FITB_all"}</definedName>
    <definedName name="test10" localSheetId="38" hidden="1">{"TBILLS_ALL",#N/A,FALSE,"FITB_all"}</definedName>
    <definedName name="test10" localSheetId="40" hidden="1">{"TBILLS_ALL",#N/A,FALSE,"FITB_all"}</definedName>
    <definedName name="test10" localSheetId="41" hidden="1">{"TBILLS_ALL",#N/A,FALSE,"FITB_all"}</definedName>
    <definedName name="test10" localSheetId="44" hidden="1">{"TBILLS_ALL",#N/A,FALSE,"FITB_all"}</definedName>
    <definedName name="test10" localSheetId="7" hidden="1">{"TBILLS_ALL",#N/A,FALSE,"FITB_all"}</definedName>
    <definedName name="test10" localSheetId="48" hidden="1">{"TBILLS_ALL",#N/A,FALSE,"FITB_all"}</definedName>
    <definedName name="test10" localSheetId="50" hidden="1">{"TBILLS_ALL",#N/A,FALSE,"FITB_all"}</definedName>
    <definedName name="test10" localSheetId="51" hidden="1">{"TBILLS_ALL",#N/A,FALSE,"FITB_all"}</definedName>
    <definedName name="test10" localSheetId="52" hidden="1">{"TBILLS_ALL",#N/A,FALSE,"FITB_all"}</definedName>
    <definedName name="test10" hidden="1">{"TBILLS_ALL",#N/A,FALSE,"FITB_all"}</definedName>
    <definedName name="test11" localSheetId="25" hidden="1">{"WEO",#N/A,FALSE,"T"}</definedName>
    <definedName name="test11" localSheetId="30" hidden="1">{"WEO",#N/A,FALSE,"T"}</definedName>
    <definedName name="test11" localSheetId="33" hidden="1">{"WEO",#N/A,FALSE,"T"}</definedName>
    <definedName name="test11" localSheetId="34" hidden="1">{"WEO",#N/A,FALSE,"T"}</definedName>
    <definedName name="test11" localSheetId="36" hidden="1">{"WEO",#N/A,FALSE,"T"}</definedName>
    <definedName name="test11" localSheetId="37" hidden="1">{"WEO",#N/A,FALSE,"T"}</definedName>
    <definedName name="test11" localSheetId="38" hidden="1">{"WEO",#N/A,FALSE,"T"}</definedName>
    <definedName name="test11" localSheetId="40" hidden="1">{"WEO",#N/A,FALSE,"T"}</definedName>
    <definedName name="test11" localSheetId="41" hidden="1">{"WEO",#N/A,FALSE,"T"}</definedName>
    <definedName name="test11" localSheetId="44" hidden="1">{"WEO",#N/A,FALSE,"T"}</definedName>
    <definedName name="test11" localSheetId="7" hidden="1">{"WEO",#N/A,FALSE,"T"}</definedName>
    <definedName name="test11" localSheetId="48" hidden="1">{"WEO",#N/A,FALSE,"T"}</definedName>
    <definedName name="test11" localSheetId="50" hidden="1">{"WEO",#N/A,FALSE,"T"}</definedName>
    <definedName name="test11" localSheetId="51" hidden="1">{"WEO",#N/A,FALSE,"T"}</definedName>
    <definedName name="test11" localSheetId="52" hidden="1">{"WEO",#N/A,FALSE,"T"}</definedName>
    <definedName name="test11" hidden="1">{"WEO",#N/A,FALSE,"T"}</definedName>
    <definedName name="test12" localSheetId="25" hidden="1">{"partial screen",#N/A,FALSE,"State_Gov't"}</definedName>
    <definedName name="test12" localSheetId="30" hidden="1">{"partial screen",#N/A,FALSE,"State_Gov't"}</definedName>
    <definedName name="test12" localSheetId="33" hidden="1">{"partial screen",#N/A,FALSE,"State_Gov't"}</definedName>
    <definedName name="test12" localSheetId="34" hidden="1">{"partial screen",#N/A,FALSE,"State_Gov't"}</definedName>
    <definedName name="test12" localSheetId="36" hidden="1">{"partial screen",#N/A,FALSE,"State_Gov't"}</definedName>
    <definedName name="test12" localSheetId="37" hidden="1">{"partial screen",#N/A,FALSE,"State_Gov't"}</definedName>
    <definedName name="test12" localSheetId="38" hidden="1">{"partial screen",#N/A,FALSE,"State_Gov't"}</definedName>
    <definedName name="test12" localSheetId="40" hidden="1">{"partial screen",#N/A,FALSE,"State_Gov't"}</definedName>
    <definedName name="test12" localSheetId="41" hidden="1">{"partial screen",#N/A,FALSE,"State_Gov't"}</definedName>
    <definedName name="test12" localSheetId="44" hidden="1">{"partial screen",#N/A,FALSE,"State_Gov't"}</definedName>
    <definedName name="test12" localSheetId="7" hidden="1">{"partial screen",#N/A,FALSE,"State_Gov't"}</definedName>
    <definedName name="test12" localSheetId="48" hidden="1">{"partial screen",#N/A,FALSE,"State_Gov't"}</definedName>
    <definedName name="test12" localSheetId="50" hidden="1">{"partial screen",#N/A,FALSE,"State_Gov't"}</definedName>
    <definedName name="test12" localSheetId="51" hidden="1">{"partial screen",#N/A,FALSE,"State_Gov't"}</definedName>
    <definedName name="test12" localSheetId="52" hidden="1">{"partial screen",#N/A,FALSE,"State_Gov't"}</definedName>
    <definedName name="test12" hidden="1">{"partial screen",#N/A,FALSE,"State_Gov't"}</definedName>
    <definedName name="test2" localSheetId="25" hidden="1">{"TRADE_COMP",#N/A,FALSE,"TAB23APP";"BOP",#N/A,FALSE,"TAB6";"DOT",#N/A,FALSE,"TAB24APP";"EXTDEBT",#N/A,FALSE,"TAB25APP"}</definedName>
    <definedName name="test2" localSheetId="30" hidden="1">{"TRADE_COMP",#N/A,FALSE,"TAB23APP";"BOP",#N/A,FALSE,"TAB6";"DOT",#N/A,FALSE,"TAB24APP";"EXTDEBT",#N/A,FALSE,"TAB25APP"}</definedName>
    <definedName name="test2" localSheetId="33" hidden="1">{"TRADE_COMP",#N/A,FALSE,"TAB23APP";"BOP",#N/A,FALSE,"TAB6";"DOT",#N/A,FALSE,"TAB24APP";"EXTDEBT",#N/A,FALSE,"TAB25APP"}</definedName>
    <definedName name="test2" localSheetId="34" hidden="1">{"TRADE_COMP",#N/A,FALSE,"TAB23APP";"BOP",#N/A,FALSE,"TAB6";"DOT",#N/A,FALSE,"TAB24APP";"EXTDEBT",#N/A,FALSE,"TAB25APP"}</definedName>
    <definedName name="test2" localSheetId="36" hidden="1">{"TRADE_COMP",#N/A,FALSE,"TAB23APP";"BOP",#N/A,FALSE,"TAB6";"DOT",#N/A,FALSE,"TAB24APP";"EXTDEBT",#N/A,FALSE,"TAB25APP"}</definedName>
    <definedName name="test2" localSheetId="37" hidden="1">{"TRADE_COMP",#N/A,FALSE,"TAB23APP";"BOP",#N/A,FALSE,"TAB6";"DOT",#N/A,FALSE,"TAB24APP";"EXTDEBT",#N/A,FALSE,"TAB25APP"}</definedName>
    <definedName name="test2" localSheetId="38" hidden="1">{"TRADE_COMP",#N/A,FALSE,"TAB23APP";"BOP",#N/A,FALSE,"TAB6";"DOT",#N/A,FALSE,"TAB24APP";"EXTDEBT",#N/A,FALSE,"TAB25APP"}</definedName>
    <definedName name="test2" localSheetId="40" hidden="1">{"TRADE_COMP",#N/A,FALSE,"TAB23APP";"BOP",#N/A,FALSE,"TAB6";"DOT",#N/A,FALSE,"TAB24APP";"EXTDEBT",#N/A,FALSE,"TAB25APP"}</definedName>
    <definedName name="test2" localSheetId="41" hidden="1">{"TRADE_COMP",#N/A,FALSE,"TAB23APP";"BOP",#N/A,FALSE,"TAB6";"DOT",#N/A,FALSE,"TAB24APP";"EXTDEBT",#N/A,FALSE,"TAB25APP"}</definedName>
    <definedName name="test2" localSheetId="44" hidden="1">{"TRADE_COMP",#N/A,FALSE,"TAB23APP";"BOP",#N/A,FALSE,"TAB6";"DOT",#N/A,FALSE,"TAB24APP";"EXTDEBT",#N/A,FALSE,"TAB25APP"}</definedName>
    <definedName name="test2" localSheetId="7" hidden="1">{"TRADE_COMP",#N/A,FALSE,"TAB23APP";"BOP",#N/A,FALSE,"TAB6";"DOT",#N/A,FALSE,"TAB24APP";"EXTDEBT",#N/A,FALSE,"TAB25APP"}</definedName>
    <definedName name="test2" localSheetId="48" hidden="1">{"TRADE_COMP",#N/A,FALSE,"TAB23APP";"BOP",#N/A,FALSE,"TAB6";"DOT",#N/A,FALSE,"TAB24APP";"EXTDEBT",#N/A,FALSE,"TAB25APP"}</definedName>
    <definedName name="test2" localSheetId="50" hidden="1">{"TRADE_COMP",#N/A,FALSE,"TAB23APP";"BOP",#N/A,FALSE,"TAB6";"DOT",#N/A,FALSE,"TAB24APP";"EXTDEBT",#N/A,FALSE,"TAB25APP"}</definedName>
    <definedName name="test2" localSheetId="51" hidden="1">{"TRADE_COMP",#N/A,FALSE,"TAB23APP";"BOP",#N/A,FALSE,"TAB6";"DOT",#N/A,FALSE,"TAB24APP";"EXTDEBT",#N/A,FALSE,"TAB25APP"}</definedName>
    <definedName name="test2" localSheetId="52" hidden="1">{"TRADE_COMP",#N/A,FALSE,"TAB23APP";"BOP",#N/A,FALSE,"TAB6";"DOT",#N/A,FALSE,"TAB24APP";"EXTDEBT",#N/A,FALSE,"TAB25APP"}</definedName>
    <definedName name="test2" hidden="1">{"TRADE_COMP",#N/A,FALSE,"TAB23APP";"BOP",#N/A,FALSE,"TAB6";"DOT",#N/A,FALSE,"TAB24APP";"EXTDEBT",#N/A,FALSE,"TAB25APP"}</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5" hidden="1">{"BOP_TAB",#N/A,FALSE,"N";"MIDTERM_TAB",#N/A,FALSE,"O"}</definedName>
    <definedName name="test4" localSheetId="30" hidden="1">{"BOP_TAB",#N/A,FALSE,"N";"MIDTERM_TAB",#N/A,FALSE,"O"}</definedName>
    <definedName name="test4" localSheetId="33" hidden="1">{"BOP_TAB",#N/A,FALSE,"N";"MIDTERM_TAB",#N/A,FALSE,"O"}</definedName>
    <definedName name="test4" localSheetId="34" hidden="1">{"BOP_TAB",#N/A,FALSE,"N";"MIDTERM_TAB",#N/A,FALSE,"O"}</definedName>
    <definedName name="test4" localSheetId="36" hidden="1">{"BOP_TAB",#N/A,FALSE,"N";"MIDTERM_TAB",#N/A,FALSE,"O"}</definedName>
    <definedName name="test4" localSheetId="37" hidden="1">{"BOP_TAB",#N/A,FALSE,"N";"MIDTERM_TAB",#N/A,FALSE,"O"}</definedName>
    <definedName name="test4" localSheetId="38" hidden="1">{"BOP_TAB",#N/A,FALSE,"N";"MIDTERM_TAB",#N/A,FALSE,"O"}</definedName>
    <definedName name="test4" localSheetId="40" hidden="1">{"BOP_TAB",#N/A,FALSE,"N";"MIDTERM_TAB",#N/A,FALSE,"O"}</definedName>
    <definedName name="test4" localSheetId="41" hidden="1">{"BOP_TAB",#N/A,FALSE,"N";"MIDTERM_TAB",#N/A,FALSE,"O"}</definedName>
    <definedName name="test4" localSheetId="44" hidden="1">{"BOP_TAB",#N/A,FALSE,"N";"MIDTERM_TAB",#N/A,FALSE,"O"}</definedName>
    <definedName name="test4" localSheetId="7" hidden="1">{"BOP_TAB",#N/A,FALSE,"N";"MIDTERM_TAB",#N/A,FALSE,"O"}</definedName>
    <definedName name="test4" localSheetId="48" hidden="1">{"BOP_TAB",#N/A,FALSE,"N";"MIDTERM_TAB",#N/A,FALSE,"O"}</definedName>
    <definedName name="test4" localSheetId="50" hidden="1">{"BOP_TAB",#N/A,FALSE,"N";"MIDTERM_TAB",#N/A,FALSE,"O"}</definedName>
    <definedName name="test4" localSheetId="51" hidden="1">{"BOP_TAB",#N/A,FALSE,"N";"MIDTERM_TAB",#N/A,FALSE,"O"}</definedName>
    <definedName name="test4" localSheetId="52" hidden="1">{"BOP_TAB",#N/A,FALSE,"N";"MIDTERM_TAB",#N/A,FALSE,"O"}</definedName>
    <definedName name="test4" hidden="1">{"BOP_TAB",#N/A,FALSE,"N";"MIDTERM_TAB",#N/A,FALSE,"O"}</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2"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5" hidden="1">{"BOP_TAB",#N/A,FALSE,"N";"MIDTERM_TAB",#N/A,FALSE,"O";"FUND_CRED",#N/A,FALSE,"P";"DEBT_TAB1",#N/A,FALSE,"Q";"DEBT_TAB2",#N/A,FALSE,"Q";"FORFIN_TAB1",#N/A,FALSE,"R";"FORFIN_TAB2",#N/A,FALSE,"R";"BOP_ANALY",#N/A,FALSE,"U"}</definedName>
    <definedName name="test6" localSheetId="30"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4" hidden="1">{"BOP_TAB",#N/A,FALSE,"N";"MIDTERM_TAB",#N/A,FALSE,"O";"FUND_CRED",#N/A,FALSE,"P";"DEBT_TAB1",#N/A,FALSE,"Q";"DEBT_TAB2",#N/A,FALSE,"Q";"FORFIN_TAB1",#N/A,FALSE,"R";"FORFIN_TAB2",#N/A,FALSE,"R";"BOP_ANALY",#N/A,FALSE,"U"}</definedName>
    <definedName name="test6" localSheetId="36"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40"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4" hidden="1">{"BOP_TAB",#N/A,FALSE,"N";"MIDTERM_TAB",#N/A,FALSE,"O";"FUND_CRED",#N/A,FALSE,"P";"DEBT_TAB1",#N/A,FALSE,"Q";"DEBT_TAB2",#N/A,FALSE,"Q";"FORFIN_TAB1",#N/A,FALSE,"R";"FORFIN_TAB2",#N/A,FALSE,"R";"BOP_ANALY",#N/A,FALSE,"U"}</definedName>
    <definedName name="test6" localSheetId="7" hidden="1">{"BOP_TAB",#N/A,FALSE,"N";"MIDTERM_TAB",#N/A,FALSE,"O";"FUND_CRED",#N/A,FALSE,"P";"DEBT_TAB1",#N/A,FALSE,"Q";"DEBT_TAB2",#N/A,FALSE,"Q";"FORFIN_TAB1",#N/A,FALSE,"R";"FORFIN_TAB2",#N/A,FALSE,"R";"BOP_ANALY",#N/A,FALSE,"U"}</definedName>
    <definedName name="test6" localSheetId="48" hidden="1">{"BOP_TAB",#N/A,FALSE,"N";"MIDTERM_TAB",#N/A,FALSE,"O";"FUND_CRED",#N/A,FALSE,"P";"DEBT_TAB1",#N/A,FALSE,"Q";"DEBT_TAB2",#N/A,FALSE,"Q";"FORFIN_TAB1",#N/A,FALSE,"R";"FORFIN_TAB2",#N/A,FALSE,"R";"BOP_ANALY",#N/A,FALSE,"U"}</definedName>
    <definedName name="test6" localSheetId="50" hidden="1">{"BOP_TAB",#N/A,FALSE,"N";"MIDTERM_TAB",#N/A,FALSE,"O";"FUND_CRED",#N/A,FALSE,"P";"DEBT_TAB1",#N/A,FALSE,"Q";"DEBT_TAB2",#N/A,FALSE,"Q";"FORFIN_TAB1",#N/A,FALSE,"R";"FORFIN_TAB2",#N/A,FALSE,"R";"BOP_ANALY",#N/A,FALSE,"U"}</definedName>
    <definedName name="test6" localSheetId="51" hidden="1">{"BOP_TAB",#N/A,FALSE,"N";"MIDTERM_TAB",#N/A,FALSE,"O";"FUND_CRED",#N/A,FALSE,"P";"DEBT_TAB1",#N/A,FALSE,"Q";"DEBT_TAB2",#N/A,FALSE,"Q";"FORFIN_TAB1",#N/A,FALSE,"R";"FORFIN_TAB2",#N/A,FALSE,"R";"BOP_ANALY",#N/A,FALSE,"U"}</definedName>
    <definedName name="test6" localSheetId="52"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5" hidden="1">{"TAB_2",#N/A,FALSE,"A";"DOC",#N/A,FALSE,"DOC";"TAB6_SRBP",#N/A,FALSE,"SR-BP (2)";"TAB_6",#N/A,FALSE,"A";"TAB6_SRBP",#N/A,FALSE,"SR-BP (2)";"SFUNDREV",#N/A,FALSE,"S.Fund Rev";"Tab_arrears",#N/A,FALSE,"Sheet2";"SR_REVEXP",#N/A,FALSE,"Sheet3"}</definedName>
    <definedName name="test7" localSheetId="30"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4" hidden="1">{"TAB_2",#N/A,FALSE,"A";"DOC",#N/A,FALSE,"DOC";"TAB6_SRBP",#N/A,FALSE,"SR-BP (2)";"TAB_6",#N/A,FALSE,"A";"TAB6_SRBP",#N/A,FALSE,"SR-BP (2)";"SFUNDREV",#N/A,FALSE,"S.Fund Rev";"Tab_arrears",#N/A,FALSE,"Sheet2";"SR_REVEXP",#N/A,FALSE,"Sheet3"}</definedName>
    <definedName name="test7" localSheetId="36"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40"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4" hidden="1">{"TAB_2",#N/A,FALSE,"A";"DOC",#N/A,FALSE,"DOC";"TAB6_SRBP",#N/A,FALSE,"SR-BP (2)";"TAB_6",#N/A,FALSE,"A";"TAB6_SRBP",#N/A,FALSE,"SR-BP (2)";"SFUNDREV",#N/A,FALSE,"S.Fund Rev";"Tab_arrears",#N/A,FALSE,"Sheet2";"SR_REVEXP",#N/A,FALSE,"Sheet3"}</definedName>
    <definedName name="test7" localSheetId="7" hidden="1">{"TAB_2",#N/A,FALSE,"A";"DOC",#N/A,FALSE,"DOC";"TAB6_SRBP",#N/A,FALSE,"SR-BP (2)";"TAB_6",#N/A,FALSE,"A";"TAB6_SRBP",#N/A,FALSE,"SR-BP (2)";"SFUNDREV",#N/A,FALSE,"S.Fund Rev";"Tab_arrears",#N/A,FALSE,"Sheet2";"SR_REVEXP",#N/A,FALSE,"Sheet3"}</definedName>
    <definedName name="test7" localSheetId="48" hidden="1">{"TAB_2",#N/A,FALSE,"A";"DOC",#N/A,FALSE,"DOC";"TAB6_SRBP",#N/A,FALSE,"SR-BP (2)";"TAB_6",#N/A,FALSE,"A";"TAB6_SRBP",#N/A,FALSE,"SR-BP (2)";"SFUNDREV",#N/A,FALSE,"S.Fund Rev";"Tab_arrears",#N/A,FALSE,"Sheet2";"SR_REVEXP",#N/A,FALSE,"Sheet3"}</definedName>
    <definedName name="test7" localSheetId="50" hidden="1">{"TAB_2",#N/A,FALSE,"A";"DOC",#N/A,FALSE,"DOC";"TAB6_SRBP",#N/A,FALSE,"SR-BP (2)";"TAB_6",#N/A,FALSE,"A";"TAB6_SRBP",#N/A,FALSE,"SR-BP (2)";"SFUNDREV",#N/A,FALSE,"S.Fund Rev";"Tab_arrears",#N/A,FALSE,"Sheet2";"SR_REVEXP",#N/A,FALSE,"Sheet3"}</definedName>
    <definedName name="test7" localSheetId="51" hidden="1">{"TAB_2",#N/A,FALSE,"A";"DOC",#N/A,FALSE,"DOC";"TAB6_SRBP",#N/A,FALSE,"SR-BP (2)";"TAB_6",#N/A,FALSE,"A";"TAB6_SRBP",#N/A,FALSE,"SR-BP (2)";"SFUNDREV",#N/A,FALSE,"S.Fund Rev";"Tab_arrears",#N/A,FALSE,"Sheet2";"SR_REVEXP",#N/A,FALSE,"Sheet3"}</definedName>
    <definedName name="test7" localSheetId="52"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5" hidden="1">{"MONA",#N/A,FALSE,"S"}</definedName>
    <definedName name="test8" localSheetId="30" hidden="1">{"MONA",#N/A,FALSE,"S"}</definedName>
    <definedName name="test8" localSheetId="33" hidden="1">{"MONA",#N/A,FALSE,"S"}</definedName>
    <definedName name="test8" localSheetId="34" hidden="1">{"MONA",#N/A,FALSE,"S"}</definedName>
    <definedName name="test8" localSheetId="36" hidden="1">{"MONA",#N/A,FALSE,"S"}</definedName>
    <definedName name="test8" localSheetId="37" hidden="1">{"MONA",#N/A,FALSE,"S"}</definedName>
    <definedName name="test8" localSheetId="38" hidden="1">{"MONA",#N/A,FALSE,"S"}</definedName>
    <definedName name="test8" localSheetId="40" hidden="1">{"MONA",#N/A,FALSE,"S"}</definedName>
    <definedName name="test8" localSheetId="41" hidden="1">{"MONA",#N/A,FALSE,"S"}</definedName>
    <definedName name="test8" localSheetId="44" hidden="1">{"MONA",#N/A,FALSE,"S"}</definedName>
    <definedName name="test8" localSheetId="7" hidden="1">{"MONA",#N/A,FALSE,"S"}</definedName>
    <definedName name="test8" localSheetId="48" hidden="1">{"MONA",#N/A,FALSE,"S"}</definedName>
    <definedName name="test8" localSheetId="50" hidden="1">{"MONA",#N/A,FALSE,"S"}</definedName>
    <definedName name="test8" localSheetId="51" hidden="1">{"MONA",#N/A,FALSE,"S"}</definedName>
    <definedName name="test8" localSheetId="52" hidden="1">{"MONA",#N/A,FALSE,"S"}</definedName>
    <definedName name="test8" hidden="1">{"MONA",#N/A,FALSE,"S"}</definedName>
    <definedName name="test9" localSheetId="25" hidden="1">{"partial screen",#N/A,FALSE,"State_Gov't"}</definedName>
    <definedName name="test9" localSheetId="30" hidden="1">{"partial screen",#N/A,FALSE,"State_Gov't"}</definedName>
    <definedName name="test9" localSheetId="33" hidden="1">{"partial screen",#N/A,FALSE,"State_Gov't"}</definedName>
    <definedName name="test9" localSheetId="34" hidden="1">{"partial screen",#N/A,FALSE,"State_Gov't"}</definedName>
    <definedName name="test9" localSheetId="36" hidden="1">{"partial screen",#N/A,FALSE,"State_Gov't"}</definedName>
    <definedName name="test9" localSheetId="37" hidden="1">{"partial screen",#N/A,FALSE,"State_Gov't"}</definedName>
    <definedName name="test9" localSheetId="38" hidden="1">{"partial screen",#N/A,FALSE,"State_Gov't"}</definedName>
    <definedName name="test9" localSheetId="40" hidden="1">{"partial screen",#N/A,FALSE,"State_Gov't"}</definedName>
    <definedName name="test9" localSheetId="41" hidden="1">{"partial screen",#N/A,FALSE,"State_Gov't"}</definedName>
    <definedName name="test9" localSheetId="44" hidden="1">{"partial screen",#N/A,FALSE,"State_Gov't"}</definedName>
    <definedName name="test9" localSheetId="7" hidden="1">{"partial screen",#N/A,FALSE,"State_Gov't"}</definedName>
    <definedName name="test9" localSheetId="48" hidden="1">{"partial screen",#N/A,FALSE,"State_Gov't"}</definedName>
    <definedName name="test9" localSheetId="50" hidden="1">{"partial screen",#N/A,FALSE,"State_Gov't"}</definedName>
    <definedName name="test9" localSheetId="51" hidden="1">{"partial screen",#N/A,FALSE,"State_Gov't"}</definedName>
    <definedName name="test9" localSheetId="52" hidden="1">{"partial screen",#N/A,FALSE,"State_Gov't"}</definedName>
    <definedName name="test9" hidden="1">{"partial screen",#N/A,FALSE,"State_Gov't"}</definedName>
    <definedName name="ts" localSheetId="25" hidden="1">{"CBA",#N/A,FALSE,"TAB4";"MS",#N/A,FALSE,"TAB5";"BANKLOANS",#N/A,FALSE,"TAB21APP ";"INTEREST",#N/A,FALSE,"TAB22APP"}</definedName>
    <definedName name="ts" localSheetId="30" hidden="1">{"CBA",#N/A,FALSE,"TAB4";"MS",#N/A,FALSE,"TAB5";"BANKLOANS",#N/A,FALSE,"TAB21APP ";"INTEREST",#N/A,FALSE,"TAB22APP"}</definedName>
    <definedName name="ts" localSheetId="33" hidden="1">{"CBA",#N/A,FALSE,"TAB4";"MS",#N/A,FALSE,"TAB5";"BANKLOANS",#N/A,FALSE,"TAB21APP ";"INTEREST",#N/A,FALSE,"TAB22APP"}</definedName>
    <definedName name="ts" localSheetId="34" hidden="1">{"CBA",#N/A,FALSE,"TAB4";"MS",#N/A,FALSE,"TAB5";"BANKLOANS",#N/A,FALSE,"TAB21APP ";"INTEREST",#N/A,FALSE,"TAB22APP"}</definedName>
    <definedName name="ts" localSheetId="36" hidden="1">{"CBA",#N/A,FALSE,"TAB4";"MS",#N/A,FALSE,"TAB5";"BANKLOANS",#N/A,FALSE,"TAB21APP ";"INTEREST",#N/A,FALSE,"TAB22APP"}</definedName>
    <definedName name="ts" localSheetId="37" hidden="1">{"CBA",#N/A,FALSE,"TAB4";"MS",#N/A,FALSE,"TAB5";"BANKLOANS",#N/A,FALSE,"TAB21APP ";"INTEREST",#N/A,FALSE,"TAB22APP"}</definedName>
    <definedName name="ts" localSheetId="38" hidden="1">{"CBA",#N/A,FALSE,"TAB4";"MS",#N/A,FALSE,"TAB5";"BANKLOANS",#N/A,FALSE,"TAB21APP ";"INTEREST",#N/A,FALSE,"TAB22APP"}</definedName>
    <definedName name="ts" localSheetId="40" hidden="1">{"CBA",#N/A,FALSE,"TAB4";"MS",#N/A,FALSE,"TAB5";"BANKLOANS",#N/A,FALSE,"TAB21APP ";"INTEREST",#N/A,FALSE,"TAB22APP"}</definedName>
    <definedName name="ts" localSheetId="41" hidden="1">{"CBA",#N/A,FALSE,"TAB4";"MS",#N/A,FALSE,"TAB5";"BANKLOANS",#N/A,FALSE,"TAB21APP ";"INTEREST",#N/A,FALSE,"TAB22APP"}</definedName>
    <definedName name="ts" localSheetId="44" hidden="1">{"CBA",#N/A,FALSE,"TAB4";"MS",#N/A,FALSE,"TAB5";"BANKLOANS",#N/A,FALSE,"TAB21APP ";"INTEREST",#N/A,FALSE,"TAB22APP"}</definedName>
    <definedName name="ts" localSheetId="7" hidden="1">{"CBA",#N/A,FALSE,"TAB4";"MS",#N/A,FALSE,"TAB5";"BANKLOANS",#N/A,FALSE,"TAB21APP ";"INTEREST",#N/A,FALSE,"TAB22APP"}</definedName>
    <definedName name="ts" localSheetId="48" hidden="1">{"CBA",#N/A,FALSE,"TAB4";"MS",#N/A,FALSE,"TAB5";"BANKLOANS",#N/A,FALSE,"TAB21APP ";"INTEREST",#N/A,FALSE,"TAB22APP"}</definedName>
    <definedName name="ts" localSheetId="50" hidden="1">{"CBA",#N/A,FALSE,"TAB4";"MS",#N/A,FALSE,"TAB5";"BANKLOANS",#N/A,FALSE,"TAB21APP ";"INTEREST",#N/A,FALSE,"TAB22APP"}</definedName>
    <definedName name="ts" localSheetId="51" hidden="1">{"CBA",#N/A,FALSE,"TAB4";"MS",#N/A,FALSE,"TAB5";"BANKLOANS",#N/A,FALSE,"TAB21APP ";"INTEREST",#N/A,FALSE,"TAB22APP"}</definedName>
    <definedName name="ts" localSheetId="52" hidden="1">{"CBA",#N/A,FALSE,"TAB4";"MS",#N/A,FALSE,"TAB5";"BANKLOANS",#N/A,FALSE,"TAB21APP ";"INTEREST",#N/A,FALSE,"TAB22APP"}</definedName>
    <definedName name="ts" hidden="1">{"CBA",#N/A,FALSE,"TAB4";"MS",#N/A,FALSE,"TAB5";"BANKLOANS",#N/A,FALSE,"TAB21APP ";"INTEREST",#N/A,FALSE,"TAB22APP"}</definedName>
    <definedName name="tt" localSheetId="25" hidden="1">{"Tab1",#N/A,FALSE,"P";"Tab2",#N/A,FALSE,"P"}</definedName>
    <definedName name="tt" localSheetId="30" hidden="1">{"Tab1",#N/A,FALSE,"P";"Tab2",#N/A,FALSE,"P"}</definedName>
    <definedName name="tt" localSheetId="33" hidden="1">{"Tab1",#N/A,FALSE,"P";"Tab2",#N/A,FALSE,"P"}</definedName>
    <definedName name="tt" localSheetId="34" hidden="1">{"Tab1",#N/A,FALSE,"P";"Tab2",#N/A,FALSE,"P"}</definedName>
    <definedName name="tt" localSheetId="36" hidden="1">{"Tab1",#N/A,FALSE,"P";"Tab2",#N/A,FALSE,"P"}</definedName>
    <definedName name="tt" localSheetId="37" hidden="1">{"Tab1",#N/A,FALSE,"P";"Tab2",#N/A,FALSE,"P"}</definedName>
    <definedName name="tt" localSheetId="38" hidden="1">{"Tab1",#N/A,FALSE,"P";"Tab2",#N/A,FALSE,"P"}</definedName>
    <definedName name="tt" localSheetId="40" hidden="1">{"Tab1",#N/A,FALSE,"P";"Tab2",#N/A,FALSE,"P"}</definedName>
    <definedName name="tt" localSheetId="41" hidden="1">{"Tab1",#N/A,FALSE,"P";"Tab2",#N/A,FALSE,"P"}</definedName>
    <definedName name="tt" localSheetId="44" hidden="1">{"Tab1",#N/A,FALSE,"P";"Tab2",#N/A,FALSE,"P"}</definedName>
    <definedName name="tt" localSheetId="7" hidden="1">{"Tab1",#N/A,FALSE,"P";"Tab2",#N/A,FALSE,"P"}</definedName>
    <definedName name="tt" localSheetId="48" hidden="1">{"Tab1",#N/A,FALSE,"P";"Tab2",#N/A,FALSE,"P"}</definedName>
    <definedName name="tt" localSheetId="50" hidden="1">{"Tab1",#N/A,FALSE,"P";"Tab2",#N/A,FALSE,"P"}</definedName>
    <definedName name="tt" localSheetId="51" hidden="1">{"Tab1",#N/A,FALSE,"P";"Tab2",#N/A,FALSE,"P"}</definedName>
    <definedName name="tt" localSheetId="52" hidden="1">{"Tab1",#N/A,FALSE,"P";"Tab2",#N/A,FALSE,"P"}</definedName>
    <definedName name="tt" hidden="1">{"Tab1",#N/A,FALSE,"P";"Tab2",#N/A,FALSE,"P"}</definedName>
    <definedName name="ttt" localSheetId="25" hidden="1">{"Tab1",#N/A,FALSE,"P";"Tab2",#N/A,FALSE,"P"}</definedName>
    <definedName name="ttt" localSheetId="30" hidden="1">{"Tab1",#N/A,FALSE,"P";"Tab2",#N/A,FALSE,"P"}</definedName>
    <definedName name="ttt" localSheetId="33" hidden="1">{"Tab1",#N/A,FALSE,"P";"Tab2",#N/A,FALSE,"P"}</definedName>
    <definedName name="ttt" localSheetId="34" hidden="1">{"Tab1",#N/A,FALSE,"P";"Tab2",#N/A,FALSE,"P"}</definedName>
    <definedName name="ttt" localSheetId="36" hidden="1">{"Tab1",#N/A,FALSE,"P";"Tab2",#N/A,FALSE,"P"}</definedName>
    <definedName name="ttt" localSheetId="37" hidden="1">{"Tab1",#N/A,FALSE,"P";"Tab2",#N/A,FALSE,"P"}</definedName>
    <definedName name="ttt" localSheetId="38" hidden="1">{"Tab1",#N/A,FALSE,"P";"Tab2",#N/A,FALSE,"P"}</definedName>
    <definedName name="ttt" localSheetId="40" hidden="1">{"Tab1",#N/A,FALSE,"P";"Tab2",#N/A,FALSE,"P"}</definedName>
    <definedName name="ttt" localSheetId="41" hidden="1">{"Tab1",#N/A,FALSE,"P";"Tab2",#N/A,FALSE,"P"}</definedName>
    <definedName name="ttt" localSheetId="44" hidden="1">{"Tab1",#N/A,FALSE,"P";"Tab2",#N/A,FALSE,"P"}</definedName>
    <definedName name="ttt" localSheetId="7" hidden="1">{"Tab1",#N/A,FALSE,"P";"Tab2",#N/A,FALSE,"P"}</definedName>
    <definedName name="ttt" localSheetId="48" hidden="1">{"Tab1",#N/A,FALSE,"P";"Tab2",#N/A,FALSE,"P"}</definedName>
    <definedName name="ttt" localSheetId="50" hidden="1">{"Tab1",#N/A,FALSE,"P";"Tab2",#N/A,FALSE,"P"}</definedName>
    <definedName name="ttt" localSheetId="51" hidden="1">{"Tab1",#N/A,FALSE,"P";"Tab2",#N/A,FALSE,"P"}</definedName>
    <definedName name="ttt" localSheetId="52" hidden="1">{"Tab1",#N/A,FALSE,"P";"Tab2",#N/A,FALSE,"P"}</definedName>
    <definedName name="ttt" hidden="1">{"Tab1",#N/A,FALSE,"P";"Tab2",#N/A,FALSE,"P"}</definedName>
    <definedName name="ttttt" hidden="1">#REF!</definedName>
    <definedName name="tyui" localSheetId="25" hidden="1">{"Tab1",#N/A,FALSE,"P";"Tab2",#N/A,FALSE,"P"}</definedName>
    <definedName name="tyui" localSheetId="30" hidden="1">{"Tab1",#N/A,FALSE,"P";"Tab2",#N/A,FALSE,"P"}</definedName>
    <definedName name="tyui" localSheetId="33" hidden="1">{"Tab1",#N/A,FALSE,"P";"Tab2",#N/A,FALSE,"P"}</definedName>
    <definedName name="tyui" localSheetId="34" hidden="1">{"Tab1",#N/A,FALSE,"P";"Tab2",#N/A,FALSE,"P"}</definedName>
    <definedName name="tyui" localSheetId="36" hidden="1">{"Tab1",#N/A,FALSE,"P";"Tab2",#N/A,FALSE,"P"}</definedName>
    <definedName name="tyui" localSheetId="37" hidden="1">{"Tab1",#N/A,FALSE,"P";"Tab2",#N/A,FALSE,"P"}</definedName>
    <definedName name="tyui" localSheetId="38" hidden="1">{"Tab1",#N/A,FALSE,"P";"Tab2",#N/A,FALSE,"P"}</definedName>
    <definedName name="tyui" localSheetId="40" hidden="1">{"Tab1",#N/A,FALSE,"P";"Tab2",#N/A,FALSE,"P"}</definedName>
    <definedName name="tyui" localSheetId="41" hidden="1">{"Tab1",#N/A,FALSE,"P";"Tab2",#N/A,FALSE,"P"}</definedName>
    <definedName name="tyui" localSheetId="44" hidden="1">{"Tab1",#N/A,FALSE,"P";"Tab2",#N/A,FALSE,"P"}</definedName>
    <definedName name="tyui" localSheetId="7" hidden="1">{"Tab1",#N/A,FALSE,"P";"Tab2",#N/A,FALSE,"P"}</definedName>
    <definedName name="tyui" localSheetId="48" hidden="1">{"Tab1",#N/A,FALSE,"P";"Tab2",#N/A,FALSE,"P"}</definedName>
    <definedName name="tyui" localSheetId="50" hidden="1">{"Tab1",#N/A,FALSE,"P";"Tab2",#N/A,FALSE,"P"}</definedName>
    <definedName name="tyui" localSheetId="51" hidden="1">{"Tab1",#N/A,FALSE,"P";"Tab2",#N/A,FALSE,"P"}</definedName>
    <definedName name="tyui" localSheetId="52" hidden="1">{"Tab1",#N/A,FALSE,"P";"Tab2",#N/A,FALSE,"P"}</definedName>
    <definedName name="tyui" hidden="1">{"Tab1",#N/A,FALSE,"P";"Tab2",#N/A,FALSE,"P"}</definedName>
    <definedName name="uio" localSheetId="25" hidden="1">{"TRADE_COMP",#N/A,FALSE,"TAB23APP";"BOP",#N/A,FALSE,"TAB6";"DOT",#N/A,FALSE,"TAB24APP";"EXTDEBT",#N/A,FALSE,"TAB25APP"}</definedName>
    <definedName name="uio" localSheetId="30" hidden="1">{"TRADE_COMP",#N/A,FALSE,"TAB23APP";"BOP",#N/A,FALSE,"TAB6";"DOT",#N/A,FALSE,"TAB24APP";"EXTDEBT",#N/A,FALSE,"TAB25APP"}</definedName>
    <definedName name="uio" localSheetId="33" hidden="1">{"TRADE_COMP",#N/A,FALSE,"TAB23APP";"BOP",#N/A,FALSE,"TAB6";"DOT",#N/A,FALSE,"TAB24APP";"EXTDEBT",#N/A,FALSE,"TAB25APP"}</definedName>
    <definedName name="uio" localSheetId="34" hidden="1">{"TRADE_COMP",#N/A,FALSE,"TAB23APP";"BOP",#N/A,FALSE,"TAB6";"DOT",#N/A,FALSE,"TAB24APP";"EXTDEBT",#N/A,FALSE,"TAB25APP"}</definedName>
    <definedName name="uio" localSheetId="36" hidden="1">{"TRADE_COMP",#N/A,FALSE,"TAB23APP";"BOP",#N/A,FALSE,"TAB6";"DOT",#N/A,FALSE,"TAB24APP";"EXTDEBT",#N/A,FALSE,"TAB25APP"}</definedName>
    <definedName name="uio" localSheetId="37" hidden="1">{"TRADE_COMP",#N/A,FALSE,"TAB23APP";"BOP",#N/A,FALSE,"TAB6";"DOT",#N/A,FALSE,"TAB24APP";"EXTDEBT",#N/A,FALSE,"TAB25APP"}</definedName>
    <definedName name="uio" localSheetId="38" hidden="1">{"TRADE_COMP",#N/A,FALSE,"TAB23APP";"BOP",#N/A,FALSE,"TAB6";"DOT",#N/A,FALSE,"TAB24APP";"EXTDEBT",#N/A,FALSE,"TAB25APP"}</definedName>
    <definedName name="uio" localSheetId="40" hidden="1">{"TRADE_COMP",#N/A,FALSE,"TAB23APP";"BOP",#N/A,FALSE,"TAB6";"DOT",#N/A,FALSE,"TAB24APP";"EXTDEBT",#N/A,FALSE,"TAB25APP"}</definedName>
    <definedName name="uio" localSheetId="41" hidden="1">{"TRADE_COMP",#N/A,FALSE,"TAB23APP";"BOP",#N/A,FALSE,"TAB6";"DOT",#N/A,FALSE,"TAB24APP";"EXTDEBT",#N/A,FALSE,"TAB25APP"}</definedName>
    <definedName name="uio" localSheetId="44" hidden="1">{"TRADE_COMP",#N/A,FALSE,"TAB23APP";"BOP",#N/A,FALSE,"TAB6";"DOT",#N/A,FALSE,"TAB24APP";"EXTDEBT",#N/A,FALSE,"TAB25APP"}</definedName>
    <definedName name="uio" localSheetId="7" hidden="1">{"TRADE_COMP",#N/A,FALSE,"TAB23APP";"BOP",#N/A,FALSE,"TAB6";"DOT",#N/A,FALSE,"TAB24APP";"EXTDEBT",#N/A,FALSE,"TAB25APP"}</definedName>
    <definedName name="uio" localSheetId="48" hidden="1">{"TRADE_COMP",#N/A,FALSE,"TAB23APP";"BOP",#N/A,FALSE,"TAB6";"DOT",#N/A,FALSE,"TAB24APP";"EXTDEBT",#N/A,FALSE,"TAB25APP"}</definedName>
    <definedName name="uio" localSheetId="50" hidden="1">{"TRADE_COMP",#N/A,FALSE,"TAB23APP";"BOP",#N/A,FALSE,"TAB6";"DOT",#N/A,FALSE,"TAB24APP";"EXTDEBT",#N/A,FALSE,"TAB25APP"}</definedName>
    <definedName name="uio" localSheetId="51" hidden="1">{"TRADE_COMP",#N/A,FALSE,"TAB23APP";"BOP",#N/A,FALSE,"TAB6";"DOT",#N/A,FALSE,"TAB24APP";"EXTDEBT",#N/A,FALSE,"TAB25APP"}</definedName>
    <definedName name="uio" localSheetId="52" hidden="1">{"TRADE_COMP",#N/A,FALSE,"TAB23APP";"BOP",#N/A,FALSE,"TAB6";"DOT",#N/A,FALSE,"TAB24APP";"EXTDEBT",#N/A,FALSE,"TAB25APP"}</definedName>
    <definedName name="uio" hidden="1">{"TRADE_COMP",#N/A,FALSE,"TAB23APP";"BOP",#N/A,FALSE,"TAB6";"DOT",#N/A,FALSE,"TAB24APP";"EXTDEBT",#N/A,FALSE,"TAB25APP"}</definedName>
    <definedName name="uiop" localSheetId="25" hidden="1">{"mt1",#N/A,FALSE,"Debt";"mt2",#N/A,FALSE,"Debt";"mt3",#N/A,FALSE,"Debt";"mt4",#N/A,FALSE,"Debt";"mt5",#N/A,FALSE,"Debt";"mt6",#N/A,FALSE,"Debt";"mt7",#N/A,FALSE,"Debt"}</definedName>
    <definedName name="uiop" localSheetId="30"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4" hidden="1">{"mt1",#N/A,FALSE,"Debt";"mt2",#N/A,FALSE,"Debt";"mt3",#N/A,FALSE,"Debt";"mt4",#N/A,FALSE,"Debt";"mt5",#N/A,FALSE,"Debt";"mt6",#N/A,FALSE,"Debt";"mt7",#N/A,FALSE,"Debt"}</definedName>
    <definedName name="uiop" localSheetId="36"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40"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4" hidden="1">{"mt1",#N/A,FALSE,"Debt";"mt2",#N/A,FALSE,"Debt";"mt3",#N/A,FALSE,"Debt";"mt4",#N/A,FALSE,"Debt";"mt5",#N/A,FALSE,"Debt";"mt6",#N/A,FALSE,"Debt";"mt7",#N/A,FALSE,"Debt"}</definedName>
    <definedName name="uiop" localSheetId="7" hidden="1">{"mt1",#N/A,FALSE,"Debt";"mt2",#N/A,FALSE,"Debt";"mt3",#N/A,FALSE,"Debt";"mt4",#N/A,FALSE,"Debt";"mt5",#N/A,FALSE,"Debt";"mt6",#N/A,FALSE,"Debt";"mt7",#N/A,FALSE,"Debt"}</definedName>
    <definedName name="uiop" localSheetId="48" hidden="1">{"mt1",#N/A,FALSE,"Debt";"mt2",#N/A,FALSE,"Debt";"mt3",#N/A,FALSE,"Debt";"mt4",#N/A,FALSE,"Debt";"mt5",#N/A,FALSE,"Debt";"mt6",#N/A,FALSE,"Debt";"mt7",#N/A,FALSE,"Debt"}</definedName>
    <definedName name="uiop" localSheetId="50" hidden="1">{"mt1",#N/A,FALSE,"Debt";"mt2",#N/A,FALSE,"Debt";"mt3",#N/A,FALSE,"Debt";"mt4",#N/A,FALSE,"Debt";"mt5",#N/A,FALSE,"Debt";"mt6",#N/A,FALSE,"Debt";"mt7",#N/A,FALSE,"Debt"}</definedName>
    <definedName name="uiop" localSheetId="51" hidden="1">{"mt1",#N/A,FALSE,"Debt";"mt2",#N/A,FALSE,"Debt";"mt3",#N/A,FALSE,"Debt";"mt4",#N/A,FALSE,"Debt";"mt5",#N/A,FALSE,"Debt";"mt6",#N/A,FALSE,"Debt";"mt7",#N/A,FALSE,"Debt"}</definedName>
    <definedName name="uiop" localSheetId="52"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5" hidden="1">{"Main Economic Indicators",#N/A,FALSE,"C"}</definedName>
    <definedName name="uop" localSheetId="30" hidden="1">{"Main Economic Indicators",#N/A,FALSE,"C"}</definedName>
    <definedName name="uop" localSheetId="33" hidden="1">{"Main Economic Indicators",#N/A,FALSE,"C"}</definedName>
    <definedName name="uop" localSheetId="34" hidden="1">{"Main Economic Indicators",#N/A,FALSE,"C"}</definedName>
    <definedName name="uop" localSheetId="36" hidden="1">{"Main Economic Indicators",#N/A,FALSE,"C"}</definedName>
    <definedName name="uop" localSheetId="37" hidden="1">{"Main Economic Indicators",#N/A,FALSE,"C"}</definedName>
    <definedName name="uop" localSheetId="38" hidden="1">{"Main Economic Indicators",#N/A,FALSE,"C"}</definedName>
    <definedName name="uop" localSheetId="40" hidden="1">{"Main Economic Indicators",#N/A,FALSE,"C"}</definedName>
    <definedName name="uop" localSheetId="41" hidden="1">{"Main Economic Indicators",#N/A,FALSE,"C"}</definedName>
    <definedName name="uop" localSheetId="44" hidden="1">{"Main Economic Indicators",#N/A,FALSE,"C"}</definedName>
    <definedName name="uop" localSheetId="7" hidden="1">{"Main Economic Indicators",#N/A,FALSE,"C"}</definedName>
    <definedName name="uop" localSheetId="48" hidden="1">{"Main Economic Indicators",#N/A,FALSE,"C"}</definedName>
    <definedName name="uop" localSheetId="50" hidden="1">{"Main Economic Indicators",#N/A,FALSE,"C"}</definedName>
    <definedName name="uop" localSheetId="51" hidden="1">{"Main Economic Indicators",#N/A,FALSE,"C"}</definedName>
    <definedName name="uop" localSheetId="52" hidden="1">{"Main Economic Indicators",#N/A,FALSE,"C"}</definedName>
    <definedName name="uop" hidden="1">{"Main Economic Indicators",#N/A,FALSE,"C"}</definedName>
    <definedName name="uu" localSheetId="25" hidden="1">{"Riqfin97",#N/A,FALSE,"Tran";"Riqfinpro",#N/A,FALSE,"Tran"}</definedName>
    <definedName name="uu" localSheetId="30" hidden="1">{"Riqfin97",#N/A,FALSE,"Tran";"Riqfinpro",#N/A,FALSE,"Tran"}</definedName>
    <definedName name="uu" localSheetId="33" hidden="1">{"Riqfin97",#N/A,FALSE,"Tran";"Riqfinpro",#N/A,FALSE,"Tran"}</definedName>
    <definedName name="uu" localSheetId="34" hidden="1">{"Riqfin97",#N/A,FALSE,"Tran";"Riqfinpro",#N/A,FALSE,"Tran"}</definedName>
    <definedName name="uu" localSheetId="36" hidden="1">{"Riqfin97",#N/A,FALSE,"Tran";"Riqfinpro",#N/A,FALSE,"Tran"}</definedName>
    <definedName name="uu" localSheetId="37" hidden="1">{"Riqfin97",#N/A,FALSE,"Tran";"Riqfinpro",#N/A,FALSE,"Tran"}</definedName>
    <definedName name="uu" localSheetId="38" hidden="1">{"Riqfin97",#N/A,FALSE,"Tran";"Riqfinpro",#N/A,FALSE,"Tran"}</definedName>
    <definedName name="uu" localSheetId="40" hidden="1">{"Riqfin97",#N/A,FALSE,"Tran";"Riqfinpro",#N/A,FALSE,"Tran"}</definedName>
    <definedName name="uu" localSheetId="41" hidden="1">{"Riqfin97",#N/A,FALSE,"Tran";"Riqfinpro",#N/A,FALSE,"Tran"}</definedName>
    <definedName name="uu" localSheetId="44" hidden="1">{"Riqfin97",#N/A,FALSE,"Tran";"Riqfinpro",#N/A,FALSE,"Tran"}</definedName>
    <definedName name="uu" localSheetId="7" hidden="1">{"Riqfin97",#N/A,FALSE,"Tran";"Riqfinpro",#N/A,FALSE,"Tran"}</definedName>
    <definedName name="uu" localSheetId="48" hidden="1">{"Riqfin97",#N/A,FALSE,"Tran";"Riqfinpro",#N/A,FALSE,"Tran"}</definedName>
    <definedName name="uu" localSheetId="50" hidden="1">{"Riqfin97",#N/A,FALSE,"Tran";"Riqfinpro",#N/A,FALSE,"Tran"}</definedName>
    <definedName name="uu" localSheetId="51" hidden="1">{"Riqfin97",#N/A,FALSE,"Tran";"Riqfinpro",#N/A,FALSE,"Tran"}</definedName>
    <definedName name="uu" localSheetId="52" hidden="1">{"Riqfin97",#N/A,FALSE,"Tran";"Riqfinpro",#N/A,FALSE,"Tran"}</definedName>
    <definedName name="uu" hidden="1">{"Riqfin97",#N/A,FALSE,"Tran";"Riqfinpro",#N/A,FALSE,"Tran"}</definedName>
    <definedName name="uuu" localSheetId="25" hidden="1">{"Riqfin97",#N/A,FALSE,"Tran";"Riqfinpro",#N/A,FALSE,"Tran"}</definedName>
    <definedName name="uuu" localSheetId="30" hidden="1">{"Riqfin97",#N/A,FALSE,"Tran";"Riqfinpro",#N/A,FALSE,"Tran"}</definedName>
    <definedName name="uuu" localSheetId="33" hidden="1">{"Riqfin97",#N/A,FALSE,"Tran";"Riqfinpro",#N/A,FALSE,"Tran"}</definedName>
    <definedName name="uuu" localSheetId="34" hidden="1">{"Riqfin97",#N/A,FALSE,"Tran";"Riqfinpro",#N/A,FALSE,"Tran"}</definedName>
    <definedName name="uuu" localSheetId="36" hidden="1">{"Riqfin97",#N/A,FALSE,"Tran";"Riqfinpro",#N/A,FALSE,"Tran"}</definedName>
    <definedName name="uuu" localSheetId="37" hidden="1">{"Riqfin97",#N/A,FALSE,"Tran";"Riqfinpro",#N/A,FALSE,"Tran"}</definedName>
    <definedName name="uuu" localSheetId="38" hidden="1">{"Riqfin97",#N/A,FALSE,"Tran";"Riqfinpro",#N/A,FALSE,"Tran"}</definedName>
    <definedName name="uuu" localSheetId="40" hidden="1">{"Riqfin97",#N/A,FALSE,"Tran";"Riqfinpro",#N/A,FALSE,"Tran"}</definedName>
    <definedName name="uuu" localSheetId="41" hidden="1">{"Riqfin97",#N/A,FALSE,"Tran";"Riqfinpro",#N/A,FALSE,"Tran"}</definedName>
    <definedName name="uuu" localSheetId="44" hidden="1">{"Riqfin97",#N/A,FALSE,"Tran";"Riqfinpro",#N/A,FALSE,"Tran"}</definedName>
    <definedName name="uuu" localSheetId="7" hidden="1">{"Riqfin97",#N/A,FALSE,"Tran";"Riqfinpro",#N/A,FALSE,"Tran"}</definedName>
    <definedName name="uuu" localSheetId="48" hidden="1">{"Riqfin97",#N/A,FALSE,"Tran";"Riqfinpro",#N/A,FALSE,"Tran"}</definedName>
    <definedName name="uuu" localSheetId="50" hidden="1">{"Riqfin97",#N/A,FALSE,"Tran";"Riqfinpro",#N/A,FALSE,"Tran"}</definedName>
    <definedName name="uuu" localSheetId="51" hidden="1">{"Riqfin97",#N/A,FALSE,"Tran";"Riqfinpro",#N/A,FALSE,"Tran"}</definedName>
    <definedName name="uuu" localSheetId="52" hidden="1">{"Riqfin97",#N/A,FALSE,"Tran";"Riqfinpro",#N/A,FALSE,"Tran"}</definedName>
    <definedName name="uuu" hidden="1">{"Riqfin97",#N/A,FALSE,"Tran";"Riqfinpro",#N/A,FALSE,"Tran"}</definedName>
    <definedName name="uylujlhjljhl" localSheetId="25" hidden="1">{"partial screen",#N/A,FALSE,"State_Gov't"}</definedName>
    <definedName name="uylujlhjljhl" localSheetId="30" hidden="1">{"partial screen",#N/A,FALSE,"State_Gov't"}</definedName>
    <definedName name="uylujlhjljhl" localSheetId="33" hidden="1">{"partial screen",#N/A,FALSE,"State_Gov't"}</definedName>
    <definedName name="uylujlhjljhl" localSheetId="34" hidden="1">{"partial screen",#N/A,FALSE,"State_Gov't"}</definedName>
    <definedName name="uylujlhjljhl" localSheetId="36" hidden="1">{"partial screen",#N/A,FALSE,"State_Gov't"}</definedName>
    <definedName name="uylujlhjljhl" localSheetId="37" hidden="1">{"partial screen",#N/A,FALSE,"State_Gov't"}</definedName>
    <definedName name="uylujlhjljhl" localSheetId="38" hidden="1">{"partial screen",#N/A,FALSE,"State_Gov't"}</definedName>
    <definedName name="uylujlhjljhl" localSheetId="40" hidden="1">{"partial screen",#N/A,FALSE,"State_Gov't"}</definedName>
    <definedName name="uylujlhjljhl" localSheetId="41" hidden="1">{"partial screen",#N/A,FALSE,"State_Gov't"}</definedName>
    <definedName name="uylujlhjljhl" localSheetId="44" hidden="1">{"partial screen",#N/A,FALSE,"State_Gov't"}</definedName>
    <definedName name="uylujlhjljhl" localSheetId="7" hidden="1">{"partial screen",#N/A,FALSE,"State_Gov't"}</definedName>
    <definedName name="uylujlhjljhl" localSheetId="48" hidden="1">{"partial screen",#N/A,FALSE,"State_Gov't"}</definedName>
    <definedName name="uylujlhjljhl" localSheetId="50" hidden="1">{"partial screen",#N/A,FALSE,"State_Gov't"}</definedName>
    <definedName name="uylujlhjljhl" localSheetId="51" hidden="1">{"partial screen",#N/A,FALSE,"State_Gov't"}</definedName>
    <definedName name="uylujlhjljhl" localSheetId="52" hidden="1">{"partial screen",#N/A,FALSE,"State_Gov't"}</definedName>
    <definedName name="uylujlhjljhl" hidden="1">{"partial screen",#N/A,FALSE,"State_Gov't"}</definedName>
    <definedName name="vbn" localSheetId="25" hidden="1">{"macro",#N/A,FALSE,"Macro";"smq2",#N/A,FALSE,"Data";"smq3",#N/A,FALSE,"Data";"smq4",#N/A,FALSE,"Data";"smq5",#N/A,FALSE,"Data";"smq6",#N/A,FALSE,"Data";"smq7",#N/A,FALSE,"Data";"smq8",#N/A,FALSE,"Data";"smq9",#N/A,FALSE,"Data"}</definedName>
    <definedName name="vbn" localSheetId="30"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4" hidden="1">{"macro",#N/A,FALSE,"Macro";"smq2",#N/A,FALSE,"Data";"smq3",#N/A,FALSE,"Data";"smq4",#N/A,FALSE,"Data";"smq5",#N/A,FALSE,"Data";"smq6",#N/A,FALSE,"Data";"smq7",#N/A,FALSE,"Data";"smq8",#N/A,FALSE,"Data";"smq9",#N/A,FALSE,"Data"}</definedName>
    <definedName name="vbn" localSheetId="36"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40"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4" hidden="1">{"macro",#N/A,FALSE,"Macro";"smq2",#N/A,FALSE,"Data";"smq3",#N/A,FALSE,"Data";"smq4",#N/A,FALSE,"Data";"smq5",#N/A,FALSE,"Data";"smq6",#N/A,FALSE,"Data";"smq7",#N/A,FALSE,"Data";"smq8",#N/A,FALSE,"Data";"smq9",#N/A,FALSE,"Data"}</definedName>
    <definedName name="vbn" localSheetId="7" hidden="1">{"macro",#N/A,FALSE,"Macro";"smq2",#N/A,FALSE,"Data";"smq3",#N/A,FALSE,"Data";"smq4",#N/A,FALSE,"Data";"smq5",#N/A,FALSE,"Data";"smq6",#N/A,FALSE,"Data";"smq7",#N/A,FALSE,"Data";"smq8",#N/A,FALSE,"Data";"smq9",#N/A,FALSE,"Data"}</definedName>
    <definedName name="vbn" localSheetId="48" hidden="1">{"macro",#N/A,FALSE,"Macro";"smq2",#N/A,FALSE,"Data";"smq3",#N/A,FALSE,"Data";"smq4",#N/A,FALSE,"Data";"smq5",#N/A,FALSE,"Data";"smq6",#N/A,FALSE,"Data";"smq7",#N/A,FALSE,"Data";"smq8",#N/A,FALSE,"Data";"smq9",#N/A,FALSE,"Data"}</definedName>
    <definedName name="vbn" localSheetId="50" hidden="1">{"macro",#N/A,FALSE,"Macro";"smq2",#N/A,FALSE,"Data";"smq3",#N/A,FALSE,"Data";"smq4",#N/A,FALSE,"Data";"smq5",#N/A,FALSE,"Data";"smq6",#N/A,FALSE,"Data";"smq7",#N/A,FALSE,"Data";"smq8",#N/A,FALSE,"Data";"smq9",#N/A,FALSE,"Data"}</definedName>
    <definedName name="vbn" localSheetId="51" hidden="1">{"macro",#N/A,FALSE,"Macro";"smq2",#N/A,FALSE,"Data";"smq3",#N/A,FALSE,"Data";"smq4",#N/A,FALSE,"Data";"smq5",#N/A,FALSE,"Data";"smq6",#N/A,FALSE,"Data";"smq7",#N/A,FALSE,"Data";"smq8",#N/A,FALSE,"Data";"smq9",#N/A,FALSE,"Data"}</definedName>
    <definedName name="vbn" localSheetId="52"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5" hidden="1">{"Tab1",#N/A,FALSE,"P";"Tab2",#N/A,FALSE,"P"}</definedName>
    <definedName name="vv" localSheetId="30" hidden="1">{"Tab1",#N/A,FALSE,"P";"Tab2",#N/A,FALSE,"P"}</definedName>
    <definedName name="vv" localSheetId="33" hidden="1">{"Tab1",#N/A,FALSE,"P";"Tab2",#N/A,FALSE,"P"}</definedName>
    <definedName name="vv" localSheetId="34" hidden="1">{"Tab1",#N/A,FALSE,"P";"Tab2",#N/A,FALSE,"P"}</definedName>
    <definedName name="vv" localSheetId="36" hidden="1">{"Tab1",#N/A,FALSE,"P";"Tab2",#N/A,FALSE,"P"}</definedName>
    <definedName name="vv" localSheetId="37" hidden="1">{"Tab1",#N/A,FALSE,"P";"Tab2",#N/A,FALSE,"P"}</definedName>
    <definedName name="vv" localSheetId="38" hidden="1">{"Tab1",#N/A,FALSE,"P";"Tab2",#N/A,FALSE,"P"}</definedName>
    <definedName name="vv" localSheetId="40" hidden="1">{"Tab1",#N/A,FALSE,"P";"Tab2",#N/A,FALSE,"P"}</definedName>
    <definedName name="vv" localSheetId="41" hidden="1">{"Tab1",#N/A,FALSE,"P";"Tab2",#N/A,FALSE,"P"}</definedName>
    <definedName name="vv" localSheetId="44" hidden="1">{"Tab1",#N/A,FALSE,"P";"Tab2",#N/A,FALSE,"P"}</definedName>
    <definedName name="vv" localSheetId="7" hidden="1">{"Tab1",#N/A,FALSE,"P";"Tab2",#N/A,FALSE,"P"}</definedName>
    <definedName name="vv" localSheetId="48" hidden="1">{"Tab1",#N/A,FALSE,"P";"Tab2",#N/A,FALSE,"P"}</definedName>
    <definedName name="vv" localSheetId="50" hidden="1">{"Tab1",#N/A,FALSE,"P";"Tab2",#N/A,FALSE,"P"}</definedName>
    <definedName name="vv" localSheetId="51" hidden="1">{"Tab1",#N/A,FALSE,"P";"Tab2",#N/A,FALSE,"P"}</definedName>
    <definedName name="vv" localSheetId="52" hidden="1">{"Tab1",#N/A,FALSE,"P";"Tab2",#N/A,FALSE,"P"}</definedName>
    <definedName name="vv" hidden="1">{"Tab1",#N/A,FALSE,"P";"Tab2",#N/A,FALSE,"P"}</definedName>
    <definedName name="vvv" localSheetId="25" hidden="1">{"Tab1",#N/A,FALSE,"P";"Tab2",#N/A,FALSE,"P"}</definedName>
    <definedName name="vvv" localSheetId="30" hidden="1">{"Tab1",#N/A,FALSE,"P";"Tab2",#N/A,FALSE,"P"}</definedName>
    <definedName name="vvv" localSheetId="33" hidden="1">{"Tab1",#N/A,FALSE,"P";"Tab2",#N/A,FALSE,"P"}</definedName>
    <definedName name="vvv" localSheetId="34" hidden="1">{"Tab1",#N/A,FALSE,"P";"Tab2",#N/A,FALSE,"P"}</definedName>
    <definedName name="vvv" localSheetId="36" hidden="1">{"Tab1",#N/A,FALSE,"P";"Tab2",#N/A,FALSE,"P"}</definedName>
    <definedName name="vvv" localSheetId="37" hidden="1">{"Tab1",#N/A,FALSE,"P";"Tab2",#N/A,FALSE,"P"}</definedName>
    <definedName name="vvv" localSheetId="38" hidden="1">{"Tab1",#N/A,FALSE,"P";"Tab2",#N/A,FALSE,"P"}</definedName>
    <definedName name="vvv" localSheetId="40" hidden="1">{"Tab1",#N/A,FALSE,"P";"Tab2",#N/A,FALSE,"P"}</definedName>
    <definedName name="vvv" localSheetId="41" hidden="1">{"Tab1",#N/A,FALSE,"P";"Tab2",#N/A,FALSE,"P"}</definedName>
    <definedName name="vvv" localSheetId="44" hidden="1">{"Tab1",#N/A,FALSE,"P";"Tab2",#N/A,FALSE,"P"}</definedName>
    <definedName name="vvv" localSheetId="7" hidden="1">{"Tab1",#N/A,FALSE,"P";"Tab2",#N/A,FALSE,"P"}</definedName>
    <definedName name="vvv" localSheetId="48" hidden="1">{"Tab1",#N/A,FALSE,"P";"Tab2",#N/A,FALSE,"P"}</definedName>
    <definedName name="vvv" localSheetId="50" hidden="1">{"Tab1",#N/A,FALSE,"P";"Tab2",#N/A,FALSE,"P"}</definedName>
    <definedName name="vvv" localSheetId="51" hidden="1">{"Tab1",#N/A,FALSE,"P";"Tab2",#N/A,FALSE,"P"}</definedName>
    <definedName name="vvv" localSheetId="52" hidden="1">{"Tab1",#N/A,FALSE,"P";"Tab2",#N/A,FALSE,"P"}</definedName>
    <definedName name="vvv" hidden="1">{"Tab1",#N/A,FALSE,"P";"Tab2",#N/A,FALSE,"P"}</definedName>
    <definedName name="what" localSheetId="25" hidden="1">{"ca",#N/A,FALSE,"Detailed BOP";"ka",#N/A,FALSE,"Detailed BOP";"btl",#N/A,FALSE,"Detailed BOP";#N/A,#N/A,FALSE,"Debt  Stock TBL";"imfprint",#N/A,FALSE,"IMF";"imfdebtservice",#N/A,FALSE,"IMF";"tradeprint",#N/A,FALSE,"Trade"}</definedName>
    <definedName name="what" localSheetId="30"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4"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40"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4" hidden="1">{"ca",#N/A,FALSE,"Detailed BOP";"ka",#N/A,FALSE,"Detailed BOP";"btl",#N/A,FALSE,"Detailed BOP";#N/A,#N/A,FALSE,"Debt  Stock TBL";"imfprint",#N/A,FALSE,"IMF";"imfdebtservice",#N/A,FALSE,"IMF";"tradeprint",#N/A,FALSE,"Trade"}</definedName>
    <definedName name="what" localSheetId="7" hidden="1">{"ca",#N/A,FALSE,"Detailed BOP";"ka",#N/A,FALSE,"Detailed BOP";"btl",#N/A,FALSE,"Detailed BOP";#N/A,#N/A,FALSE,"Debt  Stock TBL";"imfprint",#N/A,FALSE,"IMF";"imfdebtservice",#N/A,FALSE,"IMF";"tradeprint",#N/A,FALSE,"Trade"}</definedName>
    <definedName name="what" localSheetId="48" hidden="1">{"ca",#N/A,FALSE,"Detailed BOP";"ka",#N/A,FALSE,"Detailed BOP";"btl",#N/A,FALSE,"Detailed BOP";#N/A,#N/A,FALSE,"Debt  Stock TBL";"imfprint",#N/A,FALSE,"IMF";"imfdebtservice",#N/A,FALSE,"IMF";"tradeprint",#N/A,FALSE,"Trade"}</definedName>
    <definedName name="what" localSheetId="50" hidden="1">{"ca",#N/A,FALSE,"Detailed BOP";"ka",#N/A,FALSE,"Detailed BOP";"btl",#N/A,FALSE,"Detailed BOP";#N/A,#N/A,FALSE,"Debt  Stock TBL";"imfprint",#N/A,FALSE,"IMF";"imfdebtservice",#N/A,FALSE,"IMF";"tradeprint",#N/A,FALSE,"Trade"}</definedName>
    <definedName name="what" localSheetId="51" hidden="1">{"ca",#N/A,FALSE,"Detailed BOP";"ka",#N/A,FALSE,"Detailed BOP";"btl",#N/A,FALSE,"Detailed BOP";#N/A,#N/A,FALSE,"Debt  Stock TBL";"imfprint",#N/A,FALSE,"IMF";"imfdebtservice",#N/A,FALSE,"IMF";"tradeprint",#N/A,FALSE,"Trade"}</definedName>
    <definedName name="what" localSheetId="52"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5" hidden="1">{"TRADE_COMP",#N/A,FALSE,"TAB23APP";"BOP",#N/A,FALSE,"TAB6";"DOT",#N/A,FALSE,"TAB24APP";"EXTDEBT",#N/A,FALSE,"TAB25APP"}</definedName>
    <definedName name="whatever" localSheetId="30" hidden="1">{"TRADE_COMP",#N/A,FALSE,"TAB23APP";"BOP",#N/A,FALSE,"TAB6";"DOT",#N/A,FALSE,"TAB24APP";"EXTDEBT",#N/A,FALSE,"TAB25APP"}</definedName>
    <definedName name="whatever" localSheetId="33" hidden="1">{"TRADE_COMP",#N/A,FALSE,"TAB23APP";"BOP",#N/A,FALSE,"TAB6";"DOT",#N/A,FALSE,"TAB24APP";"EXTDEBT",#N/A,FALSE,"TAB25APP"}</definedName>
    <definedName name="whatever" localSheetId="34" hidden="1">{"TRADE_COMP",#N/A,FALSE,"TAB23APP";"BOP",#N/A,FALSE,"TAB6";"DOT",#N/A,FALSE,"TAB24APP";"EXTDEBT",#N/A,FALSE,"TAB25APP"}</definedName>
    <definedName name="whatever" localSheetId="36" hidden="1">{"TRADE_COMP",#N/A,FALSE,"TAB23APP";"BOP",#N/A,FALSE,"TAB6";"DOT",#N/A,FALSE,"TAB24APP";"EXTDEBT",#N/A,FALSE,"TAB25APP"}</definedName>
    <definedName name="whatever" localSheetId="37" hidden="1">{"TRADE_COMP",#N/A,FALSE,"TAB23APP";"BOP",#N/A,FALSE,"TAB6";"DOT",#N/A,FALSE,"TAB24APP";"EXTDEBT",#N/A,FALSE,"TAB25APP"}</definedName>
    <definedName name="whatever" localSheetId="38" hidden="1">{"TRADE_COMP",#N/A,FALSE,"TAB23APP";"BOP",#N/A,FALSE,"TAB6";"DOT",#N/A,FALSE,"TAB24APP";"EXTDEBT",#N/A,FALSE,"TAB25APP"}</definedName>
    <definedName name="whatever" localSheetId="40" hidden="1">{"TRADE_COMP",#N/A,FALSE,"TAB23APP";"BOP",#N/A,FALSE,"TAB6";"DOT",#N/A,FALSE,"TAB24APP";"EXTDEBT",#N/A,FALSE,"TAB25APP"}</definedName>
    <definedName name="whatever" localSheetId="41" hidden="1">{"TRADE_COMP",#N/A,FALSE,"TAB23APP";"BOP",#N/A,FALSE,"TAB6";"DOT",#N/A,FALSE,"TAB24APP";"EXTDEBT",#N/A,FALSE,"TAB25APP"}</definedName>
    <definedName name="whatever" localSheetId="44" hidden="1">{"TRADE_COMP",#N/A,FALSE,"TAB23APP";"BOP",#N/A,FALSE,"TAB6";"DOT",#N/A,FALSE,"TAB24APP";"EXTDEBT",#N/A,FALSE,"TAB25APP"}</definedName>
    <definedName name="whatever" localSheetId="7" hidden="1">{"TRADE_COMP",#N/A,FALSE,"TAB23APP";"BOP",#N/A,FALSE,"TAB6";"DOT",#N/A,FALSE,"TAB24APP";"EXTDEBT",#N/A,FALSE,"TAB25APP"}</definedName>
    <definedName name="whatever" localSheetId="48" hidden="1">{"TRADE_COMP",#N/A,FALSE,"TAB23APP";"BOP",#N/A,FALSE,"TAB6";"DOT",#N/A,FALSE,"TAB24APP";"EXTDEBT",#N/A,FALSE,"TAB25APP"}</definedName>
    <definedName name="whatever" localSheetId="50" hidden="1">{"TRADE_COMP",#N/A,FALSE,"TAB23APP";"BOP",#N/A,FALSE,"TAB6";"DOT",#N/A,FALSE,"TAB24APP";"EXTDEBT",#N/A,FALSE,"TAB25APP"}</definedName>
    <definedName name="whatever" localSheetId="51" hidden="1">{"TRADE_COMP",#N/A,FALSE,"TAB23APP";"BOP",#N/A,FALSE,"TAB6";"DOT",#N/A,FALSE,"TAB24APP";"EXTDEBT",#N/A,FALSE,"TAB25APP"}</definedName>
    <definedName name="whatever" localSheetId="52" hidden="1">{"TRADE_COMP",#N/A,FALSE,"TAB23APP";"BOP",#N/A,FALSE,"TAB6";"DOT",#N/A,FALSE,"TAB24APP";"EXTDEBT",#N/A,FALSE,"TAB25APP"}</definedName>
    <definedName name="whatever" hidden="1">{"TRADE_COMP",#N/A,FALSE,"TAB23APP";"BOP",#N/A,FALSE,"TAB6";"DOT",#N/A,FALSE,"TAB24APP";"EXTDEBT",#N/A,FALSE,"TAB25APP"}</definedName>
    <definedName name="wr" localSheetId="25" hidden="1">{"macro",#N/A,FALSE,"Macro";"smq2",#N/A,FALSE,"Data";"smq3",#N/A,FALSE,"Data";"smq4",#N/A,FALSE,"Data";"smq5",#N/A,FALSE,"Data";"smq6",#N/A,FALSE,"Data";"smq7",#N/A,FALSE,"Data";"smq8",#N/A,FALSE,"Data";"smq9",#N/A,FALSE,"Data"}</definedName>
    <definedName name="wr" localSheetId="30"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4" hidden="1">{"macro",#N/A,FALSE,"Macro";"smq2",#N/A,FALSE,"Data";"smq3",#N/A,FALSE,"Data";"smq4",#N/A,FALSE,"Data";"smq5",#N/A,FALSE,"Data";"smq6",#N/A,FALSE,"Data";"smq7",#N/A,FALSE,"Data";"smq8",#N/A,FALSE,"Data";"smq9",#N/A,FALSE,"Data"}</definedName>
    <definedName name="wr" localSheetId="36"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40"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4" hidden="1">{"macro",#N/A,FALSE,"Macro";"smq2",#N/A,FALSE,"Data";"smq3",#N/A,FALSE,"Data";"smq4",#N/A,FALSE,"Data";"smq5",#N/A,FALSE,"Data";"smq6",#N/A,FALSE,"Data";"smq7",#N/A,FALSE,"Data";"smq8",#N/A,FALSE,"Data";"smq9",#N/A,FALSE,"Data"}</definedName>
    <definedName name="wr" localSheetId="7" hidden="1">{"macro",#N/A,FALSE,"Macro";"smq2",#N/A,FALSE,"Data";"smq3",#N/A,FALSE,"Data";"smq4",#N/A,FALSE,"Data";"smq5",#N/A,FALSE,"Data";"smq6",#N/A,FALSE,"Data";"smq7",#N/A,FALSE,"Data";"smq8",#N/A,FALSE,"Data";"smq9",#N/A,FALSE,"Data"}</definedName>
    <definedName name="wr" localSheetId="48" hidden="1">{"macro",#N/A,FALSE,"Macro";"smq2",#N/A,FALSE,"Data";"smq3",#N/A,FALSE,"Data";"smq4",#N/A,FALSE,"Data";"smq5",#N/A,FALSE,"Data";"smq6",#N/A,FALSE,"Data";"smq7",#N/A,FALSE,"Data";"smq8",#N/A,FALSE,"Data";"smq9",#N/A,FALSE,"Data"}</definedName>
    <definedName name="wr" localSheetId="50" hidden="1">{"macro",#N/A,FALSE,"Macro";"smq2",#N/A,FALSE,"Data";"smq3",#N/A,FALSE,"Data";"smq4",#N/A,FALSE,"Data";"smq5",#N/A,FALSE,"Data";"smq6",#N/A,FALSE,"Data";"smq7",#N/A,FALSE,"Data";"smq8",#N/A,FALSE,"Data";"smq9",#N/A,FALSE,"Data"}</definedName>
    <definedName name="wr" localSheetId="51" hidden="1">{"macro",#N/A,FALSE,"Macro";"smq2",#N/A,FALSE,"Data";"smq3",#N/A,FALSE,"Data";"smq4",#N/A,FALSE,"Data";"smq5",#N/A,FALSE,"Data";"smq6",#N/A,FALSE,"Data";"smq7",#N/A,FALSE,"Data";"smq8",#N/A,FALSE,"Data";"smq9",#N/A,FALSE,"Data"}</definedName>
    <definedName name="wr" localSheetId="52"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5" hidden="1">{"TRADE_COMP",#N/A,FALSE,"TAB23APP";"BOP",#N/A,FALSE,"TAB6";"DOT",#N/A,FALSE,"TAB24APP";"EXTDEBT",#N/A,FALSE,"TAB25APP"}</definedName>
    <definedName name="wrn.97REDBOP." localSheetId="30"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4"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40"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4" hidden="1">{"TRADE_COMP",#N/A,FALSE,"TAB23APP";"BOP",#N/A,FALSE,"TAB6";"DOT",#N/A,FALSE,"TAB24APP";"EXTDEBT",#N/A,FALSE,"TAB25APP"}</definedName>
    <definedName name="wrn.97REDBOP." localSheetId="7" hidden="1">{"TRADE_COMP",#N/A,FALSE,"TAB23APP";"BOP",#N/A,FALSE,"TAB6";"DOT",#N/A,FALSE,"TAB24APP";"EXTDEBT",#N/A,FALSE,"TAB25APP"}</definedName>
    <definedName name="wrn.97REDBOP." localSheetId="48" hidden="1">{"TRADE_COMP",#N/A,FALSE,"TAB23APP";"BOP",#N/A,FALSE,"TAB6";"DOT",#N/A,FALSE,"TAB24APP";"EXTDEBT",#N/A,FALSE,"TAB25APP"}</definedName>
    <definedName name="wrn.97REDBOP." localSheetId="50" hidden="1">{"TRADE_COMP",#N/A,FALSE,"TAB23APP";"BOP",#N/A,FALSE,"TAB6";"DOT",#N/A,FALSE,"TAB24APP";"EXTDEBT",#N/A,FALSE,"TAB25APP"}</definedName>
    <definedName name="wrn.97REDBOP." localSheetId="51" hidden="1">{"TRADE_COMP",#N/A,FALSE,"TAB23APP";"BOP",#N/A,FALSE,"TAB6";"DOT",#N/A,FALSE,"TAB24APP";"EXTDEBT",#N/A,FALSE,"TAB25APP"}</definedName>
    <definedName name="wrn.97REDBOP." localSheetId="52" hidden="1">{"TRADE_COMP",#N/A,FALSE,"TAB23APP";"BOP",#N/A,FALSE,"TAB6";"DOT",#N/A,FALSE,"TAB24APP";"EXTDEBT",#N/A,FALSE,"TAB25APP"}</definedName>
    <definedName name="wrn.97REDBOP." hidden="1">{"TRADE_COMP",#N/A,FALSE,"TAB23APP";"BOP",#N/A,FALSE,"TAB6";"DOT",#N/A,FALSE,"TAB24APP";"EXTDEBT",#N/A,FALSE,"TAB25APP"}</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5" hidden="1">{#N/A,#N/A,FALSE,"DOC";"TB_28",#N/A,FALSE,"FITB_28";"TB_91",#N/A,FALSE,"FITB_91";"TB_182",#N/A,FALSE,"FITB_182";"TB_273",#N/A,FALSE,"FITB_273";"TB_364",#N/A,FALSE,"FITB_364 ";"SUMMARY",#N/A,FALSE,"Summary"}</definedName>
    <definedName name="wrn.ARMTBILLS." localSheetId="30"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4" hidden="1">{#N/A,#N/A,FALSE,"DOC";"TB_28",#N/A,FALSE,"FITB_28";"TB_91",#N/A,FALSE,"FITB_91";"TB_182",#N/A,FALSE,"FITB_182";"TB_273",#N/A,FALSE,"FITB_273";"TB_364",#N/A,FALSE,"FITB_364 ";"SUMMARY",#N/A,FALSE,"Summary"}</definedName>
    <definedName name="wrn.ARMTBILLS." localSheetId="36"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40"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4" hidden="1">{#N/A,#N/A,FALSE,"DOC";"TB_28",#N/A,FALSE,"FITB_28";"TB_91",#N/A,FALSE,"FITB_91";"TB_182",#N/A,FALSE,"FITB_182";"TB_273",#N/A,FALSE,"FITB_273";"TB_364",#N/A,FALSE,"FITB_364 ";"SUMMARY",#N/A,FALSE,"Summary"}</definedName>
    <definedName name="wrn.ARMTBILLS." localSheetId="7" hidden="1">{#N/A,#N/A,FALSE,"DOC";"TB_28",#N/A,FALSE,"FITB_28";"TB_91",#N/A,FALSE,"FITB_91";"TB_182",#N/A,FALSE,"FITB_182";"TB_273",#N/A,FALSE,"FITB_273";"TB_364",#N/A,FALSE,"FITB_364 ";"SUMMARY",#N/A,FALSE,"Summary"}</definedName>
    <definedName name="wrn.ARMTBILLS." localSheetId="48" hidden="1">{#N/A,#N/A,FALSE,"DOC";"TB_28",#N/A,FALSE,"FITB_28";"TB_91",#N/A,FALSE,"FITB_91";"TB_182",#N/A,FALSE,"FITB_182";"TB_273",#N/A,FALSE,"FITB_273";"TB_364",#N/A,FALSE,"FITB_364 ";"SUMMARY",#N/A,FALSE,"Summary"}</definedName>
    <definedName name="wrn.ARMTBILLS." localSheetId="50" hidden="1">{#N/A,#N/A,FALSE,"DOC";"TB_28",#N/A,FALSE,"FITB_28";"TB_91",#N/A,FALSE,"FITB_91";"TB_182",#N/A,FALSE,"FITB_182";"TB_273",#N/A,FALSE,"FITB_273";"TB_364",#N/A,FALSE,"FITB_364 ";"SUMMARY",#N/A,FALSE,"Summary"}</definedName>
    <definedName name="wrn.ARMTBILLS." localSheetId="51" hidden="1">{#N/A,#N/A,FALSE,"DOC";"TB_28",#N/A,FALSE,"FITB_28";"TB_91",#N/A,FALSE,"FITB_91";"TB_182",#N/A,FALSE,"FITB_182";"TB_273",#N/A,FALSE,"FITB_273";"TB_364",#N/A,FALSE,"FITB_364 ";"SUMMARY",#N/A,FALSE,"Summary"}</definedName>
    <definedName name="wrn.ARMTBILLS." localSheetId="52"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5" hidden="1">{"BOP_TAB",#N/A,FALSE,"N";"MIDTERM_TAB",#N/A,FALSE,"O"}</definedName>
    <definedName name="wrn.BOP_MIDTERM." localSheetId="30" hidden="1">{"BOP_TAB",#N/A,FALSE,"N";"MIDTERM_TAB",#N/A,FALSE,"O"}</definedName>
    <definedName name="wrn.BOP_MIDTERM." localSheetId="33" hidden="1">{"BOP_TAB",#N/A,FALSE,"N";"MIDTERM_TAB",#N/A,FALSE,"O"}</definedName>
    <definedName name="wrn.BOP_MIDTERM." localSheetId="34" hidden="1">{"BOP_TAB",#N/A,FALSE,"N";"MIDTERM_TAB",#N/A,FALSE,"O"}</definedName>
    <definedName name="wrn.BOP_MIDTERM." localSheetId="36" hidden="1">{"BOP_TAB",#N/A,FALSE,"N";"MIDTERM_TAB",#N/A,FALSE,"O"}</definedName>
    <definedName name="wrn.BOP_MIDTERM." localSheetId="37" hidden="1">{"BOP_TAB",#N/A,FALSE,"N";"MIDTERM_TAB",#N/A,FALSE,"O"}</definedName>
    <definedName name="wrn.BOP_MIDTERM." localSheetId="38" hidden="1">{"BOP_TAB",#N/A,FALSE,"N";"MIDTERM_TAB",#N/A,FALSE,"O"}</definedName>
    <definedName name="wrn.BOP_MIDTERM." localSheetId="40" hidden="1">{"BOP_TAB",#N/A,FALSE,"N";"MIDTERM_TAB",#N/A,FALSE,"O"}</definedName>
    <definedName name="wrn.BOP_MIDTERM." localSheetId="41" hidden="1">{"BOP_TAB",#N/A,FALSE,"N";"MIDTERM_TAB",#N/A,FALSE,"O"}</definedName>
    <definedName name="wrn.BOP_MIDTERM." localSheetId="44" hidden="1">{"BOP_TAB",#N/A,FALSE,"N";"MIDTERM_TAB",#N/A,FALSE,"O"}</definedName>
    <definedName name="wrn.BOP_MIDTERM." localSheetId="7" hidden="1">{"BOP_TAB",#N/A,FALSE,"N";"MIDTERM_TAB",#N/A,FALSE,"O"}</definedName>
    <definedName name="wrn.BOP_MIDTERM." localSheetId="48" hidden="1">{"BOP_TAB",#N/A,FALSE,"N";"MIDTERM_TAB",#N/A,FALSE,"O"}</definedName>
    <definedName name="wrn.BOP_MIDTERM." localSheetId="50" hidden="1">{"BOP_TAB",#N/A,FALSE,"N";"MIDTERM_TAB",#N/A,FALSE,"O"}</definedName>
    <definedName name="wrn.BOP_MIDTERM." localSheetId="51" hidden="1">{"BOP_TAB",#N/A,FALSE,"N";"MIDTERM_TAB",#N/A,FALSE,"O"}</definedName>
    <definedName name="wrn.BOP_MIDTERM." localSheetId="52" hidden="1">{"BOP_TAB",#N/A,FALSE,"N";"MIDTERM_TAB",#N/A,FALSE,"O"}</definedName>
    <definedName name="wrn.BOP_MIDTERM." hidden="1">{"BOP_TAB",#N/A,FALSE,"N";"MIDTERM_TAB",#N/A,FALSE,"O"}</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2"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5" hidden="1">{"ca",#N/A,FALSE,"Detailed BOP";"ka",#N/A,FALSE,"Detailed BOP";"btl",#N/A,FALSE,"Detailed BOP";#N/A,#N/A,FALSE,"Debt  Stock TBL";"imfprint",#N/A,FALSE,"IMF";"imfdebtservice",#N/A,FALSE,"IMF";"tradeprint",#N/A,FALSE,"Trade"}</definedName>
    <definedName name="wrn.IMF._.RR._.Office." localSheetId="30"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4"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40"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4" hidden="1">{"ca",#N/A,FALSE,"Detailed BOP";"ka",#N/A,FALSE,"Detailed BOP";"btl",#N/A,FALSE,"Detailed BOP";#N/A,#N/A,FALSE,"Debt  Stock TBL";"imfprint",#N/A,FALSE,"IMF";"imfdebtservice",#N/A,FALSE,"IMF";"tradeprint",#N/A,FALSE,"Trade"}</definedName>
    <definedName name="wrn.IMF._.RR._.Office." localSheetId="7" hidden="1">{"ca",#N/A,FALSE,"Detailed BOP";"ka",#N/A,FALSE,"Detailed BOP";"btl",#N/A,FALSE,"Detailed BOP";#N/A,#N/A,FALSE,"Debt  Stock TBL";"imfprint",#N/A,FALSE,"IMF";"imfdebtservice",#N/A,FALSE,"IMF";"tradeprint",#N/A,FALSE,"Trade"}</definedName>
    <definedName name="wrn.IMF._.RR._.Office." localSheetId="48" hidden="1">{"ca",#N/A,FALSE,"Detailed BOP";"ka",#N/A,FALSE,"Detailed BOP";"btl",#N/A,FALSE,"Detailed BOP";#N/A,#N/A,FALSE,"Debt  Stock TBL";"imfprint",#N/A,FALSE,"IMF";"imfdebtservice",#N/A,FALSE,"IMF";"tradeprint",#N/A,FALSE,"Trade"}</definedName>
    <definedName name="wrn.IMF._.RR._.Office." localSheetId="50" hidden="1">{"ca",#N/A,FALSE,"Detailed BOP";"ka",#N/A,FALSE,"Detailed BOP";"btl",#N/A,FALSE,"Detailed BOP";#N/A,#N/A,FALSE,"Debt  Stock TBL";"imfprint",#N/A,FALSE,"IMF";"imfdebtservice",#N/A,FALSE,"IMF";"tradeprint",#N/A,FALSE,"Trade"}</definedName>
    <definedName name="wrn.IMF._.RR._.Office." localSheetId="51" hidden="1">{"ca",#N/A,FALSE,"Detailed BOP";"ka",#N/A,FALSE,"Detailed BOP";"btl",#N/A,FALSE,"Detailed BOP";#N/A,#N/A,FALSE,"Debt  Stock TBL";"imfprint",#N/A,FALSE,"IMF";"imfdebtservice",#N/A,FALSE,"IMF";"tradeprint",#N/A,FALSE,"Trade"}</definedName>
    <definedName name="wrn.IMF._.RR._.Office." localSheetId="52"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5"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40"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4"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localSheetId="51" hidden="1">{#N/A,#N/A,FALSE,"SimInp1";#N/A,#N/A,FALSE,"SimInp2";#N/A,#N/A,FALSE,"SimOut1";#N/A,#N/A,FALSE,"SimOut2";#N/A,#N/A,FALSE,"SimOut3";#N/A,#N/A,FALSE,"SimOut4";#N/A,#N/A,FALSE,"SimOut5"}</definedName>
    <definedName name="wrn.Input._.and._.output._.tables." localSheetId="5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5" hidden="1">{#N/A,#N/A,FALSE,"CB";#N/A,#N/A,FALSE,"CMB";#N/A,#N/A,FALSE,"BSYS";#N/A,#N/A,FALSE,"NBFI";#N/A,#N/A,FALSE,"FSYS"}</definedName>
    <definedName name="wrn.MAIN." localSheetId="30" hidden="1">{#N/A,#N/A,FALSE,"CB";#N/A,#N/A,FALSE,"CMB";#N/A,#N/A,FALSE,"BSYS";#N/A,#N/A,FALSE,"NBFI";#N/A,#N/A,FALSE,"FSYS"}</definedName>
    <definedName name="wrn.MAIN." localSheetId="33" hidden="1">{#N/A,#N/A,FALSE,"CB";#N/A,#N/A,FALSE,"CMB";#N/A,#N/A,FALSE,"BSYS";#N/A,#N/A,FALSE,"NBFI";#N/A,#N/A,FALSE,"FSYS"}</definedName>
    <definedName name="wrn.MAIN." localSheetId="34" hidden="1">{#N/A,#N/A,FALSE,"CB";#N/A,#N/A,FALSE,"CMB";#N/A,#N/A,FALSE,"BSYS";#N/A,#N/A,FALSE,"NBFI";#N/A,#N/A,FALSE,"FSYS"}</definedName>
    <definedName name="wrn.MAIN." localSheetId="36" hidden="1">{#N/A,#N/A,FALSE,"CB";#N/A,#N/A,FALSE,"CMB";#N/A,#N/A,FALSE,"BSYS";#N/A,#N/A,FALSE,"NBFI";#N/A,#N/A,FALSE,"FSYS"}</definedName>
    <definedName name="wrn.MAIN." localSheetId="37" hidden="1">{#N/A,#N/A,FALSE,"CB";#N/A,#N/A,FALSE,"CMB";#N/A,#N/A,FALSE,"BSYS";#N/A,#N/A,FALSE,"NBFI";#N/A,#N/A,FALSE,"FSYS"}</definedName>
    <definedName name="wrn.MAIN." localSheetId="38" hidden="1">{#N/A,#N/A,FALSE,"CB";#N/A,#N/A,FALSE,"CMB";#N/A,#N/A,FALSE,"BSYS";#N/A,#N/A,FALSE,"NBFI";#N/A,#N/A,FALSE,"FSYS"}</definedName>
    <definedName name="wrn.MAIN." localSheetId="40" hidden="1">{#N/A,#N/A,FALSE,"CB";#N/A,#N/A,FALSE,"CMB";#N/A,#N/A,FALSE,"BSYS";#N/A,#N/A,FALSE,"NBFI";#N/A,#N/A,FALSE,"FSYS"}</definedName>
    <definedName name="wrn.MAIN." localSheetId="41" hidden="1">{#N/A,#N/A,FALSE,"CB";#N/A,#N/A,FALSE,"CMB";#N/A,#N/A,FALSE,"BSYS";#N/A,#N/A,FALSE,"NBFI";#N/A,#N/A,FALSE,"FSYS"}</definedName>
    <definedName name="wrn.MAIN." localSheetId="44" hidden="1">{#N/A,#N/A,FALSE,"CB";#N/A,#N/A,FALSE,"CMB";#N/A,#N/A,FALSE,"BSYS";#N/A,#N/A,FALSE,"NBFI";#N/A,#N/A,FALSE,"FSYS"}</definedName>
    <definedName name="wrn.MAIN." localSheetId="7" hidden="1">{#N/A,#N/A,FALSE,"CB";#N/A,#N/A,FALSE,"CMB";#N/A,#N/A,FALSE,"BSYS";#N/A,#N/A,FALSE,"NBFI";#N/A,#N/A,FALSE,"FSYS"}</definedName>
    <definedName name="wrn.MAIN." localSheetId="48" hidden="1">{#N/A,#N/A,FALSE,"CB";#N/A,#N/A,FALSE,"CMB";#N/A,#N/A,FALSE,"BSYS";#N/A,#N/A,FALSE,"NBFI";#N/A,#N/A,FALSE,"FSYS"}</definedName>
    <definedName name="wrn.MAIN." localSheetId="50" hidden="1">{#N/A,#N/A,FALSE,"CB";#N/A,#N/A,FALSE,"CMB";#N/A,#N/A,FALSE,"BSYS";#N/A,#N/A,FALSE,"NBFI";#N/A,#N/A,FALSE,"FSYS"}</definedName>
    <definedName name="wrn.MAIN." localSheetId="51" hidden="1">{#N/A,#N/A,FALSE,"CB";#N/A,#N/A,FALSE,"CMB";#N/A,#N/A,FALSE,"BSYS";#N/A,#N/A,FALSE,"NBFI";#N/A,#N/A,FALSE,"FSYS"}</definedName>
    <definedName name="wrn.MAIN." localSheetId="52" hidden="1">{#N/A,#N/A,FALSE,"CB";#N/A,#N/A,FALSE,"CMB";#N/A,#N/A,FALSE,"BSYS";#N/A,#N/A,FALSE,"NBFI";#N/A,#N/A,FALSE,"FSYS"}</definedName>
    <definedName name="wrn.MAIN." hidden="1">{#N/A,#N/A,FALSE,"CB";#N/A,#N/A,FALSE,"CMB";#N/A,#N/A,FALSE,"BSYS";#N/A,#N/A,FALSE,"NBFI";#N/A,#N/A,FALSE,"FSYS"}</definedName>
    <definedName name="wrn.Main._.Economic._.Indicators." localSheetId="25" hidden="1">{"Main Economic Indicators",#N/A,FALSE,"C"}</definedName>
    <definedName name="wrn.Main._.Economic._.Indicators." localSheetId="30" hidden="1">{"Main Economic Indicators",#N/A,FALSE,"C"}</definedName>
    <definedName name="wrn.Main._.Economic._.Indicators." localSheetId="33" hidden="1">{"Main Economic Indicators",#N/A,FALSE,"C"}</definedName>
    <definedName name="wrn.Main._.Economic._.Indicators." localSheetId="34" hidden="1">{"Main Economic Indicators",#N/A,FALSE,"C"}</definedName>
    <definedName name="wrn.Main._.Economic._.Indicators." localSheetId="36" hidden="1">{"Main Economic Indicators",#N/A,FALSE,"C"}</definedName>
    <definedName name="wrn.Main._.Economic._.Indicators." localSheetId="37" hidden="1">{"Main Economic Indicators",#N/A,FALSE,"C"}</definedName>
    <definedName name="wrn.Main._.Economic._.Indicators." localSheetId="38" hidden="1">{"Main Economic Indicators",#N/A,FALSE,"C"}</definedName>
    <definedName name="wrn.Main._.Economic._.Indicators." localSheetId="40" hidden="1">{"Main Economic Indicators",#N/A,FALSE,"C"}</definedName>
    <definedName name="wrn.Main._.Economic._.Indicators." localSheetId="41" hidden="1">{"Main Economic Indicators",#N/A,FALSE,"C"}</definedName>
    <definedName name="wrn.Main._.Economic._.Indicators." localSheetId="44" hidden="1">{"Main Economic Indicators",#N/A,FALSE,"C"}</definedName>
    <definedName name="wrn.Main._.Economic._.Indicators." localSheetId="7" hidden="1">{"Main Economic Indicators",#N/A,FALSE,"C"}</definedName>
    <definedName name="wrn.Main._.Economic._.Indicators." localSheetId="48" hidden="1">{"Main Economic Indicators",#N/A,FALSE,"C"}</definedName>
    <definedName name="wrn.Main._.Economic._.Indicators." localSheetId="50" hidden="1">{"Main Economic Indicators",#N/A,FALSE,"C"}</definedName>
    <definedName name="wrn.Main._.Economic._.Indicators." localSheetId="51" hidden="1">{"Main Economic Indicators",#N/A,FALSE,"C"}</definedName>
    <definedName name="wrn.Main._.Economic._.Indicators." localSheetId="52" hidden="1">{"Main Economic Indicators",#N/A,FALSE,"C"}</definedName>
    <definedName name="wrn.Main._.Economic._.Indicators." hidden="1">{"Main Economic Indicators",#N/A,FALSE,"C"}</definedName>
    <definedName name="wrn.MDABOP." localSheetId="25"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40"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4"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localSheetId="51" hidden="1">{"BOP_TAB",#N/A,FALSE,"N";"MIDTERM_TAB",#N/A,FALSE,"O";"FUND_CRED",#N/A,FALSE,"P";"DEBT_TAB1",#N/A,FALSE,"Q";"DEBT_TAB2",#N/A,FALSE,"Q";"FORFIN_TAB1",#N/A,FALSE,"R";"FORFIN_TAB2",#N/A,FALSE,"R";"BOP_ANALY",#N/A,FALSE,"U"}</definedName>
    <definedName name="wrn.MDABOP." localSheetId="5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5" hidden="1">{"TAB_2",#N/A,FALSE,"A";"DOC",#N/A,FALSE,"DOC";"TAB6_SRBP",#N/A,FALSE,"SR-BP (2)";"TAB_6",#N/A,FALSE,"A";"TAB6_SRBP",#N/A,FALSE,"SR-BP (2)";"SFUNDREV",#N/A,FALSE,"S.Fund Rev";"Tab_arrears",#N/A,FALSE,"Sheet2";"SR_REVEXP",#N/A,FALSE,"Sheet3"}</definedName>
    <definedName name="wrn.MDAFIS." localSheetId="30"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4" hidden="1">{"TAB_2",#N/A,FALSE,"A";"DOC",#N/A,FALSE,"DOC";"TAB6_SRBP",#N/A,FALSE,"SR-BP (2)";"TAB_6",#N/A,FALSE,"A";"TAB6_SRBP",#N/A,FALSE,"SR-BP (2)";"SFUNDREV",#N/A,FALSE,"S.Fund Rev";"Tab_arrears",#N/A,FALSE,"Sheet2";"SR_REVEXP",#N/A,FALSE,"Sheet3"}</definedName>
    <definedName name="wrn.MDAFIS." localSheetId="36"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40"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4" hidden="1">{"TAB_2",#N/A,FALSE,"A";"DOC",#N/A,FALSE,"DOC";"TAB6_SRBP",#N/A,FALSE,"SR-BP (2)";"TAB_6",#N/A,FALSE,"A";"TAB6_SRBP",#N/A,FALSE,"SR-BP (2)";"SFUNDREV",#N/A,FALSE,"S.Fund Rev";"Tab_arrears",#N/A,FALSE,"Sheet2";"SR_REVEXP",#N/A,FALSE,"Sheet3"}</definedName>
    <definedName name="wrn.MDAFIS." localSheetId="7" hidden="1">{"TAB_2",#N/A,FALSE,"A";"DOC",#N/A,FALSE,"DOC";"TAB6_SRBP",#N/A,FALSE,"SR-BP (2)";"TAB_6",#N/A,FALSE,"A";"TAB6_SRBP",#N/A,FALSE,"SR-BP (2)";"SFUNDREV",#N/A,FALSE,"S.Fund Rev";"Tab_arrears",#N/A,FALSE,"Sheet2";"SR_REVEXP",#N/A,FALSE,"Sheet3"}</definedName>
    <definedName name="wrn.MDAFIS." localSheetId="48" hidden="1">{"TAB_2",#N/A,FALSE,"A";"DOC",#N/A,FALSE,"DOC";"TAB6_SRBP",#N/A,FALSE,"SR-BP (2)";"TAB_6",#N/A,FALSE,"A";"TAB6_SRBP",#N/A,FALSE,"SR-BP (2)";"SFUNDREV",#N/A,FALSE,"S.Fund Rev";"Tab_arrears",#N/A,FALSE,"Sheet2";"SR_REVEXP",#N/A,FALSE,"Sheet3"}</definedName>
    <definedName name="wrn.MDAFIS." localSheetId="50" hidden="1">{"TAB_2",#N/A,FALSE,"A";"DOC",#N/A,FALSE,"DOC";"TAB6_SRBP",#N/A,FALSE,"SR-BP (2)";"TAB_6",#N/A,FALSE,"A";"TAB6_SRBP",#N/A,FALSE,"SR-BP (2)";"SFUNDREV",#N/A,FALSE,"S.Fund Rev";"Tab_arrears",#N/A,FALSE,"Sheet2";"SR_REVEXP",#N/A,FALSE,"Sheet3"}</definedName>
    <definedName name="wrn.MDAFIS." localSheetId="51" hidden="1">{"TAB_2",#N/A,FALSE,"A";"DOC",#N/A,FALSE,"DOC";"TAB6_SRBP",#N/A,FALSE,"SR-BP (2)";"TAB_6",#N/A,FALSE,"A";"TAB6_SRBP",#N/A,FALSE,"SR-BP (2)";"SFUNDREV",#N/A,FALSE,"S.Fund Rev";"Tab_arrears",#N/A,FALSE,"Sheet2";"SR_REVEXP",#N/A,FALSE,"Sheet3"}</definedName>
    <definedName name="wrn.MDAFIS." localSheetId="52"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5" hidden="1">{#N/A,#N/A,FALSE,"CB";#N/A,#N/A,FALSE,"CMB";#N/A,#N/A,FALSE,"NBFI"}</definedName>
    <definedName name="wrn.MIT." localSheetId="30" hidden="1">{#N/A,#N/A,FALSE,"CB";#N/A,#N/A,FALSE,"CMB";#N/A,#N/A,FALSE,"NBFI"}</definedName>
    <definedName name="wrn.MIT." localSheetId="33" hidden="1">{#N/A,#N/A,FALSE,"CB";#N/A,#N/A,FALSE,"CMB";#N/A,#N/A,FALSE,"NBFI"}</definedName>
    <definedName name="wrn.MIT." localSheetId="34" hidden="1">{#N/A,#N/A,FALSE,"CB";#N/A,#N/A,FALSE,"CMB";#N/A,#N/A,FALSE,"NBFI"}</definedName>
    <definedName name="wrn.MIT." localSheetId="36" hidden="1">{#N/A,#N/A,FALSE,"CB";#N/A,#N/A,FALSE,"CMB";#N/A,#N/A,FALSE,"NBFI"}</definedName>
    <definedName name="wrn.MIT." localSheetId="37" hidden="1">{#N/A,#N/A,FALSE,"CB";#N/A,#N/A,FALSE,"CMB";#N/A,#N/A,FALSE,"NBFI"}</definedName>
    <definedName name="wrn.MIT." localSheetId="38" hidden="1">{#N/A,#N/A,FALSE,"CB";#N/A,#N/A,FALSE,"CMB";#N/A,#N/A,FALSE,"NBFI"}</definedName>
    <definedName name="wrn.MIT." localSheetId="40" hidden="1">{#N/A,#N/A,FALSE,"CB";#N/A,#N/A,FALSE,"CMB";#N/A,#N/A,FALSE,"NBFI"}</definedName>
    <definedName name="wrn.MIT." localSheetId="41" hidden="1">{#N/A,#N/A,FALSE,"CB";#N/A,#N/A,FALSE,"CMB";#N/A,#N/A,FALSE,"NBFI"}</definedName>
    <definedName name="wrn.MIT." localSheetId="44" hidden="1">{#N/A,#N/A,FALSE,"CB";#N/A,#N/A,FALSE,"CMB";#N/A,#N/A,FALSE,"NBFI"}</definedName>
    <definedName name="wrn.MIT." localSheetId="7" hidden="1">{#N/A,#N/A,FALSE,"CB";#N/A,#N/A,FALSE,"CMB";#N/A,#N/A,FALSE,"NBFI"}</definedName>
    <definedName name="wrn.MIT." localSheetId="48" hidden="1">{#N/A,#N/A,FALSE,"CB";#N/A,#N/A,FALSE,"CMB";#N/A,#N/A,FALSE,"NBFI"}</definedName>
    <definedName name="wrn.MIT." localSheetId="50" hidden="1">{#N/A,#N/A,FALSE,"CB";#N/A,#N/A,FALSE,"CMB";#N/A,#N/A,FALSE,"NBFI"}</definedName>
    <definedName name="wrn.MIT." localSheetId="51" hidden="1">{#N/A,#N/A,FALSE,"CB";#N/A,#N/A,FALSE,"CMB";#N/A,#N/A,FALSE,"NBFI"}</definedName>
    <definedName name="wrn.MIT." localSheetId="52" hidden="1">{#N/A,#N/A,FALSE,"CB";#N/A,#N/A,FALSE,"CMB";#N/A,#N/A,FALSE,"NBFI"}</definedName>
    <definedName name="wrn.MIT." hidden="1">{#N/A,#N/A,FALSE,"CB";#N/A,#N/A,FALSE,"CMB";#N/A,#N/A,FALSE,"NBFI"}</definedName>
    <definedName name="wrn.MONA." localSheetId="25" hidden="1">{"MONA",#N/A,FALSE,"S"}</definedName>
    <definedName name="wrn.MONA." localSheetId="30" hidden="1">{"MONA",#N/A,FALSE,"S"}</definedName>
    <definedName name="wrn.MONA." localSheetId="33" hidden="1">{"MONA",#N/A,FALSE,"S"}</definedName>
    <definedName name="wrn.MONA." localSheetId="34" hidden="1">{"MONA",#N/A,FALSE,"S"}</definedName>
    <definedName name="wrn.MONA." localSheetId="36" hidden="1">{"MONA",#N/A,FALSE,"S"}</definedName>
    <definedName name="wrn.MONA." localSheetId="37" hidden="1">{"MONA",#N/A,FALSE,"S"}</definedName>
    <definedName name="wrn.MONA." localSheetId="38" hidden="1">{"MONA",#N/A,FALSE,"S"}</definedName>
    <definedName name="wrn.MONA." localSheetId="40" hidden="1">{"MONA",#N/A,FALSE,"S"}</definedName>
    <definedName name="wrn.MONA." localSheetId="41" hidden="1">{"MONA",#N/A,FALSE,"S"}</definedName>
    <definedName name="wrn.MONA." localSheetId="44" hidden="1">{"MONA",#N/A,FALSE,"S"}</definedName>
    <definedName name="wrn.MONA." localSheetId="7" hidden="1">{"MONA",#N/A,FALSE,"S"}</definedName>
    <definedName name="wrn.MONA." localSheetId="48" hidden="1">{"MONA",#N/A,FALSE,"S"}</definedName>
    <definedName name="wrn.MONA." localSheetId="50" hidden="1">{"MONA",#N/A,FALSE,"S"}</definedName>
    <definedName name="wrn.MONA." localSheetId="51" hidden="1">{"MONA",#N/A,FALSE,"S"}</definedName>
    <definedName name="wrn.MONA." localSheetId="52" hidden="1">{"MONA",#N/A,FALSE,"S"}</definedName>
    <definedName name="wrn.MONA." hidden="1">{"MONA",#N/A,FALSE,"S"}</definedName>
    <definedName name="wrn.mterm." localSheetId="25" hidden="1">{"mt1",#N/A,FALSE,"Debt";"mt2",#N/A,FALSE,"Debt";"mt3",#N/A,FALSE,"Debt";"mt4",#N/A,FALSE,"Debt";"mt5",#N/A,FALSE,"Debt";"mt6",#N/A,FALSE,"Debt";"mt7",#N/A,FALSE,"Debt"}</definedName>
    <definedName name="wrn.mterm." localSheetId="30"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4" hidden="1">{"mt1",#N/A,FALSE,"Debt";"mt2",#N/A,FALSE,"Debt";"mt3",#N/A,FALSE,"Debt";"mt4",#N/A,FALSE,"Debt";"mt5",#N/A,FALSE,"Debt";"mt6",#N/A,FALSE,"Debt";"mt7",#N/A,FALSE,"Debt"}</definedName>
    <definedName name="wrn.mterm." localSheetId="36"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40"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4" hidden="1">{"mt1",#N/A,FALSE,"Debt";"mt2",#N/A,FALSE,"Debt";"mt3",#N/A,FALSE,"Debt";"mt4",#N/A,FALSE,"Debt";"mt5",#N/A,FALSE,"Debt";"mt6",#N/A,FALSE,"Debt";"mt7",#N/A,FALSE,"Debt"}</definedName>
    <definedName name="wrn.mterm." localSheetId="7" hidden="1">{"mt1",#N/A,FALSE,"Debt";"mt2",#N/A,FALSE,"Debt";"mt3",#N/A,FALSE,"Debt";"mt4",#N/A,FALSE,"Debt";"mt5",#N/A,FALSE,"Debt";"mt6",#N/A,FALSE,"Debt";"mt7",#N/A,FALSE,"Debt"}</definedName>
    <definedName name="wrn.mterm." localSheetId="48" hidden="1">{"mt1",#N/A,FALSE,"Debt";"mt2",#N/A,FALSE,"Debt";"mt3",#N/A,FALSE,"Debt";"mt4",#N/A,FALSE,"Debt";"mt5",#N/A,FALSE,"Debt";"mt6",#N/A,FALSE,"Debt";"mt7",#N/A,FALSE,"Debt"}</definedName>
    <definedName name="wrn.mterm." localSheetId="50" hidden="1">{"mt1",#N/A,FALSE,"Debt";"mt2",#N/A,FALSE,"Debt";"mt3",#N/A,FALSE,"Debt";"mt4",#N/A,FALSE,"Debt";"mt5",#N/A,FALSE,"Debt";"mt6",#N/A,FALSE,"Debt";"mt7",#N/A,FALSE,"Debt"}</definedName>
    <definedName name="wrn.mterm." localSheetId="51" hidden="1">{"mt1",#N/A,FALSE,"Debt";"mt2",#N/A,FALSE,"Debt";"mt3",#N/A,FALSE,"Debt";"mt4",#N/A,FALSE,"Debt";"mt5",#N/A,FALSE,"Debt";"mt6",#N/A,FALSE,"Debt";"mt7",#N/A,FALSE,"Debt"}</definedName>
    <definedName name="wrn.mterm." localSheetId="52"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5" hidden="1">{#N/A,#N/A,FALSE,"I";#N/A,#N/A,FALSE,"J";#N/A,#N/A,FALSE,"K";#N/A,#N/A,FALSE,"L";#N/A,#N/A,FALSE,"M";#N/A,#N/A,FALSE,"N";#N/A,#N/A,FALSE,"O"}</definedName>
    <definedName name="wrn.Output._.tables." localSheetId="30" hidden="1">{#N/A,#N/A,FALSE,"I";#N/A,#N/A,FALSE,"J";#N/A,#N/A,FALSE,"K";#N/A,#N/A,FALSE,"L";#N/A,#N/A,FALSE,"M";#N/A,#N/A,FALSE,"N";#N/A,#N/A,FALSE,"O"}</definedName>
    <definedName name="wrn.Output._.tables." localSheetId="33" hidden="1">{#N/A,#N/A,FALSE,"I";#N/A,#N/A,FALSE,"J";#N/A,#N/A,FALSE,"K";#N/A,#N/A,FALSE,"L";#N/A,#N/A,FALSE,"M";#N/A,#N/A,FALSE,"N";#N/A,#N/A,FALSE,"O"}</definedName>
    <definedName name="wrn.Output._.tables." localSheetId="34" hidden="1">{#N/A,#N/A,FALSE,"I";#N/A,#N/A,FALSE,"J";#N/A,#N/A,FALSE,"K";#N/A,#N/A,FALSE,"L";#N/A,#N/A,FALSE,"M";#N/A,#N/A,FALSE,"N";#N/A,#N/A,FALSE,"O"}</definedName>
    <definedName name="wrn.Output._.tables." localSheetId="36" hidden="1">{#N/A,#N/A,FALSE,"I";#N/A,#N/A,FALSE,"J";#N/A,#N/A,FALSE,"K";#N/A,#N/A,FALSE,"L";#N/A,#N/A,FALSE,"M";#N/A,#N/A,FALSE,"N";#N/A,#N/A,FALSE,"O"}</definedName>
    <definedName name="wrn.Output._.tables." localSheetId="37" hidden="1">{#N/A,#N/A,FALSE,"I";#N/A,#N/A,FALSE,"J";#N/A,#N/A,FALSE,"K";#N/A,#N/A,FALSE,"L";#N/A,#N/A,FALSE,"M";#N/A,#N/A,FALSE,"N";#N/A,#N/A,FALSE,"O"}</definedName>
    <definedName name="wrn.Output._.tables." localSheetId="38" hidden="1">{#N/A,#N/A,FALSE,"I";#N/A,#N/A,FALSE,"J";#N/A,#N/A,FALSE,"K";#N/A,#N/A,FALSE,"L";#N/A,#N/A,FALSE,"M";#N/A,#N/A,FALSE,"N";#N/A,#N/A,FALSE,"O"}</definedName>
    <definedName name="wrn.Output._.tables." localSheetId="40" hidden="1">{#N/A,#N/A,FALSE,"I";#N/A,#N/A,FALSE,"J";#N/A,#N/A,FALSE,"K";#N/A,#N/A,FALSE,"L";#N/A,#N/A,FALSE,"M";#N/A,#N/A,FALSE,"N";#N/A,#N/A,FALSE,"O"}</definedName>
    <definedName name="wrn.Output._.tables." localSheetId="41" hidden="1">{#N/A,#N/A,FALSE,"I";#N/A,#N/A,FALSE,"J";#N/A,#N/A,FALSE,"K";#N/A,#N/A,FALSE,"L";#N/A,#N/A,FALSE,"M";#N/A,#N/A,FALSE,"N";#N/A,#N/A,FALSE,"O"}</definedName>
    <definedName name="wrn.Output._.tables." localSheetId="44" hidden="1">{#N/A,#N/A,FALSE,"I";#N/A,#N/A,FALSE,"J";#N/A,#N/A,FALSE,"K";#N/A,#N/A,FALSE,"L";#N/A,#N/A,FALSE,"M";#N/A,#N/A,FALSE,"N";#N/A,#N/A,FALSE,"O"}</definedName>
    <definedName name="wrn.Output._.tables." localSheetId="7" hidden="1">{#N/A,#N/A,FALSE,"I";#N/A,#N/A,FALSE,"J";#N/A,#N/A,FALSE,"K";#N/A,#N/A,FALSE,"L";#N/A,#N/A,FALSE,"M";#N/A,#N/A,FALSE,"N";#N/A,#N/A,FALSE,"O"}</definedName>
    <definedName name="wrn.Output._.tables." localSheetId="48" hidden="1">{#N/A,#N/A,FALSE,"I";#N/A,#N/A,FALSE,"J";#N/A,#N/A,FALSE,"K";#N/A,#N/A,FALSE,"L";#N/A,#N/A,FALSE,"M";#N/A,#N/A,FALSE,"N";#N/A,#N/A,FALSE,"O"}</definedName>
    <definedName name="wrn.Output._.tables." localSheetId="50" hidden="1">{#N/A,#N/A,FALSE,"I";#N/A,#N/A,FALSE,"J";#N/A,#N/A,FALSE,"K";#N/A,#N/A,FALSE,"L";#N/A,#N/A,FALSE,"M";#N/A,#N/A,FALSE,"N";#N/A,#N/A,FALSE,"O"}</definedName>
    <definedName name="wrn.Output._.tables." localSheetId="51" hidden="1">{#N/A,#N/A,FALSE,"I";#N/A,#N/A,FALSE,"J";#N/A,#N/A,FALSE,"K";#N/A,#N/A,FALSE,"L";#N/A,#N/A,FALSE,"M";#N/A,#N/A,FALSE,"N";#N/A,#N/A,FALSE,"O"}</definedName>
    <definedName name="wrn.Output._.tables." localSheetId="52" hidden="1">{#N/A,#N/A,FALSE,"I";#N/A,#N/A,FALSE,"J";#N/A,#N/A,FALSE,"K";#N/A,#N/A,FALSE,"L";#N/A,#N/A,FALSE,"M";#N/A,#N/A,FALSE,"N";#N/A,#N/A,FALSE,"O"}</definedName>
    <definedName name="wrn.Output._.tables." hidden="1">{#N/A,#N/A,FALSE,"I";#N/A,#N/A,FALSE,"J";#N/A,#N/A,FALSE,"K";#N/A,#N/A,FALSE,"L";#N/A,#N/A,FALSE,"M";#N/A,#N/A,FALSE,"N";#N/A,#N/A,FALSE,"O"}</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30"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4"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40"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4" hidden="1">{"ca",#N/A,FALSE,"Detailed BOP";"ka",#N/A,FALSE,"Detailed BOP";"btl",#N/A,FALSE,"Detailed BOP";#N/A,#N/A,FALSE,"Debt  Stock TBL";"imfprint",#N/A,FALSE,"IMF";"nirprintview",#N/A,FALSE,"NIR";"tradeprint",#N/A,FALSE,"Trade";"imfdebtservice",#N/A,FALSE,"IMF"}</definedName>
    <definedName name="wrn.Print._.Detailed._.Tables." localSheetId="7" hidden="1">{"ca",#N/A,FALSE,"Detailed BOP";"ka",#N/A,FALSE,"Detailed BOP";"btl",#N/A,FALSE,"Detailed BOP";#N/A,#N/A,FALSE,"Debt  Stock TBL";"imfprint",#N/A,FALSE,"IMF";"nirprintview",#N/A,FALSE,"NIR";"tradeprint",#N/A,FALSE,"Trade";"imfdebtservice",#N/A,FALSE,"IMF"}</definedName>
    <definedName name="wrn.Print._.Detailed._.Tables." localSheetId="48" hidden="1">{"ca",#N/A,FALSE,"Detailed BOP";"ka",#N/A,FALSE,"Detailed BOP";"btl",#N/A,FALSE,"Detailed BOP";#N/A,#N/A,FALSE,"Debt  Stock TBL";"imfprint",#N/A,FALSE,"IMF";"nirprintview",#N/A,FALSE,"NIR";"tradeprint",#N/A,FALSE,"Trade";"imfdebtservice",#N/A,FALSE,"IMF"}</definedName>
    <definedName name="wrn.Print._.Detailed._.Tables." localSheetId="50" hidden="1">{"ca",#N/A,FALSE,"Detailed BOP";"ka",#N/A,FALSE,"Detailed BOP";"btl",#N/A,FALSE,"Detailed BOP";#N/A,#N/A,FALSE,"Debt  Stock TBL";"imfprint",#N/A,FALSE,"IMF";"nirprintview",#N/A,FALSE,"NIR";"tradeprint",#N/A,FALSE,"Trade";"imfdebtservice",#N/A,FALSE,"IMF"}</definedName>
    <definedName name="wrn.Print._.Detailed._.Tables." localSheetId="51" hidden="1">{"ca",#N/A,FALSE,"Detailed BOP";"ka",#N/A,FALSE,"Detailed BOP";"btl",#N/A,FALSE,"Detailed BOP";#N/A,#N/A,FALSE,"Debt  Stock TBL";"imfprint",#N/A,FALSE,"IMF";"nirprintview",#N/A,FALSE,"NIR";"tradeprint",#N/A,FALSE,"Trade";"imfdebtservice",#N/A,FALSE,"IMF"}</definedName>
    <definedName name="wrn.Print._.Detailed._.Tables." localSheetId="52"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5" hidden="1">{"Tab1",#N/A,FALSE,"P";"Tab2",#N/A,FALSE,"P"}</definedName>
    <definedName name="wrn.Program." localSheetId="30" hidden="1">{"Tab1",#N/A,FALSE,"P";"Tab2",#N/A,FALSE,"P"}</definedName>
    <definedName name="wrn.Program." localSheetId="33" hidden="1">{"Tab1",#N/A,FALSE,"P";"Tab2",#N/A,FALSE,"P"}</definedName>
    <definedName name="wrn.Program." localSheetId="34" hidden="1">{"Tab1",#N/A,FALSE,"P";"Tab2",#N/A,FALSE,"P"}</definedName>
    <definedName name="wrn.Program." localSheetId="36" hidden="1">{"Tab1",#N/A,FALSE,"P";"Tab2",#N/A,FALSE,"P"}</definedName>
    <definedName name="wrn.Program." localSheetId="37" hidden="1">{"Tab1",#N/A,FALSE,"P";"Tab2",#N/A,FALSE,"P"}</definedName>
    <definedName name="wrn.Program." localSheetId="38" hidden="1">{"Tab1",#N/A,FALSE,"P";"Tab2",#N/A,FALSE,"P"}</definedName>
    <definedName name="wrn.Program." localSheetId="40" hidden="1">{"Tab1",#N/A,FALSE,"P";"Tab2",#N/A,FALSE,"P"}</definedName>
    <definedName name="wrn.Program." localSheetId="41" hidden="1">{"Tab1",#N/A,FALSE,"P";"Tab2",#N/A,FALSE,"P"}</definedName>
    <definedName name="wrn.Program." localSheetId="44" hidden="1">{"Tab1",#N/A,FALSE,"P";"Tab2",#N/A,FALSE,"P"}</definedName>
    <definedName name="wrn.Program." localSheetId="7" hidden="1">{"Tab1",#N/A,FALSE,"P";"Tab2",#N/A,FALSE,"P"}</definedName>
    <definedName name="wrn.Program." localSheetId="48" hidden="1">{"Tab1",#N/A,FALSE,"P";"Tab2",#N/A,FALSE,"P"}</definedName>
    <definedName name="wrn.Program." localSheetId="50" hidden="1">{"Tab1",#N/A,FALSE,"P";"Tab2",#N/A,FALSE,"P"}</definedName>
    <definedName name="wrn.Program." localSheetId="51" hidden="1">{"Tab1",#N/A,FALSE,"P";"Tab2",#N/A,FALSE,"P"}</definedName>
    <definedName name="wrn.Program." localSheetId="52" hidden="1">{"Tab1",#N/A,FALSE,"P";"Tab2",#N/A,FALSE,"P"}</definedName>
    <definedName name="wrn.Program." hidden="1">{"Tab1",#N/A,FALSE,"P";"Tab2",#N/A,FALSE,"P"}</definedName>
    <definedName name="wrn.RED97MON." localSheetId="25" hidden="1">{"CBA",#N/A,FALSE,"TAB4";"MS",#N/A,FALSE,"TAB5";"BANKLOANS",#N/A,FALSE,"TAB21APP ";"INTEREST",#N/A,FALSE,"TAB22APP"}</definedName>
    <definedName name="wrn.RED97MON." localSheetId="30" hidden="1">{"CBA",#N/A,FALSE,"TAB4";"MS",#N/A,FALSE,"TAB5";"BANKLOANS",#N/A,FALSE,"TAB21APP ";"INTEREST",#N/A,FALSE,"TAB22APP"}</definedName>
    <definedName name="wrn.RED97MON." localSheetId="33" hidden="1">{"CBA",#N/A,FALSE,"TAB4";"MS",#N/A,FALSE,"TAB5";"BANKLOANS",#N/A,FALSE,"TAB21APP ";"INTEREST",#N/A,FALSE,"TAB22APP"}</definedName>
    <definedName name="wrn.RED97MON." localSheetId="34" hidden="1">{"CBA",#N/A,FALSE,"TAB4";"MS",#N/A,FALSE,"TAB5";"BANKLOANS",#N/A,FALSE,"TAB21APP ";"INTEREST",#N/A,FALSE,"TAB22APP"}</definedName>
    <definedName name="wrn.RED97MON." localSheetId="36" hidden="1">{"CBA",#N/A,FALSE,"TAB4";"MS",#N/A,FALSE,"TAB5";"BANKLOANS",#N/A,FALSE,"TAB21APP ";"INTEREST",#N/A,FALSE,"TAB22APP"}</definedName>
    <definedName name="wrn.RED97MON." localSheetId="37" hidden="1">{"CBA",#N/A,FALSE,"TAB4";"MS",#N/A,FALSE,"TAB5";"BANKLOANS",#N/A,FALSE,"TAB21APP ";"INTEREST",#N/A,FALSE,"TAB22APP"}</definedName>
    <definedName name="wrn.RED97MON." localSheetId="38" hidden="1">{"CBA",#N/A,FALSE,"TAB4";"MS",#N/A,FALSE,"TAB5";"BANKLOANS",#N/A,FALSE,"TAB21APP ";"INTEREST",#N/A,FALSE,"TAB22APP"}</definedName>
    <definedName name="wrn.RED97MON." localSheetId="40" hidden="1">{"CBA",#N/A,FALSE,"TAB4";"MS",#N/A,FALSE,"TAB5";"BANKLOANS",#N/A,FALSE,"TAB21APP ";"INTEREST",#N/A,FALSE,"TAB22APP"}</definedName>
    <definedName name="wrn.RED97MON." localSheetId="41" hidden="1">{"CBA",#N/A,FALSE,"TAB4";"MS",#N/A,FALSE,"TAB5";"BANKLOANS",#N/A,FALSE,"TAB21APP ";"INTEREST",#N/A,FALSE,"TAB22APP"}</definedName>
    <definedName name="wrn.RED97MON." localSheetId="44" hidden="1">{"CBA",#N/A,FALSE,"TAB4";"MS",#N/A,FALSE,"TAB5";"BANKLOANS",#N/A,FALSE,"TAB21APP ";"INTEREST",#N/A,FALSE,"TAB22APP"}</definedName>
    <definedName name="wrn.RED97MON." localSheetId="7" hidden="1">{"CBA",#N/A,FALSE,"TAB4";"MS",#N/A,FALSE,"TAB5";"BANKLOANS",#N/A,FALSE,"TAB21APP ";"INTEREST",#N/A,FALSE,"TAB22APP"}</definedName>
    <definedName name="wrn.RED97MON." localSheetId="48" hidden="1">{"CBA",#N/A,FALSE,"TAB4";"MS",#N/A,FALSE,"TAB5";"BANKLOANS",#N/A,FALSE,"TAB21APP ";"INTEREST",#N/A,FALSE,"TAB22APP"}</definedName>
    <definedName name="wrn.RED97MON." localSheetId="50" hidden="1">{"CBA",#N/A,FALSE,"TAB4";"MS",#N/A,FALSE,"TAB5";"BANKLOANS",#N/A,FALSE,"TAB21APP ";"INTEREST",#N/A,FALSE,"TAB22APP"}</definedName>
    <definedName name="wrn.RED97MON." localSheetId="51" hidden="1">{"CBA",#N/A,FALSE,"TAB4";"MS",#N/A,FALSE,"TAB5";"BANKLOANS",#N/A,FALSE,"TAB21APP ";"INTEREST",#N/A,FALSE,"TAB22APP"}</definedName>
    <definedName name="wrn.RED97MON." localSheetId="52" hidden="1">{"CBA",#N/A,FALSE,"TAB4";"MS",#N/A,FALSE,"TAB5";"BANKLOANS",#N/A,FALSE,"TAB21APP ";"INTEREST",#N/A,FALSE,"TAB22APP"}</definedName>
    <definedName name="wrn.RED97MON." hidden="1">{"CBA",#N/A,FALSE,"TAB4";"MS",#N/A,FALSE,"TAB5";"BANKLOANS",#N/A,FALSE,"TAB21APP ";"INTEREST",#N/A,FALSE,"TAB22APP"}</definedName>
    <definedName name="wrn.Riqfin." localSheetId="25" hidden="1">{"Riqfin97",#N/A,FALSE,"Tran";"Riqfinpro",#N/A,FALSE,"Tran"}</definedName>
    <definedName name="wrn.Riqfin." localSheetId="30" hidden="1">{"Riqfin97",#N/A,FALSE,"Tran";"Riqfinpro",#N/A,FALSE,"Tran"}</definedName>
    <definedName name="wrn.Riqfin." localSheetId="33" hidden="1">{"Riqfin97",#N/A,FALSE,"Tran";"Riqfinpro",#N/A,FALSE,"Tran"}</definedName>
    <definedName name="wrn.Riqfin." localSheetId="34" hidden="1">{"Riqfin97",#N/A,FALSE,"Tran";"Riqfinpro",#N/A,FALSE,"Tran"}</definedName>
    <definedName name="wrn.Riqfin." localSheetId="36" hidden="1">{"Riqfin97",#N/A,FALSE,"Tran";"Riqfinpro",#N/A,FALSE,"Tran"}</definedName>
    <definedName name="wrn.Riqfin." localSheetId="37" hidden="1">{"Riqfin97",#N/A,FALSE,"Tran";"Riqfinpro",#N/A,FALSE,"Tran"}</definedName>
    <definedName name="wrn.Riqfin." localSheetId="38" hidden="1">{"Riqfin97",#N/A,FALSE,"Tran";"Riqfinpro",#N/A,FALSE,"Tran"}</definedName>
    <definedName name="wrn.Riqfin." localSheetId="40" hidden="1">{"Riqfin97",#N/A,FALSE,"Tran";"Riqfinpro",#N/A,FALSE,"Tran"}</definedName>
    <definedName name="wrn.Riqfin." localSheetId="41" hidden="1">{"Riqfin97",#N/A,FALSE,"Tran";"Riqfinpro",#N/A,FALSE,"Tran"}</definedName>
    <definedName name="wrn.Riqfin." localSheetId="44" hidden="1">{"Riqfin97",#N/A,FALSE,"Tran";"Riqfinpro",#N/A,FALSE,"Tran"}</definedName>
    <definedName name="wrn.Riqfin." localSheetId="7" hidden="1">{"Riqfin97",#N/A,FALSE,"Tran";"Riqfinpro",#N/A,FALSE,"Tran"}</definedName>
    <definedName name="wrn.Riqfin." localSheetId="48" hidden="1">{"Riqfin97",#N/A,FALSE,"Tran";"Riqfinpro",#N/A,FALSE,"Tran"}</definedName>
    <definedName name="wrn.Riqfin." localSheetId="50" hidden="1">{"Riqfin97",#N/A,FALSE,"Tran";"Riqfinpro",#N/A,FALSE,"Tran"}</definedName>
    <definedName name="wrn.Riqfin." localSheetId="51" hidden="1">{"Riqfin97",#N/A,FALSE,"Tran";"Riqfinpro",#N/A,FALSE,"Tran"}</definedName>
    <definedName name="wrn.Riqfin." localSheetId="52" hidden="1">{"Riqfin97",#N/A,FALSE,"Tran";"Riqfinpro",#N/A,FALSE,"Tran"}</definedName>
    <definedName name="wrn.Riqfin." hidden="1">{"Riqfin97",#N/A,FALSE,"Tran";"Riqfinpro",#N/A,FALSE,"Tran"}</definedName>
    <definedName name="wrn.Staff._.Report._.Tables." localSheetId="25" hidden="1">{#N/A,#N/A,FALSE,"SRFSYS";#N/A,#N/A,FALSE,"SRBSYS"}</definedName>
    <definedName name="wrn.Staff._.Report._.Tables." localSheetId="30" hidden="1">{#N/A,#N/A,FALSE,"SRFSYS";#N/A,#N/A,FALSE,"SRBSYS"}</definedName>
    <definedName name="wrn.Staff._.Report._.Tables." localSheetId="33" hidden="1">{#N/A,#N/A,FALSE,"SRFSYS";#N/A,#N/A,FALSE,"SRBSYS"}</definedName>
    <definedName name="wrn.Staff._.Report._.Tables." localSheetId="34" hidden="1">{#N/A,#N/A,FALSE,"SRFSYS";#N/A,#N/A,FALSE,"SRBSYS"}</definedName>
    <definedName name="wrn.Staff._.Report._.Tables." localSheetId="36" hidden="1">{#N/A,#N/A,FALSE,"SRFSYS";#N/A,#N/A,FALSE,"SRBSYS"}</definedName>
    <definedName name="wrn.Staff._.Report._.Tables." localSheetId="37" hidden="1">{#N/A,#N/A,FALSE,"SRFSYS";#N/A,#N/A,FALSE,"SRBSYS"}</definedName>
    <definedName name="wrn.Staff._.Report._.Tables." localSheetId="38" hidden="1">{#N/A,#N/A,FALSE,"SRFSYS";#N/A,#N/A,FALSE,"SRBSYS"}</definedName>
    <definedName name="wrn.Staff._.Report._.Tables." localSheetId="40" hidden="1">{#N/A,#N/A,FALSE,"SRFSYS";#N/A,#N/A,FALSE,"SRBSYS"}</definedName>
    <definedName name="wrn.Staff._.Report._.Tables." localSheetId="41" hidden="1">{#N/A,#N/A,FALSE,"SRFSYS";#N/A,#N/A,FALSE,"SRBSYS"}</definedName>
    <definedName name="wrn.Staff._.Report._.Tables." localSheetId="44" hidden="1">{#N/A,#N/A,FALSE,"SRFSYS";#N/A,#N/A,FALSE,"SRBSYS"}</definedName>
    <definedName name="wrn.Staff._.Report._.Tables." localSheetId="7" hidden="1">{#N/A,#N/A,FALSE,"SRFSYS";#N/A,#N/A,FALSE,"SRBSYS"}</definedName>
    <definedName name="wrn.Staff._.Report._.Tables." localSheetId="48" hidden="1">{#N/A,#N/A,FALSE,"SRFSYS";#N/A,#N/A,FALSE,"SRBSYS"}</definedName>
    <definedName name="wrn.Staff._.Report._.Tables." localSheetId="50" hidden="1">{#N/A,#N/A,FALSE,"SRFSYS";#N/A,#N/A,FALSE,"SRBSYS"}</definedName>
    <definedName name="wrn.Staff._.Report._.Tables." localSheetId="51" hidden="1">{#N/A,#N/A,FALSE,"SRFSYS";#N/A,#N/A,FALSE,"SRBSYS"}</definedName>
    <definedName name="wrn.Staff._.Report._.Tables." localSheetId="52" hidden="1">{#N/A,#N/A,FALSE,"SRFSYS";#N/A,#N/A,FALSE,"SRBSYS"}</definedName>
    <definedName name="wrn.Staff._.Report._.Tables." hidden="1">{#N/A,#N/A,FALSE,"SRFSYS";#N/A,#N/A,FALSE,"SRBSYS"}</definedName>
    <definedName name="wrn.STAFF_REPORT_TABLES." localSheetId="25" hidden="1">{"SR_tbs",#N/A,FALSE,"MGSSEI";"SR_tbs",#N/A,FALSE,"MGSBOX";"SR_tbs",#N/A,FALSE,"MGSOCIND"}</definedName>
    <definedName name="wrn.STAFF_REPORT_TABLES." localSheetId="30" hidden="1">{"SR_tbs",#N/A,FALSE,"MGSSEI";"SR_tbs",#N/A,FALSE,"MGSBOX";"SR_tbs",#N/A,FALSE,"MGSOCIND"}</definedName>
    <definedName name="wrn.STAFF_REPORT_TABLES." localSheetId="33" hidden="1">{"SR_tbs",#N/A,FALSE,"MGSSEI";"SR_tbs",#N/A,FALSE,"MGSBOX";"SR_tbs",#N/A,FALSE,"MGSOCIND"}</definedName>
    <definedName name="wrn.STAFF_REPORT_TABLES." localSheetId="34" hidden="1">{"SR_tbs",#N/A,FALSE,"MGSSEI";"SR_tbs",#N/A,FALSE,"MGSBOX";"SR_tbs",#N/A,FALSE,"MGSOCIND"}</definedName>
    <definedName name="wrn.STAFF_REPORT_TABLES." localSheetId="36" hidden="1">{"SR_tbs",#N/A,FALSE,"MGSSEI";"SR_tbs",#N/A,FALSE,"MGSBOX";"SR_tbs",#N/A,FALSE,"MGSOCIND"}</definedName>
    <definedName name="wrn.STAFF_REPORT_TABLES." localSheetId="37" hidden="1">{"SR_tbs",#N/A,FALSE,"MGSSEI";"SR_tbs",#N/A,FALSE,"MGSBOX";"SR_tbs",#N/A,FALSE,"MGSOCIND"}</definedName>
    <definedName name="wrn.STAFF_REPORT_TABLES." localSheetId="38" hidden="1">{"SR_tbs",#N/A,FALSE,"MGSSEI";"SR_tbs",#N/A,FALSE,"MGSBOX";"SR_tbs",#N/A,FALSE,"MGSOCIND"}</definedName>
    <definedName name="wrn.STAFF_REPORT_TABLES." localSheetId="40" hidden="1">{"SR_tbs",#N/A,FALSE,"MGSSEI";"SR_tbs",#N/A,FALSE,"MGSBOX";"SR_tbs",#N/A,FALSE,"MGSOCIND"}</definedName>
    <definedName name="wrn.STAFF_REPORT_TABLES." localSheetId="41" hidden="1">{"SR_tbs",#N/A,FALSE,"MGSSEI";"SR_tbs",#N/A,FALSE,"MGSBOX";"SR_tbs",#N/A,FALSE,"MGSOCIND"}</definedName>
    <definedName name="wrn.STAFF_REPORT_TABLES." localSheetId="44" hidden="1">{"SR_tbs",#N/A,FALSE,"MGSSEI";"SR_tbs",#N/A,FALSE,"MGSBOX";"SR_tbs",#N/A,FALSE,"MGSOCIND"}</definedName>
    <definedName name="wrn.STAFF_REPORT_TABLES." localSheetId="7" hidden="1">{"SR_tbs",#N/A,FALSE,"MGSSEI";"SR_tbs",#N/A,FALSE,"MGSBOX";"SR_tbs",#N/A,FALSE,"MGSOCIND"}</definedName>
    <definedName name="wrn.STAFF_REPORT_TABLES." localSheetId="48" hidden="1">{"SR_tbs",#N/A,FALSE,"MGSSEI";"SR_tbs",#N/A,FALSE,"MGSBOX";"SR_tbs",#N/A,FALSE,"MGSOCIND"}</definedName>
    <definedName name="wrn.STAFF_REPORT_TABLES." localSheetId="50" hidden="1">{"SR_tbs",#N/A,FALSE,"MGSSEI";"SR_tbs",#N/A,FALSE,"MGSBOX";"SR_tbs",#N/A,FALSE,"MGSOCIND"}</definedName>
    <definedName name="wrn.STAFF_REPORT_TABLES." localSheetId="51" hidden="1">{"SR_tbs",#N/A,FALSE,"MGSSEI";"SR_tbs",#N/A,FALSE,"MGSBOX";"SR_tbs",#N/A,FALSE,"MGSOCIND"}</definedName>
    <definedName name="wrn.STAFF_REPORT_TABLES." localSheetId="52" hidden="1">{"SR_tbs",#N/A,FALSE,"MGSSEI";"SR_tbs",#N/A,FALSE,"MGSBOX";"SR_tbs",#N/A,FALSE,"MGSOCIND"}</definedName>
    <definedName name="wrn.STAFF_REPORT_TABLES." hidden="1">{"SR_tbs",#N/A,FALSE,"MGSSEI";"SR_tbs",#N/A,FALSE,"MGSBOX";"SR_tbs",#N/A,FALSE,"MGSOCIND"}</definedName>
    <definedName name="wrn.State._.Govt." localSheetId="25" hidden="1">{"partial screen",#N/A,FALSE,"State_Gov't"}</definedName>
    <definedName name="wrn.State._.Govt." localSheetId="30" hidden="1">{"partial screen",#N/A,FALSE,"State_Gov't"}</definedName>
    <definedName name="wrn.State._.Govt." localSheetId="33" hidden="1">{"partial screen",#N/A,FALSE,"State_Gov't"}</definedName>
    <definedName name="wrn.State._.Govt." localSheetId="34" hidden="1">{"partial screen",#N/A,FALSE,"State_Gov't"}</definedName>
    <definedName name="wrn.State._.Govt." localSheetId="36" hidden="1">{"partial screen",#N/A,FALSE,"State_Gov't"}</definedName>
    <definedName name="wrn.State._.Govt." localSheetId="37" hidden="1">{"partial screen",#N/A,FALSE,"State_Gov't"}</definedName>
    <definedName name="wrn.State._.Govt." localSheetId="38" hidden="1">{"partial screen",#N/A,FALSE,"State_Gov't"}</definedName>
    <definedName name="wrn.State._.Govt." localSheetId="40" hidden="1">{"partial screen",#N/A,FALSE,"State_Gov't"}</definedName>
    <definedName name="wrn.State._.Govt." localSheetId="41" hidden="1">{"partial screen",#N/A,FALSE,"State_Gov't"}</definedName>
    <definedName name="wrn.State._.Govt." localSheetId="44" hidden="1">{"partial screen",#N/A,FALSE,"State_Gov't"}</definedName>
    <definedName name="wrn.State._.Govt." localSheetId="7" hidden="1">{"partial screen",#N/A,FALSE,"State_Gov't"}</definedName>
    <definedName name="wrn.State._.Govt." localSheetId="48" hidden="1">{"partial screen",#N/A,FALSE,"State_Gov't"}</definedName>
    <definedName name="wrn.State._.Govt." localSheetId="50" hidden="1">{"partial screen",#N/A,FALSE,"State_Gov't"}</definedName>
    <definedName name="wrn.State._.Govt." localSheetId="51" hidden="1">{"partial screen",#N/A,FALSE,"State_Gov't"}</definedName>
    <definedName name="wrn.State._.Govt." localSheetId="52" hidden="1">{"partial screen",#N/A,FALSE,"State_Gov't"}</definedName>
    <definedName name="wrn.State._.Govt." hidden="1">{"partial screen",#N/A,FALSE,"State_Gov't"}</definedName>
    <definedName name="wrn.suma." localSheetId="25" hidden="1">{"macroa",#N/A,FALSE,"Macro";"suma2",#N/A,FALSE,"Data";"suma3",#N/A,FALSE,"Data";"suma4",#N/A,FALSE,"Data";"suma5",#N/A,FALSE,"Data";"suma6",#N/A,FALSE,"Data";"suma7",#N/A,FALSE,"Data";"suma8",#N/A,FALSE,"Data";"suma9",#N/A,FALSE,"Data"}</definedName>
    <definedName name="wrn.suma." localSheetId="30"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4" hidden="1">{"macroa",#N/A,FALSE,"Macro";"suma2",#N/A,FALSE,"Data";"suma3",#N/A,FALSE,"Data";"suma4",#N/A,FALSE,"Data";"suma5",#N/A,FALSE,"Data";"suma6",#N/A,FALSE,"Data";"suma7",#N/A,FALSE,"Data";"suma8",#N/A,FALSE,"Data";"suma9",#N/A,FALSE,"Data"}</definedName>
    <definedName name="wrn.suma." localSheetId="36"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40"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4" hidden="1">{"macroa",#N/A,FALSE,"Macro";"suma2",#N/A,FALSE,"Data";"suma3",#N/A,FALSE,"Data";"suma4",#N/A,FALSE,"Data";"suma5",#N/A,FALSE,"Data";"suma6",#N/A,FALSE,"Data";"suma7",#N/A,FALSE,"Data";"suma8",#N/A,FALSE,"Data";"suma9",#N/A,FALSE,"Data"}</definedName>
    <definedName name="wrn.suma." localSheetId="7" hidden="1">{"macroa",#N/A,FALSE,"Macro";"suma2",#N/A,FALSE,"Data";"suma3",#N/A,FALSE,"Data";"suma4",#N/A,FALSE,"Data";"suma5",#N/A,FALSE,"Data";"suma6",#N/A,FALSE,"Data";"suma7",#N/A,FALSE,"Data";"suma8",#N/A,FALSE,"Data";"suma9",#N/A,FALSE,"Data"}</definedName>
    <definedName name="wrn.suma." localSheetId="48" hidden="1">{"macroa",#N/A,FALSE,"Macro";"suma2",#N/A,FALSE,"Data";"suma3",#N/A,FALSE,"Data";"suma4",#N/A,FALSE,"Data";"suma5",#N/A,FALSE,"Data";"suma6",#N/A,FALSE,"Data";"suma7",#N/A,FALSE,"Data";"suma8",#N/A,FALSE,"Data";"suma9",#N/A,FALSE,"Data"}</definedName>
    <definedName name="wrn.suma." localSheetId="50" hidden="1">{"macroa",#N/A,FALSE,"Macro";"suma2",#N/A,FALSE,"Data";"suma3",#N/A,FALSE,"Data";"suma4",#N/A,FALSE,"Data";"suma5",#N/A,FALSE,"Data";"suma6",#N/A,FALSE,"Data";"suma7",#N/A,FALSE,"Data";"suma8",#N/A,FALSE,"Data";"suma9",#N/A,FALSE,"Data"}</definedName>
    <definedName name="wrn.suma." localSheetId="51" hidden="1">{"macroa",#N/A,FALSE,"Macro";"suma2",#N/A,FALSE,"Data";"suma3",#N/A,FALSE,"Data";"suma4",#N/A,FALSE,"Data";"suma5",#N/A,FALSE,"Data";"suma6",#N/A,FALSE,"Data";"suma7",#N/A,FALSE,"Data";"suma8",#N/A,FALSE,"Data";"suma9",#N/A,FALSE,"Data"}</definedName>
    <definedName name="wrn.suma." localSheetId="52"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5" hidden="1">{"macro",#N/A,FALSE,"Macro";"smq2",#N/A,FALSE,"Data";"smq3",#N/A,FALSE,"Data";"smq4",#N/A,FALSE,"Data";"smq5",#N/A,FALSE,"Data";"smq6",#N/A,FALSE,"Data";"smq7",#N/A,FALSE,"Data";"smq8",#N/A,FALSE,"Data";"smq9",#N/A,FALSE,"Data"}</definedName>
    <definedName name="wrn.sumq." localSheetId="30"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4" hidden="1">{"macro",#N/A,FALSE,"Macro";"smq2",#N/A,FALSE,"Data";"smq3",#N/A,FALSE,"Data";"smq4",#N/A,FALSE,"Data";"smq5",#N/A,FALSE,"Data";"smq6",#N/A,FALSE,"Data";"smq7",#N/A,FALSE,"Data";"smq8",#N/A,FALSE,"Data";"smq9",#N/A,FALSE,"Data"}</definedName>
    <definedName name="wrn.sumq." localSheetId="36"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40"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4" hidden="1">{"macro",#N/A,FALSE,"Macro";"smq2",#N/A,FALSE,"Data";"smq3",#N/A,FALSE,"Data";"smq4",#N/A,FALSE,"Data";"smq5",#N/A,FALSE,"Data";"smq6",#N/A,FALSE,"Data";"smq7",#N/A,FALSE,"Data";"smq8",#N/A,FALSE,"Data";"smq9",#N/A,FALSE,"Data"}</definedName>
    <definedName name="wrn.sumq." localSheetId="7" hidden="1">{"macro",#N/A,FALSE,"Macro";"smq2",#N/A,FALSE,"Data";"smq3",#N/A,FALSE,"Data";"smq4",#N/A,FALSE,"Data";"smq5",#N/A,FALSE,"Data";"smq6",#N/A,FALSE,"Data";"smq7",#N/A,FALSE,"Data";"smq8",#N/A,FALSE,"Data";"smq9",#N/A,FALSE,"Data"}</definedName>
    <definedName name="wrn.sumq." localSheetId="48" hidden="1">{"macro",#N/A,FALSE,"Macro";"smq2",#N/A,FALSE,"Data";"smq3",#N/A,FALSE,"Data";"smq4",#N/A,FALSE,"Data";"smq5",#N/A,FALSE,"Data";"smq6",#N/A,FALSE,"Data";"smq7",#N/A,FALSE,"Data";"smq8",#N/A,FALSE,"Data";"smq9",#N/A,FALSE,"Data"}</definedName>
    <definedName name="wrn.sumq." localSheetId="50" hidden="1">{"macro",#N/A,FALSE,"Macro";"smq2",#N/A,FALSE,"Data";"smq3",#N/A,FALSE,"Data";"smq4",#N/A,FALSE,"Data";"smq5",#N/A,FALSE,"Data";"smq6",#N/A,FALSE,"Data";"smq7",#N/A,FALSE,"Data";"smq8",#N/A,FALSE,"Data";"smq9",#N/A,FALSE,"Data"}</definedName>
    <definedName name="wrn.sumq." localSheetId="51" hidden="1">{"macro",#N/A,FALSE,"Macro";"smq2",#N/A,FALSE,"Data";"smq3",#N/A,FALSE,"Data";"smq4",#N/A,FALSE,"Data";"smq5",#N/A,FALSE,"Data";"smq6",#N/A,FALSE,"Data";"smq7",#N/A,FALSE,"Data";"smq8",#N/A,FALSE,"Data";"smq9",#N/A,FALSE,"Data"}</definedName>
    <definedName name="wrn.sumq." localSheetId="52"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5" hidden="1">{"TBILLS_ALL",#N/A,FALSE,"FITB_all"}</definedName>
    <definedName name="wrn.TBILLSALL." localSheetId="30" hidden="1">{"TBILLS_ALL",#N/A,FALSE,"FITB_all"}</definedName>
    <definedName name="wrn.TBILLSALL." localSheetId="33" hidden="1">{"TBILLS_ALL",#N/A,FALSE,"FITB_all"}</definedName>
    <definedName name="wrn.TBILLSALL." localSheetId="34" hidden="1">{"TBILLS_ALL",#N/A,FALSE,"FITB_all"}</definedName>
    <definedName name="wrn.TBILLSALL." localSheetId="36" hidden="1">{"TBILLS_ALL",#N/A,FALSE,"FITB_all"}</definedName>
    <definedName name="wrn.TBILLSALL." localSheetId="37" hidden="1">{"TBILLS_ALL",#N/A,FALSE,"FITB_all"}</definedName>
    <definedName name="wrn.TBILLSALL." localSheetId="38" hidden="1">{"TBILLS_ALL",#N/A,FALSE,"FITB_all"}</definedName>
    <definedName name="wrn.TBILLSALL." localSheetId="40" hidden="1">{"TBILLS_ALL",#N/A,FALSE,"FITB_all"}</definedName>
    <definedName name="wrn.TBILLSALL." localSheetId="41" hidden="1">{"TBILLS_ALL",#N/A,FALSE,"FITB_all"}</definedName>
    <definedName name="wrn.TBILLSALL." localSheetId="44" hidden="1">{"TBILLS_ALL",#N/A,FALSE,"FITB_all"}</definedName>
    <definedName name="wrn.TBILLSALL." localSheetId="7" hidden="1">{"TBILLS_ALL",#N/A,FALSE,"FITB_all"}</definedName>
    <definedName name="wrn.TBILLSALL." localSheetId="48" hidden="1">{"TBILLS_ALL",#N/A,FALSE,"FITB_all"}</definedName>
    <definedName name="wrn.TBILLSALL." localSheetId="50" hidden="1">{"TBILLS_ALL",#N/A,FALSE,"FITB_all"}</definedName>
    <definedName name="wrn.TBILLSALL." localSheetId="51" hidden="1">{"TBILLS_ALL",#N/A,FALSE,"FITB_all"}</definedName>
    <definedName name="wrn.TBILLSALL." localSheetId="52" hidden="1">{"TBILLS_ALL",#N/A,FALSE,"FITB_all"}</definedName>
    <definedName name="wrn.TBILLSALL." hidden="1">{"TBILLS_ALL",#N/A,FALSE,"FITB_all"}</definedName>
    <definedName name="wrn.WEO." localSheetId="25" hidden="1">{"WEO",#N/A,FALSE,"T"}</definedName>
    <definedName name="wrn.WEO." localSheetId="30" hidden="1">{"WEO",#N/A,FALSE,"T"}</definedName>
    <definedName name="wrn.WEO." localSheetId="33" hidden="1">{"WEO",#N/A,FALSE,"T"}</definedName>
    <definedName name="wrn.WEO." localSheetId="34" hidden="1">{"WEO",#N/A,FALSE,"T"}</definedName>
    <definedName name="wrn.WEO." localSheetId="36" hidden="1">{"WEO",#N/A,FALSE,"T"}</definedName>
    <definedName name="wrn.WEO." localSheetId="37" hidden="1">{"WEO",#N/A,FALSE,"T"}</definedName>
    <definedName name="wrn.WEO." localSheetId="38" hidden="1">{"WEO",#N/A,FALSE,"T"}</definedName>
    <definedName name="wrn.WEO." localSheetId="40" hidden="1">{"WEO",#N/A,FALSE,"T"}</definedName>
    <definedName name="wrn.WEO." localSheetId="41" hidden="1">{"WEO",#N/A,FALSE,"T"}</definedName>
    <definedName name="wrn.WEO." localSheetId="44" hidden="1">{"WEO",#N/A,FALSE,"T"}</definedName>
    <definedName name="wrn.WEO." localSheetId="7" hidden="1">{"WEO",#N/A,FALSE,"T"}</definedName>
    <definedName name="wrn.WEO." localSheetId="48" hidden="1">{"WEO",#N/A,FALSE,"T"}</definedName>
    <definedName name="wrn.WEO." localSheetId="50" hidden="1">{"WEO",#N/A,FALSE,"T"}</definedName>
    <definedName name="wrn.WEO." localSheetId="51" hidden="1">{"WEO",#N/A,FALSE,"T"}</definedName>
    <definedName name="wrn.WEO." localSheetId="52" hidden="1">{"WEO",#N/A,FALSE,"T"}</definedName>
    <definedName name="wrn.WEO." hidden="1">{"WEO",#N/A,FALSE,"T"}</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30"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4"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40"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4" hidden="1">{TRUE,TRUE,-0.5,-14.75,603,387,FALSE,TRUE,TRUE,TRUE,0,1,2,1,2,1,1,4,TRUE,TRUE,3,TRUE,1,TRUE,75,"Swvu.Print.","ACwvu.Print.",#N/A,FALSE,FALSE,1,0.75,0.6,0.5,1,"","",TRUE,FALSE,TRUE,FALSE,1,#N/A,1,1,#DIV/0!,FALSE,"Rwvu.Print.",#N/A,FALSE,FALSE,FALSE,1,65532,300,FALSE,FALSE,TRUE,TRUE,TRUE}</definedName>
    <definedName name="wvu.Print." localSheetId="7" hidden="1">{TRUE,TRUE,-0.5,-14.75,603,387,FALSE,TRUE,TRUE,TRUE,0,1,2,1,2,1,1,4,TRUE,TRUE,3,TRUE,1,TRUE,75,"Swvu.Print.","ACwvu.Print.",#N/A,FALSE,FALSE,1,0.75,0.6,0.5,1,"","",TRUE,FALSE,TRUE,FALSE,1,#N/A,1,1,#DIV/0!,FALSE,"Rwvu.Print.",#N/A,FALSE,FALSE,FALSE,1,65532,300,FALSE,FALSE,TRUE,TRUE,TRUE}</definedName>
    <definedName name="wvu.Print." localSheetId="48" hidden="1">{TRUE,TRUE,-0.5,-14.75,603,387,FALSE,TRUE,TRUE,TRUE,0,1,2,1,2,1,1,4,TRUE,TRUE,3,TRUE,1,TRUE,75,"Swvu.Print.","ACwvu.Print.",#N/A,FALSE,FALSE,1,0.75,0.6,0.5,1,"","",TRUE,FALSE,TRUE,FALSE,1,#N/A,1,1,#DIV/0!,FALSE,"Rwvu.Print.",#N/A,FALSE,FALSE,FALSE,1,65532,300,FALSE,FALSE,TRUE,TRUE,TRUE}</definedName>
    <definedName name="wvu.Print." localSheetId="50" hidden="1">{TRUE,TRUE,-0.5,-14.75,603,387,FALSE,TRUE,TRUE,TRUE,0,1,2,1,2,1,1,4,TRUE,TRUE,3,TRUE,1,TRUE,75,"Swvu.Print.","ACwvu.Print.",#N/A,FALSE,FALSE,1,0.75,0.6,0.5,1,"","",TRUE,FALSE,TRUE,FALSE,1,#N/A,1,1,#DIV/0!,FALSE,"Rwvu.Print.",#N/A,FALSE,FALSE,FALSE,1,65532,300,FALSE,FALSE,TRUE,TRUE,TRUE}</definedName>
    <definedName name="wvu.Print." localSheetId="51" hidden="1">{TRUE,TRUE,-0.5,-14.75,603,387,FALSE,TRUE,TRUE,TRUE,0,1,2,1,2,1,1,4,TRUE,TRUE,3,TRUE,1,TRUE,75,"Swvu.Print.","ACwvu.Print.",#N/A,FALSE,FALSE,1,0.75,0.6,0.5,1,"","",TRUE,FALSE,TRUE,FALSE,1,#N/A,1,1,#DIV/0!,FALSE,"Rwvu.Print.",#N/A,FALSE,FALSE,FALSE,1,65532,300,FALSE,FALSE,TRUE,TRUE,TRUE}</definedName>
    <definedName name="wvu.Print." localSheetId="52"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hidden="1">#REF!</definedName>
    <definedName name="www" localSheetId="25" hidden="1">{"Riqfin97",#N/A,FALSE,"Tran";"Riqfinpro",#N/A,FALSE,"Tran"}</definedName>
    <definedName name="www" localSheetId="30" hidden="1">{"Riqfin97",#N/A,FALSE,"Tran";"Riqfinpro",#N/A,FALSE,"Tran"}</definedName>
    <definedName name="www" localSheetId="33" hidden="1">{"Riqfin97",#N/A,FALSE,"Tran";"Riqfinpro",#N/A,FALSE,"Tran"}</definedName>
    <definedName name="www" localSheetId="34" hidden="1">{"Riqfin97",#N/A,FALSE,"Tran";"Riqfinpro",#N/A,FALSE,"Tran"}</definedName>
    <definedName name="www" localSheetId="36" hidden="1">{"Riqfin97",#N/A,FALSE,"Tran";"Riqfinpro",#N/A,FALSE,"Tran"}</definedName>
    <definedName name="www" localSheetId="37" hidden="1">{"Riqfin97",#N/A,FALSE,"Tran";"Riqfinpro",#N/A,FALSE,"Tran"}</definedName>
    <definedName name="www" localSheetId="38" hidden="1">{"Riqfin97",#N/A,FALSE,"Tran";"Riqfinpro",#N/A,FALSE,"Tran"}</definedName>
    <definedName name="www" localSheetId="40" hidden="1">{"Riqfin97",#N/A,FALSE,"Tran";"Riqfinpro",#N/A,FALSE,"Tran"}</definedName>
    <definedName name="www" localSheetId="41" hidden="1">{"Riqfin97",#N/A,FALSE,"Tran";"Riqfinpro",#N/A,FALSE,"Tran"}</definedName>
    <definedName name="www" localSheetId="44" hidden="1">{"Riqfin97",#N/A,FALSE,"Tran";"Riqfinpro",#N/A,FALSE,"Tran"}</definedName>
    <definedName name="www" localSheetId="7" hidden="1">{"Riqfin97",#N/A,FALSE,"Tran";"Riqfinpro",#N/A,FALSE,"Tran"}</definedName>
    <definedName name="www" localSheetId="48" hidden="1">{"Riqfin97",#N/A,FALSE,"Tran";"Riqfinpro",#N/A,FALSE,"Tran"}</definedName>
    <definedName name="www" localSheetId="50" hidden="1">{"Riqfin97",#N/A,FALSE,"Tran";"Riqfinpro",#N/A,FALSE,"Tran"}</definedName>
    <definedName name="www" localSheetId="51" hidden="1">{"Riqfin97",#N/A,FALSE,"Tran";"Riqfinpro",#N/A,FALSE,"Tran"}</definedName>
    <definedName name="www" localSheetId="52" hidden="1">{"Riqfin97",#N/A,FALSE,"Tran";"Riqfinpro",#N/A,FALSE,"Tran"}</definedName>
    <definedName name="www" hidden="1">{"Riqfin97",#N/A,FALSE,"Tran";"Riqfinpro",#N/A,FALSE,"Tran"}</definedName>
    <definedName name="x" localSheetId="25" hidden="1">{"Riqfin97",#N/A,FALSE,"Tran";"Riqfinpro",#N/A,FALSE,"Tran"}</definedName>
    <definedName name="x" localSheetId="30" hidden="1">{"Riqfin97",#N/A,FALSE,"Tran";"Riqfinpro",#N/A,FALSE,"Tran"}</definedName>
    <definedName name="x" localSheetId="33" hidden="1">{"Riqfin97",#N/A,FALSE,"Tran";"Riqfinpro",#N/A,FALSE,"Tran"}</definedName>
    <definedName name="x" localSheetId="34" hidden="1">{"Riqfin97",#N/A,FALSE,"Tran";"Riqfinpro",#N/A,FALSE,"Tran"}</definedName>
    <definedName name="x" localSheetId="36" hidden="1">{"Riqfin97",#N/A,FALSE,"Tran";"Riqfinpro",#N/A,FALSE,"Tran"}</definedName>
    <definedName name="x" localSheetId="37" hidden="1">{"Riqfin97",#N/A,FALSE,"Tran";"Riqfinpro",#N/A,FALSE,"Tran"}</definedName>
    <definedName name="x" localSheetId="38" hidden="1">{"Riqfin97",#N/A,FALSE,"Tran";"Riqfinpro",#N/A,FALSE,"Tran"}</definedName>
    <definedName name="x" localSheetId="40" hidden="1">{"Riqfin97",#N/A,FALSE,"Tran";"Riqfinpro",#N/A,FALSE,"Tran"}</definedName>
    <definedName name="x" localSheetId="41" hidden="1">{"Riqfin97",#N/A,FALSE,"Tran";"Riqfinpro",#N/A,FALSE,"Tran"}</definedName>
    <definedName name="x" localSheetId="44" hidden="1">{"Riqfin97",#N/A,FALSE,"Tran";"Riqfinpro",#N/A,FALSE,"Tran"}</definedName>
    <definedName name="x" localSheetId="7" hidden="1">{"Riqfin97",#N/A,FALSE,"Tran";"Riqfinpro",#N/A,FALSE,"Tran"}</definedName>
    <definedName name="x" localSheetId="48" hidden="1">{"Riqfin97",#N/A,FALSE,"Tran";"Riqfinpro",#N/A,FALSE,"Tran"}</definedName>
    <definedName name="x" localSheetId="50" hidden="1">{"Riqfin97",#N/A,FALSE,"Tran";"Riqfinpro",#N/A,FALSE,"Tran"}</definedName>
    <definedName name="x" localSheetId="51" hidden="1">{"Riqfin97",#N/A,FALSE,"Tran";"Riqfinpro",#N/A,FALSE,"Tran"}</definedName>
    <definedName name="x" localSheetId="52" hidden="1">{"Riqfin97",#N/A,FALSE,"Tran";"Riqfinpro",#N/A,FALSE,"Tran"}</definedName>
    <definedName name="x" hidden="1">{"Riqfin97",#N/A,FALSE,"Tran";"Riqfinpro",#N/A,FALSE,"Tran"}</definedName>
    <definedName name="XGS" localSheetId="44">#REF!</definedName>
    <definedName name="XGS" localSheetId="51">#REF!</definedName>
    <definedName name="XGS" localSheetId="52">#REF!</definedName>
    <definedName name="XGS">#REF!</definedName>
    <definedName name="xx" localSheetId="25" hidden="1">{"Riqfin97",#N/A,FALSE,"Tran";"Riqfinpro",#N/A,FALSE,"Tran"}</definedName>
    <definedName name="xx" localSheetId="30" hidden="1">{"Riqfin97",#N/A,FALSE,"Tran";"Riqfinpro",#N/A,FALSE,"Tran"}</definedName>
    <definedName name="xx" localSheetId="33" hidden="1">{"Riqfin97",#N/A,FALSE,"Tran";"Riqfinpro",#N/A,FALSE,"Tran"}</definedName>
    <definedName name="xx" localSheetId="34" hidden="1">{"Riqfin97",#N/A,FALSE,"Tran";"Riqfinpro",#N/A,FALSE,"Tran"}</definedName>
    <definedName name="xx" localSheetId="36" hidden="1">{"Riqfin97",#N/A,FALSE,"Tran";"Riqfinpro",#N/A,FALSE,"Tran"}</definedName>
    <definedName name="xx" localSheetId="37" hidden="1">{"Riqfin97",#N/A,FALSE,"Tran";"Riqfinpro",#N/A,FALSE,"Tran"}</definedName>
    <definedName name="xx" localSheetId="38" hidden="1">{"Riqfin97",#N/A,FALSE,"Tran";"Riqfinpro",#N/A,FALSE,"Tran"}</definedName>
    <definedName name="xx" localSheetId="40" hidden="1">{"Riqfin97",#N/A,FALSE,"Tran";"Riqfinpro",#N/A,FALSE,"Tran"}</definedName>
    <definedName name="xx" localSheetId="41" hidden="1">{"Riqfin97",#N/A,FALSE,"Tran";"Riqfinpro",#N/A,FALSE,"Tran"}</definedName>
    <definedName name="xx" localSheetId="44" hidden="1">{"Riqfin97",#N/A,FALSE,"Tran";"Riqfinpro",#N/A,FALSE,"Tran"}</definedName>
    <definedName name="xx" localSheetId="7" hidden="1">{"Riqfin97",#N/A,FALSE,"Tran";"Riqfinpro",#N/A,FALSE,"Tran"}</definedName>
    <definedName name="xx" localSheetId="48" hidden="1">{"Riqfin97",#N/A,FALSE,"Tran";"Riqfinpro",#N/A,FALSE,"Tran"}</definedName>
    <definedName name="xx" localSheetId="50" hidden="1">{"Riqfin97",#N/A,FALSE,"Tran";"Riqfinpro",#N/A,FALSE,"Tran"}</definedName>
    <definedName name="xx" localSheetId="51" hidden="1">{"Riqfin97",#N/A,FALSE,"Tran";"Riqfinpro",#N/A,FALSE,"Tran"}</definedName>
    <definedName name="xx" localSheetId="52" hidden="1">{"Riqfin97",#N/A,FALSE,"Tran";"Riqfinpro",#N/A,FALSE,"Tran"}</definedName>
    <definedName name="xx" hidden="1">{"Riqfin97",#N/A,FALSE,"Tran";"Riqfinpro",#N/A,FALSE,"Tran"}</definedName>
    <definedName name="xxx" localSheetId="25" hidden="1">{"Riqfin97",#N/A,FALSE,"Tran";"Riqfinpro",#N/A,FALSE,"Tran"}</definedName>
    <definedName name="xxx" localSheetId="30" hidden="1">{"Riqfin97",#N/A,FALSE,"Tran";"Riqfinpro",#N/A,FALSE,"Tran"}</definedName>
    <definedName name="xxx" localSheetId="33" hidden="1">{"Riqfin97",#N/A,FALSE,"Tran";"Riqfinpro",#N/A,FALSE,"Tran"}</definedName>
    <definedName name="xxx" localSheetId="34" hidden="1">{"Riqfin97",#N/A,FALSE,"Tran";"Riqfinpro",#N/A,FALSE,"Tran"}</definedName>
    <definedName name="xxx" localSheetId="36" hidden="1">{"Riqfin97",#N/A,FALSE,"Tran";"Riqfinpro",#N/A,FALSE,"Tran"}</definedName>
    <definedName name="xxx" localSheetId="37" hidden="1">{"Riqfin97",#N/A,FALSE,"Tran";"Riqfinpro",#N/A,FALSE,"Tran"}</definedName>
    <definedName name="xxx" localSheetId="38" hidden="1">{"Riqfin97",#N/A,FALSE,"Tran";"Riqfinpro",#N/A,FALSE,"Tran"}</definedName>
    <definedName name="xxx" localSheetId="40" hidden="1">{"Riqfin97",#N/A,FALSE,"Tran";"Riqfinpro",#N/A,FALSE,"Tran"}</definedName>
    <definedName name="xxx" localSheetId="41" hidden="1">{"Riqfin97",#N/A,FALSE,"Tran";"Riqfinpro",#N/A,FALSE,"Tran"}</definedName>
    <definedName name="xxx" localSheetId="44" hidden="1">{"Riqfin97",#N/A,FALSE,"Tran";"Riqfinpro",#N/A,FALSE,"Tran"}</definedName>
    <definedName name="xxx" localSheetId="7" hidden="1">{"Riqfin97",#N/A,FALSE,"Tran";"Riqfinpro",#N/A,FALSE,"Tran"}</definedName>
    <definedName name="xxx" localSheetId="48" hidden="1">{"Riqfin97",#N/A,FALSE,"Tran";"Riqfinpro",#N/A,FALSE,"Tran"}</definedName>
    <definedName name="xxx" localSheetId="50" hidden="1">{"Riqfin97",#N/A,FALSE,"Tran";"Riqfinpro",#N/A,FALSE,"Tran"}</definedName>
    <definedName name="xxx" localSheetId="51" hidden="1">{"Riqfin97",#N/A,FALSE,"Tran";"Riqfinpro",#N/A,FALSE,"Tran"}</definedName>
    <definedName name="xxx" localSheetId="52" hidden="1">{"Riqfin97",#N/A,FALSE,"Tran";"Riqfinpro",#N/A,FALSE,"Tran"}</definedName>
    <definedName name="xxx" hidden="1">{"Riqfin97",#N/A,FALSE,"Tran";"Riqfinpro",#N/A,FALSE,"Tran"}</definedName>
    <definedName name="xxxx" localSheetId="25" hidden="1">{"Riqfin97",#N/A,FALSE,"Tran";"Riqfinpro",#N/A,FALSE,"Tran"}</definedName>
    <definedName name="xxxx" localSheetId="30" hidden="1">{"Riqfin97",#N/A,FALSE,"Tran";"Riqfinpro",#N/A,FALSE,"Tran"}</definedName>
    <definedName name="xxxx" localSheetId="33" hidden="1">{"Riqfin97",#N/A,FALSE,"Tran";"Riqfinpro",#N/A,FALSE,"Tran"}</definedName>
    <definedName name="xxxx" localSheetId="34" hidden="1">{"Riqfin97",#N/A,FALSE,"Tran";"Riqfinpro",#N/A,FALSE,"Tran"}</definedName>
    <definedName name="xxxx" localSheetId="36" hidden="1">{"Riqfin97",#N/A,FALSE,"Tran";"Riqfinpro",#N/A,FALSE,"Tran"}</definedName>
    <definedName name="xxxx" localSheetId="37" hidden="1">{"Riqfin97",#N/A,FALSE,"Tran";"Riqfinpro",#N/A,FALSE,"Tran"}</definedName>
    <definedName name="xxxx" localSheetId="38" hidden="1">{"Riqfin97",#N/A,FALSE,"Tran";"Riqfinpro",#N/A,FALSE,"Tran"}</definedName>
    <definedName name="xxxx" localSheetId="40" hidden="1">{"Riqfin97",#N/A,FALSE,"Tran";"Riqfinpro",#N/A,FALSE,"Tran"}</definedName>
    <definedName name="xxxx" localSheetId="41" hidden="1">{"Riqfin97",#N/A,FALSE,"Tran";"Riqfinpro",#N/A,FALSE,"Tran"}</definedName>
    <definedName name="xxxx" localSheetId="44" hidden="1">{"Riqfin97",#N/A,FALSE,"Tran";"Riqfinpro",#N/A,FALSE,"Tran"}</definedName>
    <definedName name="xxxx" localSheetId="7" hidden="1">{"Riqfin97",#N/A,FALSE,"Tran";"Riqfinpro",#N/A,FALSE,"Tran"}</definedName>
    <definedName name="xxxx" localSheetId="48" hidden="1">{"Riqfin97",#N/A,FALSE,"Tran";"Riqfinpro",#N/A,FALSE,"Tran"}</definedName>
    <definedName name="xxxx" localSheetId="50" hidden="1">{"Riqfin97",#N/A,FALSE,"Tran";"Riqfinpro",#N/A,FALSE,"Tran"}</definedName>
    <definedName name="xxxx" localSheetId="51" hidden="1">{"Riqfin97",#N/A,FALSE,"Tran";"Riqfinpro",#N/A,FALSE,"Tran"}</definedName>
    <definedName name="xxxx" localSheetId="52" hidden="1">{"Riqfin97",#N/A,FALSE,"Tran";"Riqfinpro",#N/A,FALSE,"Tran"}</definedName>
    <definedName name="xxxx" hidden="1">{"Riqfin97",#N/A,FALSE,"Tran";"Riqfinpro",#N/A,FALSE,"Tran"}</definedName>
    <definedName name="xxxx1" localSheetId="25" hidden="1">{"partial screen",#N/A,FALSE,"State_Gov't"}</definedName>
    <definedName name="xxxx1" localSheetId="30" hidden="1">{"partial screen",#N/A,FALSE,"State_Gov't"}</definedName>
    <definedName name="xxxx1" localSheetId="33" hidden="1">{"partial screen",#N/A,FALSE,"State_Gov't"}</definedName>
    <definedName name="xxxx1" localSheetId="34" hidden="1">{"partial screen",#N/A,FALSE,"State_Gov't"}</definedName>
    <definedName name="xxxx1" localSheetId="36" hidden="1">{"partial screen",#N/A,FALSE,"State_Gov't"}</definedName>
    <definedName name="xxxx1" localSheetId="37" hidden="1">{"partial screen",#N/A,FALSE,"State_Gov't"}</definedName>
    <definedName name="xxxx1" localSheetId="38" hidden="1">{"partial screen",#N/A,FALSE,"State_Gov't"}</definedName>
    <definedName name="xxxx1" localSheetId="40" hidden="1">{"partial screen",#N/A,FALSE,"State_Gov't"}</definedName>
    <definedName name="xxxx1" localSheetId="41" hidden="1">{"partial screen",#N/A,FALSE,"State_Gov't"}</definedName>
    <definedName name="xxxx1" localSheetId="44" hidden="1">{"partial screen",#N/A,FALSE,"State_Gov't"}</definedName>
    <definedName name="xxxx1" localSheetId="7" hidden="1">{"partial screen",#N/A,FALSE,"State_Gov't"}</definedName>
    <definedName name="xxxx1" localSheetId="48" hidden="1">{"partial screen",#N/A,FALSE,"State_Gov't"}</definedName>
    <definedName name="xxxx1" localSheetId="50" hidden="1">{"partial screen",#N/A,FALSE,"State_Gov't"}</definedName>
    <definedName name="xxxx1" localSheetId="51" hidden="1">{"partial screen",#N/A,FALSE,"State_Gov't"}</definedName>
    <definedName name="xxxx1" localSheetId="52" hidden="1">{"partial screen",#N/A,FALSE,"State_Gov't"}</definedName>
    <definedName name="xxxx1" hidden="1">{"partial screen",#N/A,FALSE,"State_Gov't"}</definedName>
    <definedName name="Year" localSheetId="44">#REF!</definedName>
    <definedName name="Year" localSheetId="51">#REF!</definedName>
    <definedName name="Year" localSheetId="52">#REF!</definedName>
    <definedName name="Year">#REF!</definedName>
    <definedName name="yoo" localSheetId="25" hidden="1">{"Main Economic Indicators",#N/A,FALSE,"C"}</definedName>
    <definedName name="yoo" localSheetId="30" hidden="1">{"Main Economic Indicators",#N/A,FALSE,"C"}</definedName>
    <definedName name="yoo" localSheetId="33" hidden="1">{"Main Economic Indicators",#N/A,FALSE,"C"}</definedName>
    <definedName name="yoo" localSheetId="34" hidden="1">{"Main Economic Indicators",#N/A,FALSE,"C"}</definedName>
    <definedName name="yoo" localSheetId="36" hidden="1">{"Main Economic Indicators",#N/A,FALSE,"C"}</definedName>
    <definedName name="yoo" localSheetId="37" hidden="1">{"Main Economic Indicators",#N/A,FALSE,"C"}</definedName>
    <definedName name="yoo" localSheetId="38" hidden="1">{"Main Economic Indicators",#N/A,FALSE,"C"}</definedName>
    <definedName name="yoo" localSheetId="40" hidden="1">{"Main Economic Indicators",#N/A,FALSE,"C"}</definedName>
    <definedName name="yoo" localSheetId="41" hidden="1">{"Main Economic Indicators",#N/A,FALSE,"C"}</definedName>
    <definedName name="yoo" localSheetId="44" hidden="1">{"Main Economic Indicators",#N/A,FALSE,"C"}</definedName>
    <definedName name="yoo" localSheetId="7" hidden="1">{"Main Economic Indicators",#N/A,FALSE,"C"}</definedName>
    <definedName name="yoo" localSheetId="48" hidden="1">{"Main Economic Indicators",#N/A,FALSE,"C"}</definedName>
    <definedName name="yoo" localSheetId="50" hidden="1">{"Main Economic Indicators",#N/A,FALSE,"C"}</definedName>
    <definedName name="yoo" localSheetId="51" hidden="1">{"Main Economic Indicators",#N/A,FALSE,"C"}</definedName>
    <definedName name="yoo" localSheetId="52" hidden="1">{"Main Economic Indicators",#N/A,FALSE,"C"}</definedName>
    <definedName name="yoo" hidden="1">{"Main Economic Indicators",#N/A,FALSE,"C"}</definedName>
    <definedName name="ytd" localSheetId="25" hidden="1">{"ca",#N/A,FALSE,"Detailed BOP";"ka",#N/A,FALSE,"Detailed BOP";"btl",#N/A,FALSE,"Detailed BOP";#N/A,#N/A,FALSE,"Debt  Stock TBL";"imfprint",#N/A,FALSE,"IMF";"imfdebtservice",#N/A,FALSE,"IMF";"tradeprint",#N/A,FALSE,"Trade"}</definedName>
    <definedName name="ytd" localSheetId="30"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4" hidden="1">{"ca",#N/A,FALSE,"Detailed BOP";"ka",#N/A,FALSE,"Detailed BOP";"btl",#N/A,FALSE,"Detailed BOP";#N/A,#N/A,FALSE,"Debt  Stock TBL";"imfprint",#N/A,FALSE,"IMF";"imfdebtservice",#N/A,FALSE,"IMF";"tradeprint",#N/A,FALSE,"Trade"}</definedName>
    <definedName name="ytd" localSheetId="36"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40"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4" hidden="1">{"ca",#N/A,FALSE,"Detailed BOP";"ka",#N/A,FALSE,"Detailed BOP";"btl",#N/A,FALSE,"Detailed BOP";#N/A,#N/A,FALSE,"Debt  Stock TBL";"imfprint",#N/A,FALSE,"IMF";"imfdebtservice",#N/A,FALSE,"IMF";"tradeprint",#N/A,FALSE,"Trade"}</definedName>
    <definedName name="ytd" localSheetId="7" hidden="1">{"ca",#N/A,FALSE,"Detailed BOP";"ka",#N/A,FALSE,"Detailed BOP";"btl",#N/A,FALSE,"Detailed BOP";#N/A,#N/A,FALSE,"Debt  Stock TBL";"imfprint",#N/A,FALSE,"IMF";"imfdebtservice",#N/A,FALSE,"IMF";"tradeprint",#N/A,FALSE,"Trade"}</definedName>
    <definedName name="ytd" localSheetId="48" hidden="1">{"ca",#N/A,FALSE,"Detailed BOP";"ka",#N/A,FALSE,"Detailed BOP";"btl",#N/A,FALSE,"Detailed BOP";#N/A,#N/A,FALSE,"Debt  Stock TBL";"imfprint",#N/A,FALSE,"IMF";"imfdebtservice",#N/A,FALSE,"IMF";"tradeprint",#N/A,FALSE,"Trade"}</definedName>
    <definedName name="ytd" localSheetId="50" hidden="1">{"ca",#N/A,FALSE,"Detailed BOP";"ka",#N/A,FALSE,"Detailed BOP";"btl",#N/A,FALSE,"Detailed BOP";#N/A,#N/A,FALSE,"Debt  Stock TBL";"imfprint",#N/A,FALSE,"IMF";"imfdebtservice",#N/A,FALSE,"IMF";"tradeprint",#N/A,FALSE,"Trade"}</definedName>
    <definedName name="ytd" localSheetId="51" hidden="1">{"ca",#N/A,FALSE,"Detailed BOP";"ka",#N/A,FALSE,"Detailed BOP";"btl",#N/A,FALSE,"Detailed BOP";#N/A,#N/A,FALSE,"Debt  Stock TBL";"imfprint",#N/A,FALSE,"IMF";"imfdebtservice",#N/A,FALSE,"IMF";"tradeprint",#N/A,FALSE,"Trade"}</definedName>
    <definedName name="ytd" localSheetId="52"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5" hidden="1">{"mt1",#N/A,FALSE,"Debt";"mt2",#N/A,FALSE,"Debt";"mt3",#N/A,FALSE,"Debt";"mt4",#N/A,FALSE,"Debt";"mt5",#N/A,FALSE,"Debt";"mt6",#N/A,FALSE,"Debt";"mt7",#N/A,FALSE,"Debt"}</definedName>
    <definedName name="yui" localSheetId="30"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4" hidden="1">{"mt1",#N/A,FALSE,"Debt";"mt2",#N/A,FALSE,"Debt";"mt3",#N/A,FALSE,"Debt";"mt4",#N/A,FALSE,"Debt";"mt5",#N/A,FALSE,"Debt";"mt6",#N/A,FALSE,"Debt";"mt7",#N/A,FALSE,"Debt"}</definedName>
    <definedName name="yui" localSheetId="36"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40"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4" hidden="1">{"mt1",#N/A,FALSE,"Debt";"mt2",#N/A,FALSE,"Debt";"mt3",#N/A,FALSE,"Debt";"mt4",#N/A,FALSE,"Debt";"mt5",#N/A,FALSE,"Debt";"mt6",#N/A,FALSE,"Debt";"mt7",#N/A,FALSE,"Debt"}</definedName>
    <definedName name="yui" localSheetId="7" hidden="1">{"mt1",#N/A,FALSE,"Debt";"mt2",#N/A,FALSE,"Debt";"mt3",#N/A,FALSE,"Debt";"mt4",#N/A,FALSE,"Debt";"mt5",#N/A,FALSE,"Debt";"mt6",#N/A,FALSE,"Debt";"mt7",#N/A,FALSE,"Debt"}</definedName>
    <definedName name="yui" localSheetId="48" hidden="1">{"mt1",#N/A,FALSE,"Debt";"mt2",#N/A,FALSE,"Debt";"mt3",#N/A,FALSE,"Debt";"mt4",#N/A,FALSE,"Debt";"mt5",#N/A,FALSE,"Debt";"mt6",#N/A,FALSE,"Debt";"mt7",#N/A,FALSE,"Debt"}</definedName>
    <definedName name="yui" localSheetId="50" hidden="1">{"mt1",#N/A,FALSE,"Debt";"mt2",#N/A,FALSE,"Debt";"mt3",#N/A,FALSE,"Debt";"mt4",#N/A,FALSE,"Debt";"mt5",#N/A,FALSE,"Debt";"mt6",#N/A,FALSE,"Debt";"mt7",#N/A,FALSE,"Debt"}</definedName>
    <definedName name="yui" localSheetId="51" hidden="1">{"mt1",#N/A,FALSE,"Debt";"mt2",#N/A,FALSE,"Debt";"mt3",#N/A,FALSE,"Debt";"mt4",#N/A,FALSE,"Debt";"mt5",#N/A,FALSE,"Debt";"mt6",#N/A,FALSE,"Debt";"mt7",#N/A,FALSE,"Debt"}</definedName>
    <definedName name="yui" localSheetId="52"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5" hidden="1">{"Tab1",#N/A,FALSE,"P";"Tab2",#N/A,FALSE,"P"}</definedName>
    <definedName name="yy" localSheetId="30" hidden="1">{"Tab1",#N/A,FALSE,"P";"Tab2",#N/A,FALSE,"P"}</definedName>
    <definedName name="yy" localSheetId="33" hidden="1">{"Tab1",#N/A,FALSE,"P";"Tab2",#N/A,FALSE,"P"}</definedName>
    <definedName name="yy" localSheetId="34" hidden="1">{"Tab1",#N/A,FALSE,"P";"Tab2",#N/A,FALSE,"P"}</definedName>
    <definedName name="yy" localSheetId="36" hidden="1">{"Tab1",#N/A,FALSE,"P";"Tab2",#N/A,FALSE,"P"}</definedName>
    <definedName name="yy" localSheetId="37" hidden="1">{"Tab1",#N/A,FALSE,"P";"Tab2",#N/A,FALSE,"P"}</definedName>
    <definedName name="yy" localSheetId="38" hidden="1">{"Tab1",#N/A,FALSE,"P";"Tab2",#N/A,FALSE,"P"}</definedName>
    <definedName name="yy" localSheetId="40" hidden="1">{"Tab1",#N/A,FALSE,"P";"Tab2",#N/A,FALSE,"P"}</definedName>
    <definedName name="yy" localSheetId="41" hidden="1">{"Tab1",#N/A,FALSE,"P";"Tab2",#N/A,FALSE,"P"}</definedName>
    <definedName name="yy" localSheetId="44" hidden="1">{"Tab1",#N/A,FALSE,"P";"Tab2",#N/A,FALSE,"P"}</definedName>
    <definedName name="yy" localSheetId="7" hidden="1">{"Tab1",#N/A,FALSE,"P";"Tab2",#N/A,FALSE,"P"}</definedName>
    <definedName name="yy" localSheetId="48" hidden="1">{"Tab1",#N/A,FALSE,"P";"Tab2",#N/A,FALSE,"P"}</definedName>
    <definedName name="yy" localSheetId="50" hidden="1">{"Tab1",#N/A,FALSE,"P";"Tab2",#N/A,FALSE,"P"}</definedName>
    <definedName name="yy" localSheetId="51" hidden="1">{"Tab1",#N/A,FALSE,"P";"Tab2",#N/A,FALSE,"P"}</definedName>
    <definedName name="yy" localSheetId="52" hidden="1">{"Tab1",#N/A,FALSE,"P";"Tab2",#N/A,FALSE,"P"}</definedName>
    <definedName name="yy" hidden="1">{"Tab1",#N/A,FALSE,"P";"Tab2",#N/A,FALSE,"P"}</definedName>
    <definedName name="yyy" localSheetId="25" hidden="1">{"Tab1",#N/A,FALSE,"P";"Tab2",#N/A,FALSE,"P"}</definedName>
    <definedName name="yyy" localSheetId="30" hidden="1">{"Tab1",#N/A,FALSE,"P";"Tab2",#N/A,FALSE,"P"}</definedName>
    <definedName name="yyy" localSheetId="33" hidden="1">{"Tab1",#N/A,FALSE,"P";"Tab2",#N/A,FALSE,"P"}</definedName>
    <definedName name="yyy" localSheetId="34" hidden="1">{"Tab1",#N/A,FALSE,"P";"Tab2",#N/A,FALSE,"P"}</definedName>
    <definedName name="yyy" localSheetId="36" hidden="1">{"Tab1",#N/A,FALSE,"P";"Tab2",#N/A,FALSE,"P"}</definedName>
    <definedName name="yyy" localSheetId="37" hidden="1">{"Tab1",#N/A,FALSE,"P";"Tab2",#N/A,FALSE,"P"}</definedName>
    <definedName name="yyy" localSheetId="38" hidden="1">{"Tab1",#N/A,FALSE,"P";"Tab2",#N/A,FALSE,"P"}</definedName>
    <definedName name="yyy" localSheetId="40" hidden="1">{"Tab1",#N/A,FALSE,"P";"Tab2",#N/A,FALSE,"P"}</definedName>
    <definedName name="yyy" localSheetId="41" hidden="1">{"Tab1",#N/A,FALSE,"P";"Tab2",#N/A,FALSE,"P"}</definedName>
    <definedName name="yyy" localSheetId="44" hidden="1">{"Tab1",#N/A,FALSE,"P";"Tab2",#N/A,FALSE,"P"}</definedName>
    <definedName name="yyy" localSheetId="7" hidden="1">{"Tab1",#N/A,FALSE,"P";"Tab2",#N/A,FALSE,"P"}</definedName>
    <definedName name="yyy" localSheetId="48" hidden="1">{"Tab1",#N/A,FALSE,"P";"Tab2",#N/A,FALSE,"P"}</definedName>
    <definedName name="yyy" localSheetId="50" hidden="1">{"Tab1",#N/A,FALSE,"P";"Tab2",#N/A,FALSE,"P"}</definedName>
    <definedName name="yyy" localSheetId="51" hidden="1">{"Tab1",#N/A,FALSE,"P";"Tab2",#N/A,FALSE,"P"}</definedName>
    <definedName name="yyy" localSheetId="52" hidden="1">{"Tab1",#N/A,FALSE,"P";"Tab2",#N/A,FALSE,"P"}</definedName>
    <definedName name="yyy" hidden="1">{"Tab1",#N/A,FALSE,"P";"Tab2",#N/A,FALSE,"P"}</definedName>
    <definedName name="yyy1" localSheetId="25" hidden="1">{"DEPOSITS",#N/A,FALSE,"COMML_MON";"LOANS",#N/A,FALSE,"COMML_MON"}</definedName>
    <definedName name="yyy1" localSheetId="30" hidden="1">{"DEPOSITS",#N/A,FALSE,"COMML_MON";"LOANS",#N/A,FALSE,"COMML_MON"}</definedName>
    <definedName name="yyy1" localSheetId="33" hidden="1">{"DEPOSITS",#N/A,FALSE,"COMML_MON";"LOANS",#N/A,FALSE,"COMML_MON"}</definedName>
    <definedName name="yyy1" localSheetId="34" hidden="1">{"DEPOSITS",#N/A,FALSE,"COMML_MON";"LOANS",#N/A,FALSE,"COMML_MON"}</definedName>
    <definedName name="yyy1" localSheetId="36" hidden="1">{"DEPOSITS",#N/A,FALSE,"COMML_MON";"LOANS",#N/A,FALSE,"COMML_MON"}</definedName>
    <definedName name="yyy1" localSheetId="37" hidden="1">{"DEPOSITS",#N/A,FALSE,"COMML_MON";"LOANS",#N/A,FALSE,"COMML_MON"}</definedName>
    <definedName name="yyy1" localSheetId="38" hidden="1">{"DEPOSITS",#N/A,FALSE,"COMML_MON";"LOANS",#N/A,FALSE,"COMML_MON"}</definedName>
    <definedName name="yyy1" localSheetId="40" hidden="1">{"DEPOSITS",#N/A,FALSE,"COMML_MON";"LOANS",#N/A,FALSE,"COMML_MON"}</definedName>
    <definedName name="yyy1" localSheetId="41" hidden="1">{"DEPOSITS",#N/A,FALSE,"COMML_MON";"LOANS",#N/A,FALSE,"COMML_MON"}</definedName>
    <definedName name="yyy1" localSheetId="44" hidden="1">{"DEPOSITS",#N/A,FALSE,"COMML_MON";"LOANS",#N/A,FALSE,"COMML_MON"}</definedName>
    <definedName name="yyy1" localSheetId="7" hidden="1">{"DEPOSITS",#N/A,FALSE,"COMML_MON";"LOANS",#N/A,FALSE,"COMML_MON"}</definedName>
    <definedName name="yyy1" localSheetId="48" hidden="1">{"DEPOSITS",#N/A,FALSE,"COMML_MON";"LOANS",#N/A,FALSE,"COMML_MON"}</definedName>
    <definedName name="yyy1" localSheetId="50" hidden="1">{"DEPOSITS",#N/A,FALSE,"COMML_MON";"LOANS",#N/A,FALSE,"COMML_MON"}</definedName>
    <definedName name="yyy1" localSheetId="51" hidden="1">{"DEPOSITS",#N/A,FALSE,"COMML_MON";"LOANS",#N/A,FALSE,"COMML_MON"}</definedName>
    <definedName name="yyy1" localSheetId="52" hidden="1">{"DEPOSITS",#N/A,FALSE,"COMML_MON";"LOANS",#N/A,FALSE,"COMML_MON"}</definedName>
    <definedName name="yyy1" hidden="1">{"DEPOSITS",#N/A,FALSE,"COMML_MON";"LOANS",#N/A,FALSE,"COMML_MON"}</definedName>
    <definedName name="yyyy" localSheetId="25" hidden="1">{"Riqfin97",#N/A,FALSE,"Tran";"Riqfinpro",#N/A,FALSE,"Tran"}</definedName>
    <definedName name="yyyy" localSheetId="30" hidden="1">{"Riqfin97",#N/A,FALSE,"Tran";"Riqfinpro",#N/A,FALSE,"Tran"}</definedName>
    <definedName name="yyyy" localSheetId="33" hidden="1">{"Riqfin97",#N/A,FALSE,"Tran";"Riqfinpro",#N/A,FALSE,"Tran"}</definedName>
    <definedName name="yyyy" localSheetId="34" hidden="1">{"Riqfin97",#N/A,FALSE,"Tran";"Riqfinpro",#N/A,FALSE,"Tran"}</definedName>
    <definedName name="yyyy" localSheetId="36" hidden="1">{"Riqfin97",#N/A,FALSE,"Tran";"Riqfinpro",#N/A,FALSE,"Tran"}</definedName>
    <definedName name="yyyy" localSheetId="37" hidden="1">{"Riqfin97",#N/A,FALSE,"Tran";"Riqfinpro",#N/A,FALSE,"Tran"}</definedName>
    <definedName name="yyyy" localSheetId="38" hidden="1">{"Riqfin97",#N/A,FALSE,"Tran";"Riqfinpro",#N/A,FALSE,"Tran"}</definedName>
    <definedName name="yyyy" localSheetId="40" hidden="1">{"Riqfin97",#N/A,FALSE,"Tran";"Riqfinpro",#N/A,FALSE,"Tran"}</definedName>
    <definedName name="yyyy" localSheetId="41" hidden="1">{"Riqfin97",#N/A,FALSE,"Tran";"Riqfinpro",#N/A,FALSE,"Tran"}</definedName>
    <definedName name="yyyy" localSheetId="44" hidden="1">{"Riqfin97",#N/A,FALSE,"Tran";"Riqfinpro",#N/A,FALSE,"Tran"}</definedName>
    <definedName name="yyyy" localSheetId="7" hidden="1">{"Riqfin97",#N/A,FALSE,"Tran";"Riqfinpro",#N/A,FALSE,"Tran"}</definedName>
    <definedName name="yyyy" localSheetId="48" hidden="1">{"Riqfin97",#N/A,FALSE,"Tran";"Riqfinpro",#N/A,FALSE,"Tran"}</definedName>
    <definedName name="yyyy" localSheetId="50" hidden="1">{"Riqfin97",#N/A,FALSE,"Tran";"Riqfinpro",#N/A,FALSE,"Tran"}</definedName>
    <definedName name="yyyy" localSheetId="51" hidden="1">{"Riqfin97",#N/A,FALSE,"Tran";"Riqfinpro",#N/A,FALSE,"Tran"}</definedName>
    <definedName name="yyyy" localSheetId="52" hidden="1">{"Riqfin97",#N/A,FALSE,"Tran";"Riqfinpro",#N/A,FALSE,"Tran"}</definedName>
    <definedName name="yyyy" hidden="1">{"Riqfin97",#N/A,FALSE,"Tran";"Riqfinpro",#N/A,FALSE,"Tran"}</definedName>
    <definedName name="Z_1A8C061B_2301_11D3_BFD1_000039E37209_.wvu.Cols" localSheetId="25" hidden="1">#REF!,#REF!,#REF!</definedName>
    <definedName name="Z_1A8C061B_2301_11D3_BFD1_000039E37209_.wvu.Cols" localSheetId="30" hidden="1">#REF!,#REF!,#REF!</definedName>
    <definedName name="Z_1A8C061B_2301_11D3_BFD1_000039E37209_.wvu.Cols" localSheetId="33" hidden="1">#REF!,#REF!,#REF!</definedName>
    <definedName name="Z_1A8C061B_2301_11D3_BFD1_000039E37209_.wvu.Cols" localSheetId="34" hidden="1">#REF!,#REF!,#REF!</definedName>
    <definedName name="Z_1A8C061B_2301_11D3_BFD1_000039E37209_.wvu.Cols" localSheetId="36" hidden="1">#REF!,#REF!,#REF!</definedName>
    <definedName name="Z_1A8C061B_2301_11D3_BFD1_000039E37209_.wvu.Cols" localSheetId="37" hidden="1">#REF!,#REF!,#REF!</definedName>
    <definedName name="Z_1A8C061B_2301_11D3_BFD1_000039E37209_.wvu.Cols" localSheetId="38" hidden="1">#REF!,#REF!,#REF!</definedName>
    <definedName name="Z_1A8C061B_2301_11D3_BFD1_000039E37209_.wvu.Cols" localSheetId="40" hidden="1">#REF!,#REF!,#REF!</definedName>
    <definedName name="Z_1A8C061B_2301_11D3_BFD1_000039E37209_.wvu.Cols" localSheetId="41" hidden="1">#REF!,#REF!,#REF!</definedName>
    <definedName name="Z_1A8C061B_2301_11D3_BFD1_000039E37209_.wvu.Cols" localSheetId="44" hidden="1">#REF!,#REF!,#REF!</definedName>
    <definedName name="Z_1A8C061B_2301_11D3_BFD1_000039E37209_.wvu.Cols" localSheetId="7" hidden="1">#REF!,#REF!,#REF!</definedName>
    <definedName name="Z_1A8C061B_2301_11D3_BFD1_000039E37209_.wvu.Cols" localSheetId="48" hidden="1">#REF!,#REF!,#REF!</definedName>
    <definedName name="Z_1A8C061B_2301_11D3_BFD1_000039E37209_.wvu.Cols" localSheetId="51" hidden="1">#REF!,#REF!,#REF!</definedName>
    <definedName name="Z_1A8C061B_2301_11D3_BFD1_000039E37209_.wvu.Cols" localSheetId="52" hidden="1">#REF!,#REF!,#REF!</definedName>
    <definedName name="Z_1A8C061B_2301_11D3_BFD1_000039E37209_.wvu.Cols" hidden="1">#REF!,#REF!,#REF!</definedName>
    <definedName name="Z_1A8C061B_2301_11D3_BFD1_000039E37209_.wvu.Rows" localSheetId="25" hidden="1">#REF!,#REF!,#REF!</definedName>
    <definedName name="Z_1A8C061B_2301_11D3_BFD1_000039E37209_.wvu.Rows" localSheetId="30" hidden="1">#REF!,#REF!,#REF!</definedName>
    <definedName name="Z_1A8C061B_2301_11D3_BFD1_000039E37209_.wvu.Rows" localSheetId="33" hidden="1">#REF!,#REF!,#REF!</definedName>
    <definedName name="Z_1A8C061B_2301_11D3_BFD1_000039E37209_.wvu.Rows" localSheetId="34" hidden="1">#REF!,#REF!,#REF!</definedName>
    <definedName name="Z_1A8C061B_2301_11D3_BFD1_000039E37209_.wvu.Rows" localSheetId="36" hidden="1">#REF!,#REF!,#REF!</definedName>
    <definedName name="Z_1A8C061B_2301_11D3_BFD1_000039E37209_.wvu.Rows" localSheetId="37" hidden="1">#REF!,#REF!,#REF!</definedName>
    <definedName name="Z_1A8C061B_2301_11D3_BFD1_000039E37209_.wvu.Rows" localSheetId="38" hidden="1">#REF!,#REF!,#REF!</definedName>
    <definedName name="Z_1A8C061B_2301_11D3_BFD1_000039E37209_.wvu.Rows" localSheetId="40" hidden="1">#REF!,#REF!,#REF!</definedName>
    <definedName name="Z_1A8C061B_2301_11D3_BFD1_000039E37209_.wvu.Rows" localSheetId="41" hidden="1">#REF!,#REF!,#REF!</definedName>
    <definedName name="Z_1A8C061B_2301_11D3_BFD1_000039E37209_.wvu.Rows" localSheetId="44" hidden="1">#REF!,#REF!,#REF!</definedName>
    <definedName name="Z_1A8C061B_2301_11D3_BFD1_000039E37209_.wvu.Rows" localSheetId="7" hidden="1">#REF!,#REF!,#REF!</definedName>
    <definedName name="Z_1A8C061B_2301_11D3_BFD1_000039E37209_.wvu.Rows" localSheetId="48" hidden="1">#REF!,#REF!,#REF!</definedName>
    <definedName name="Z_1A8C061B_2301_11D3_BFD1_000039E37209_.wvu.Rows" localSheetId="51" hidden="1">#REF!,#REF!,#REF!</definedName>
    <definedName name="Z_1A8C061B_2301_11D3_BFD1_000039E37209_.wvu.Rows" localSheetId="52" hidden="1">#REF!,#REF!,#REF!</definedName>
    <definedName name="Z_1A8C061B_2301_11D3_BFD1_000039E37209_.wvu.Rows" hidden="1">#REF!,#REF!,#REF!</definedName>
    <definedName name="Z_1A8C061C_2301_11D3_BFD1_000039E37209_.wvu.Cols" localSheetId="25" hidden="1">#REF!,#REF!,#REF!</definedName>
    <definedName name="Z_1A8C061C_2301_11D3_BFD1_000039E37209_.wvu.Cols" localSheetId="30" hidden="1">#REF!,#REF!,#REF!</definedName>
    <definedName name="Z_1A8C061C_2301_11D3_BFD1_000039E37209_.wvu.Cols" localSheetId="33" hidden="1">#REF!,#REF!,#REF!</definedName>
    <definedName name="Z_1A8C061C_2301_11D3_BFD1_000039E37209_.wvu.Cols" localSheetId="34" hidden="1">#REF!,#REF!,#REF!</definedName>
    <definedName name="Z_1A8C061C_2301_11D3_BFD1_000039E37209_.wvu.Cols" localSheetId="36" hidden="1">#REF!,#REF!,#REF!</definedName>
    <definedName name="Z_1A8C061C_2301_11D3_BFD1_000039E37209_.wvu.Cols" localSheetId="37" hidden="1">#REF!,#REF!,#REF!</definedName>
    <definedName name="Z_1A8C061C_2301_11D3_BFD1_000039E37209_.wvu.Cols" localSheetId="40" hidden="1">#REF!,#REF!,#REF!</definedName>
    <definedName name="Z_1A8C061C_2301_11D3_BFD1_000039E37209_.wvu.Cols" localSheetId="44" hidden="1">#REF!,#REF!,#REF!</definedName>
    <definedName name="Z_1A8C061C_2301_11D3_BFD1_000039E37209_.wvu.Cols" localSheetId="7" hidden="1">#REF!,#REF!,#REF!</definedName>
    <definedName name="Z_1A8C061C_2301_11D3_BFD1_000039E37209_.wvu.Cols" localSheetId="48" hidden="1">#REF!,#REF!,#REF!</definedName>
    <definedName name="Z_1A8C061C_2301_11D3_BFD1_000039E37209_.wvu.Cols" localSheetId="51" hidden="1">#REF!,#REF!,#REF!</definedName>
    <definedName name="Z_1A8C061C_2301_11D3_BFD1_000039E37209_.wvu.Cols" localSheetId="52" hidden="1">#REF!,#REF!,#REF!</definedName>
    <definedName name="Z_1A8C061C_2301_11D3_BFD1_000039E37209_.wvu.Cols" hidden="1">#REF!,#REF!,#REF!</definedName>
    <definedName name="Z_1A8C061C_2301_11D3_BFD1_000039E37209_.wvu.Rows" localSheetId="44" hidden="1">#REF!,#REF!,#REF!</definedName>
    <definedName name="Z_1A8C061C_2301_11D3_BFD1_000039E37209_.wvu.Rows" localSheetId="48" hidden="1">#REF!,#REF!,#REF!</definedName>
    <definedName name="Z_1A8C061C_2301_11D3_BFD1_000039E37209_.wvu.Rows" localSheetId="51" hidden="1">#REF!,#REF!,#REF!</definedName>
    <definedName name="Z_1A8C061C_2301_11D3_BFD1_000039E37209_.wvu.Rows" localSheetId="52" hidden="1">#REF!,#REF!,#REF!</definedName>
    <definedName name="Z_1A8C061C_2301_11D3_BFD1_000039E37209_.wvu.Rows" hidden="1">#REF!,#REF!,#REF!</definedName>
    <definedName name="Z_1A8C061E_2301_11D3_BFD1_000039E37209_.wvu.Cols" localSheetId="44" hidden="1">#REF!,#REF!,#REF!</definedName>
    <definedName name="Z_1A8C061E_2301_11D3_BFD1_000039E37209_.wvu.Cols" localSheetId="48" hidden="1">#REF!,#REF!,#REF!</definedName>
    <definedName name="Z_1A8C061E_2301_11D3_BFD1_000039E37209_.wvu.Cols" localSheetId="51" hidden="1">#REF!,#REF!,#REF!</definedName>
    <definedName name="Z_1A8C061E_2301_11D3_BFD1_000039E37209_.wvu.Cols" localSheetId="52" hidden="1">#REF!,#REF!,#REF!</definedName>
    <definedName name="Z_1A8C061E_2301_11D3_BFD1_000039E37209_.wvu.Cols" hidden="1">#REF!,#REF!,#REF!</definedName>
    <definedName name="Z_1A8C061E_2301_11D3_BFD1_000039E37209_.wvu.Rows" localSheetId="44" hidden="1">#REF!,#REF!,#REF!</definedName>
    <definedName name="Z_1A8C061E_2301_11D3_BFD1_000039E37209_.wvu.Rows" localSheetId="48" hidden="1">#REF!,#REF!,#REF!</definedName>
    <definedName name="Z_1A8C061E_2301_11D3_BFD1_000039E37209_.wvu.Rows" localSheetId="51" hidden="1">#REF!,#REF!,#REF!</definedName>
    <definedName name="Z_1A8C061E_2301_11D3_BFD1_000039E37209_.wvu.Rows" localSheetId="52" hidden="1">#REF!,#REF!,#REF!</definedName>
    <definedName name="Z_1A8C061E_2301_11D3_BFD1_000039E37209_.wvu.Rows" hidden="1">#REF!,#REF!,#REF!</definedName>
    <definedName name="Z_1A8C061F_2301_11D3_BFD1_000039E37209_.wvu.Cols" localSheetId="44" hidden="1">#REF!,#REF!,#REF!</definedName>
    <definedName name="Z_1A8C061F_2301_11D3_BFD1_000039E37209_.wvu.Cols" localSheetId="48" hidden="1">#REF!,#REF!,#REF!</definedName>
    <definedName name="Z_1A8C061F_2301_11D3_BFD1_000039E37209_.wvu.Cols" localSheetId="51" hidden="1">#REF!,#REF!,#REF!</definedName>
    <definedName name="Z_1A8C061F_2301_11D3_BFD1_000039E37209_.wvu.Cols" localSheetId="52" hidden="1">#REF!,#REF!,#REF!</definedName>
    <definedName name="Z_1A8C061F_2301_11D3_BFD1_000039E37209_.wvu.Cols" hidden="1">#REF!,#REF!,#REF!</definedName>
    <definedName name="Z_1A8C061F_2301_11D3_BFD1_000039E37209_.wvu.Rows" localSheetId="44" hidden="1">#REF!,#REF!,#REF!</definedName>
    <definedName name="Z_1A8C061F_2301_11D3_BFD1_000039E37209_.wvu.Rows" localSheetId="48" hidden="1">#REF!,#REF!,#REF!</definedName>
    <definedName name="Z_1A8C061F_2301_11D3_BFD1_000039E37209_.wvu.Rows" localSheetId="51" hidden="1">#REF!,#REF!,#REF!</definedName>
    <definedName name="Z_1A8C061F_2301_11D3_BFD1_000039E37209_.wvu.Rows" localSheetId="52" hidden="1">#REF!,#REF!,#REF!</definedName>
    <definedName name="Z_1A8C061F_2301_11D3_BFD1_000039E37209_.wvu.Rows" hidden="1">#REF!,#REF!,#REF!</definedName>
    <definedName name="Z_248BE2BA_E445_11D3_BFE0_00003960F508_.wvu.Cols" localSheetId="33" hidden="1">#REF!,#REF!</definedName>
    <definedName name="Z_248BE2BA_E445_11D3_BFE0_00003960F508_.wvu.Cols" localSheetId="44" hidden="1">#REF!,#REF!</definedName>
    <definedName name="Z_248BE2BA_E445_11D3_BFE0_00003960F508_.wvu.Cols" localSheetId="51" hidden="1">#REF!,#REF!</definedName>
    <definedName name="Z_248BE2BA_E445_11D3_BFE0_00003960F508_.wvu.Cols" localSheetId="52" hidden="1">#REF!,#REF!</definedName>
    <definedName name="Z_248BE2BA_E445_11D3_BFE0_00003960F508_.wvu.Cols" hidden="1">#REF!,#REF!</definedName>
    <definedName name="Z_695446A2_A8C9_11D3_8A18_0004AC53A12A_.wvu.Rows" localSheetId="44" hidden="1">#REF!,#REF!</definedName>
    <definedName name="Z_695446A2_A8C9_11D3_8A18_0004AC53A12A_.wvu.Rows" localSheetId="51" hidden="1">#REF!,#REF!</definedName>
    <definedName name="Z_695446A2_A8C9_11D3_8A18_0004AC53A12A_.wvu.Rows" hidden="1">#REF!,#REF!</definedName>
    <definedName name="Z_95224721_0485_11D4_BFD1_00508B5F4DA4_.wvu.Cols" localSheetId="30" hidden="1">#REF!</definedName>
    <definedName name="Z_95224721_0485_11D4_BFD1_00508B5F4DA4_.wvu.Cols" localSheetId="33" hidden="1">#REF!</definedName>
    <definedName name="Z_95224721_0485_11D4_BFD1_00508B5F4DA4_.wvu.Cols" localSheetId="44" hidden="1">#REF!</definedName>
    <definedName name="Z_95224721_0485_11D4_BFD1_00508B5F4DA4_.wvu.Cols" localSheetId="48" hidden="1">#REF!</definedName>
    <definedName name="Z_95224721_0485_11D4_BFD1_00508B5F4DA4_.wvu.Cols" localSheetId="51" hidden="1">#REF!</definedName>
    <definedName name="Z_95224721_0485_11D4_BFD1_00508B5F4DA4_.wvu.Cols" localSheetId="52" hidden="1">#REF!</definedName>
    <definedName name="Z_95224721_0485_11D4_BFD1_00508B5F4DA4_.wvu.Cols" hidden="1">#REF!</definedName>
    <definedName name="zkouska" localSheetId="30" hidden="1">#REF!</definedName>
    <definedName name="zkouska" localSheetId="33" hidden="1">#REF!</definedName>
    <definedName name="zkouska" localSheetId="44" hidden="1">#REF!</definedName>
    <definedName name="zkouska" localSheetId="48" hidden="1">#REF!</definedName>
    <definedName name="zkouska" localSheetId="51" hidden="1">#REF!</definedName>
    <definedName name="zkouska" localSheetId="52" hidden="1">#REF!</definedName>
    <definedName name="zkouska" hidden="1">#REF!</definedName>
    <definedName name="zxdf" localSheetId="25" hidden="1">{#N/A,#N/A,FALSE,"DOC";"TB_28",#N/A,FALSE,"FITB_28";"TB_91",#N/A,FALSE,"FITB_91";"TB_182",#N/A,FALSE,"FITB_182";"TB_273",#N/A,FALSE,"FITB_273";"TB_364",#N/A,FALSE,"FITB_364 ";"SUMMARY",#N/A,FALSE,"Summary"}</definedName>
    <definedName name="zxdf" localSheetId="30"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4" hidden="1">{#N/A,#N/A,FALSE,"DOC";"TB_28",#N/A,FALSE,"FITB_28";"TB_91",#N/A,FALSE,"FITB_91";"TB_182",#N/A,FALSE,"FITB_182";"TB_273",#N/A,FALSE,"FITB_273";"TB_364",#N/A,FALSE,"FITB_364 ";"SUMMARY",#N/A,FALSE,"Summary"}</definedName>
    <definedName name="zxdf" localSheetId="36"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40"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4" hidden="1">{#N/A,#N/A,FALSE,"DOC";"TB_28",#N/A,FALSE,"FITB_28";"TB_91",#N/A,FALSE,"FITB_91";"TB_182",#N/A,FALSE,"FITB_182";"TB_273",#N/A,FALSE,"FITB_273";"TB_364",#N/A,FALSE,"FITB_364 ";"SUMMARY",#N/A,FALSE,"Summary"}</definedName>
    <definedName name="zxdf" localSheetId="7" hidden="1">{#N/A,#N/A,FALSE,"DOC";"TB_28",#N/A,FALSE,"FITB_28";"TB_91",#N/A,FALSE,"FITB_91";"TB_182",#N/A,FALSE,"FITB_182";"TB_273",#N/A,FALSE,"FITB_273";"TB_364",#N/A,FALSE,"FITB_364 ";"SUMMARY",#N/A,FALSE,"Summary"}</definedName>
    <definedName name="zxdf" localSheetId="48" hidden="1">{#N/A,#N/A,FALSE,"DOC";"TB_28",#N/A,FALSE,"FITB_28";"TB_91",#N/A,FALSE,"FITB_91";"TB_182",#N/A,FALSE,"FITB_182";"TB_273",#N/A,FALSE,"FITB_273";"TB_364",#N/A,FALSE,"FITB_364 ";"SUMMARY",#N/A,FALSE,"Summary"}</definedName>
    <definedName name="zxdf" localSheetId="50" hidden="1">{#N/A,#N/A,FALSE,"DOC";"TB_28",#N/A,FALSE,"FITB_28";"TB_91",#N/A,FALSE,"FITB_91";"TB_182",#N/A,FALSE,"FITB_182";"TB_273",#N/A,FALSE,"FITB_273";"TB_364",#N/A,FALSE,"FITB_364 ";"SUMMARY",#N/A,FALSE,"Summary"}</definedName>
    <definedName name="zxdf" localSheetId="51" hidden="1">{#N/A,#N/A,FALSE,"DOC";"TB_28",#N/A,FALSE,"FITB_28";"TB_91",#N/A,FALSE,"FITB_91";"TB_182",#N/A,FALSE,"FITB_182";"TB_273",#N/A,FALSE,"FITB_273";"TB_364",#N/A,FALSE,"FITB_364 ";"SUMMARY",#N/A,FALSE,"Summary"}</definedName>
    <definedName name="zxdf" localSheetId="52"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5" hidden="1">{"Tab1",#N/A,FALSE,"P";"Tab2",#N/A,FALSE,"P"}</definedName>
    <definedName name="zz" localSheetId="30" hidden="1">{"Tab1",#N/A,FALSE,"P";"Tab2",#N/A,FALSE,"P"}</definedName>
    <definedName name="zz" localSheetId="33" hidden="1">{"Tab1",#N/A,FALSE,"P";"Tab2",#N/A,FALSE,"P"}</definedName>
    <definedName name="zz" localSheetId="34" hidden="1">{"Tab1",#N/A,FALSE,"P";"Tab2",#N/A,FALSE,"P"}</definedName>
    <definedName name="zz" localSheetId="36" hidden="1">{"Tab1",#N/A,FALSE,"P";"Tab2",#N/A,FALSE,"P"}</definedName>
    <definedName name="zz" localSheetId="37" hidden="1">{"Tab1",#N/A,FALSE,"P";"Tab2",#N/A,FALSE,"P"}</definedName>
    <definedName name="zz" localSheetId="38" hidden="1">{"Tab1",#N/A,FALSE,"P";"Tab2",#N/A,FALSE,"P"}</definedName>
    <definedName name="zz" localSheetId="40" hidden="1">{"Tab1",#N/A,FALSE,"P";"Tab2",#N/A,FALSE,"P"}</definedName>
    <definedName name="zz" localSheetId="41" hidden="1">{"Tab1",#N/A,FALSE,"P";"Tab2",#N/A,FALSE,"P"}</definedName>
    <definedName name="zz" localSheetId="44" hidden="1">{"Tab1",#N/A,FALSE,"P";"Tab2",#N/A,FALSE,"P"}</definedName>
    <definedName name="zz" localSheetId="7" hidden="1">{"Tab1",#N/A,FALSE,"P";"Tab2",#N/A,FALSE,"P"}</definedName>
    <definedName name="zz" localSheetId="48" hidden="1">{"Tab1",#N/A,FALSE,"P";"Tab2",#N/A,FALSE,"P"}</definedName>
    <definedName name="zz" localSheetId="50" hidden="1">{"Tab1",#N/A,FALSE,"P";"Tab2",#N/A,FALSE,"P"}</definedName>
    <definedName name="zz" localSheetId="51" hidden="1">{"Tab1",#N/A,FALSE,"P";"Tab2",#N/A,FALSE,"P"}</definedName>
    <definedName name="zz" localSheetId="52" hidden="1">{"Tab1",#N/A,FALSE,"P";"Tab2",#N/A,FALSE,"P"}</definedName>
    <definedName name="zz" hidden="1">{"Tab1",#N/A,FALSE,"P";"Tab2",#N/A,FALSE,"P"}</definedName>
    <definedName name="zzz" localSheetId="25" hidden="1">{"TBILLS_ALL",#N/A,FALSE,"FITB_all"}</definedName>
    <definedName name="zzz" localSheetId="30" hidden="1">{"TBILLS_ALL",#N/A,FALSE,"FITB_all"}</definedName>
    <definedName name="zzz" localSheetId="33" hidden="1">{"TBILLS_ALL",#N/A,FALSE,"FITB_all"}</definedName>
    <definedName name="zzz" localSheetId="34" hidden="1">{"TBILLS_ALL",#N/A,FALSE,"FITB_all"}</definedName>
    <definedName name="zzz" localSheetId="36" hidden="1">{"TBILLS_ALL",#N/A,FALSE,"FITB_all"}</definedName>
    <definedName name="zzz" localSheetId="37" hidden="1">{"TBILLS_ALL",#N/A,FALSE,"FITB_all"}</definedName>
    <definedName name="zzz" localSheetId="38" hidden="1">{"TBILLS_ALL",#N/A,FALSE,"FITB_all"}</definedName>
    <definedName name="zzz" localSheetId="40" hidden="1">{"TBILLS_ALL",#N/A,FALSE,"FITB_all"}</definedName>
    <definedName name="zzz" localSheetId="41" hidden="1">{"TBILLS_ALL",#N/A,FALSE,"FITB_all"}</definedName>
    <definedName name="zzz" localSheetId="44" hidden="1">{"TBILLS_ALL",#N/A,FALSE,"FITB_all"}</definedName>
    <definedName name="zzz" localSheetId="7" hidden="1">{"TBILLS_ALL",#N/A,FALSE,"FITB_all"}</definedName>
    <definedName name="zzz" localSheetId="48" hidden="1">{"TBILLS_ALL",#N/A,FALSE,"FITB_all"}</definedName>
    <definedName name="zzz" localSheetId="50" hidden="1">{"TBILLS_ALL",#N/A,FALSE,"FITB_all"}</definedName>
    <definedName name="zzz" localSheetId="51" hidden="1">{"TBILLS_ALL",#N/A,FALSE,"FITB_all"}</definedName>
    <definedName name="zzz" localSheetId="52" hidden="1">{"TBILLS_ALL",#N/A,FALSE,"FITB_all"}</definedName>
    <definedName name="zzz" hidden="1">{"TBILLS_ALL",#N/A,FALSE,"FITB_all"}</definedName>
    <definedName name="zzz1" localSheetId="25" hidden="1">{"TBILLS_ALL",#N/A,FALSE,"FITB_all"}</definedName>
    <definedName name="zzz1" localSheetId="30" hidden="1">{"TBILLS_ALL",#N/A,FALSE,"FITB_all"}</definedName>
    <definedName name="zzz1" localSheetId="33" hidden="1">{"TBILLS_ALL",#N/A,FALSE,"FITB_all"}</definedName>
    <definedName name="zzz1" localSheetId="34" hidden="1">{"TBILLS_ALL",#N/A,FALSE,"FITB_all"}</definedName>
    <definedName name="zzz1" localSheetId="36" hidden="1">{"TBILLS_ALL",#N/A,FALSE,"FITB_all"}</definedName>
    <definedName name="zzz1" localSheetId="37" hidden="1">{"TBILLS_ALL",#N/A,FALSE,"FITB_all"}</definedName>
    <definedName name="zzz1" localSheetId="38" hidden="1">{"TBILLS_ALL",#N/A,FALSE,"FITB_all"}</definedName>
    <definedName name="zzz1" localSheetId="40" hidden="1">{"TBILLS_ALL",#N/A,FALSE,"FITB_all"}</definedName>
    <definedName name="zzz1" localSheetId="41" hidden="1">{"TBILLS_ALL",#N/A,FALSE,"FITB_all"}</definedName>
    <definedName name="zzz1" localSheetId="44" hidden="1">{"TBILLS_ALL",#N/A,FALSE,"FITB_all"}</definedName>
    <definedName name="zzz1" localSheetId="7" hidden="1">{"TBILLS_ALL",#N/A,FALSE,"FITB_all"}</definedName>
    <definedName name="zzz1" localSheetId="48" hidden="1">{"TBILLS_ALL",#N/A,FALSE,"FITB_all"}</definedName>
    <definedName name="zzz1" localSheetId="50" hidden="1">{"TBILLS_ALL",#N/A,FALSE,"FITB_all"}</definedName>
    <definedName name="zzz1" localSheetId="51" hidden="1">{"TBILLS_ALL",#N/A,FALSE,"FITB_all"}</definedName>
    <definedName name="zzz1" localSheetId="52" hidden="1">{"TBILLS_ALL",#N/A,FALSE,"FITB_all"}</definedName>
    <definedName name="zzz1"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 i="77" l="1"/>
  <c r="B60" i="77"/>
  <c r="B59" i="77"/>
  <c r="B58" i="77"/>
  <c r="B55" i="77"/>
  <c r="B61" i="76"/>
  <c r="B60" i="76"/>
  <c r="B59" i="76"/>
  <c r="B58" i="76"/>
  <c r="B55" i="76"/>
  <c r="B61" i="75"/>
  <c r="B60" i="75"/>
  <c r="B59" i="75"/>
  <c r="B58" i="75"/>
  <c r="B55" i="75"/>
  <c r="B54" i="75"/>
  <c r="B19" i="75" l="1"/>
  <c r="B25" i="77" l="1"/>
  <c r="B25" i="76"/>
  <c r="B25" i="75"/>
  <c r="B32" i="75" l="1"/>
  <c r="B31" i="75"/>
  <c r="B30" i="75"/>
  <c r="B54" i="77"/>
  <c r="B53" i="77"/>
  <c r="B52" i="77"/>
  <c r="B51" i="77"/>
  <c r="B50" i="77"/>
  <c r="B49" i="77"/>
  <c r="B48" i="77"/>
  <c r="B47" i="77"/>
  <c r="B46" i="77"/>
  <c r="B45" i="77"/>
  <c r="B42" i="77"/>
  <c r="B41" i="77"/>
  <c r="B40" i="77"/>
  <c r="B39" i="77"/>
  <c r="B38" i="77"/>
  <c r="B37" i="77"/>
  <c r="B36" i="77"/>
  <c r="B35" i="77"/>
  <c r="B32" i="77"/>
  <c r="B31" i="77"/>
  <c r="B30" i="77"/>
  <c r="B29" i="77"/>
  <c r="B27" i="77"/>
  <c r="B26" i="77"/>
  <c r="B28" i="77"/>
  <c r="B24" i="77"/>
  <c r="B23" i="77"/>
  <c r="B22" i="77"/>
  <c r="B21" i="77"/>
  <c r="B20" i="77"/>
  <c r="B19" i="77"/>
  <c r="B18" i="77"/>
  <c r="B17" i="77"/>
  <c r="B16" i="77"/>
  <c r="B15" i="77"/>
  <c r="B14" i="77"/>
  <c r="B13" i="77"/>
  <c r="B12" i="77"/>
  <c r="B11" i="77"/>
  <c r="B10" i="77"/>
  <c r="B9" i="77"/>
  <c r="B8" i="77"/>
  <c r="B7" i="77"/>
  <c r="B6" i="77"/>
  <c r="B5" i="77"/>
  <c r="B54" i="76"/>
  <c r="B53" i="76"/>
  <c r="B52" i="76"/>
  <c r="B51" i="76"/>
  <c r="B50" i="76"/>
  <c r="B49" i="76"/>
  <c r="B48" i="76"/>
  <c r="B47" i="76"/>
  <c r="B46" i="76"/>
  <c r="B45" i="76"/>
  <c r="B42" i="76"/>
  <c r="B41" i="76"/>
  <c r="B40" i="76"/>
  <c r="B39" i="76"/>
  <c r="B38" i="76"/>
  <c r="B37" i="76"/>
  <c r="B36" i="76"/>
  <c r="B35" i="76"/>
  <c r="B32" i="76"/>
  <c r="B31" i="76"/>
  <c r="B30" i="76"/>
  <c r="B29" i="76"/>
  <c r="B27" i="76"/>
  <c r="B26" i="76"/>
  <c r="B28" i="76"/>
  <c r="B24" i="76"/>
  <c r="B23" i="76"/>
  <c r="B22" i="76"/>
  <c r="B21" i="76"/>
  <c r="B20" i="76"/>
  <c r="B19" i="76"/>
  <c r="B18" i="76"/>
  <c r="B17" i="76"/>
  <c r="B16" i="76"/>
  <c r="B15" i="76"/>
  <c r="B14" i="76"/>
  <c r="B13" i="76"/>
  <c r="B12" i="76"/>
  <c r="B11" i="76"/>
  <c r="B10" i="76"/>
  <c r="B9" i="76"/>
  <c r="B8" i="76"/>
  <c r="B7" i="76"/>
  <c r="B6" i="76"/>
  <c r="B5" i="76"/>
  <c r="B53" i="75"/>
  <c r="B52" i="75"/>
  <c r="B51" i="75"/>
  <c r="B50" i="75"/>
  <c r="B49" i="75"/>
  <c r="B48" i="75"/>
  <c r="B47" i="75"/>
  <c r="B46" i="75"/>
  <c r="B45" i="75"/>
  <c r="B42" i="75"/>
  <c r="B41" i="75"/>
  <c r="B40" i="75"/>
  <c r="B39" i="75"/>
  <c r="B38" i="75"/>
  <c r="B37" i="75"/>
  <c r="B36" i="75"/>
  <c r="B35" i="75"/>
  <c r="B5" i="75"/>
  <c r="B29" i="75"/>
  <c r="B27" i="75"/>
  <c r="B26" i="75"/>
  <c r="B28" i="75"/>
  <c r="B24" i="75"/>
  <c r="B23" i="75"/>
  <c r="B22" i="75"/>
  <c r="B21" i="75"/>
  <c r="B20" i="75"/>
  <c r="B18" i="75"/>
  <c r="B17" i="75"/>
  <c r="B16" i="75"/>
  <c r="B15" i="75"/>
  <c r="B14" i="75"/>
  <c r="B13" i="75"/>
  <c r="B12" i="75"/>
  <c r="B11" i="75"/>
  <c r="B10" i="75"/>
  <c r="B9" i="75"/>
  <c r="B8" i="75"/>
  <c r="B7" i="75"/>
  <c r="B6"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E84259E5-2009-4F60-B612-0BD39B14F9E3}">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263589E7-EB76-4E12-82E9-F0C636972E26}">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3F581C26-B5BB-4558-BFD4-F60758FECE4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E119184C-DC01-47B8-9F83-D49A21BF38BB}">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676F7F2E-55E6-4819-BFB9-0E5BE99DAAF9}">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C247B4DD-AB4A-41F2-A4E8-FA2B26AA2F75}">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22DCDE10-038C-4D69-B961-0F77E812B24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F4EF8E78-899D-49DC-AF3A-7FD2672ECEF1}">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DECD1FBC-D17A-44FE-B612-CBAD9856ACA1}">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2518D45C-0269-43AE-9149-791002B1475C}">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31959383-BDAA-4666-BF28-9F2B1652F467}">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A021FA81-A948-48BA-8AE6-8658CBFBC74C}">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89674B2-9671-4503-9C11-F6EC30F52E7F}">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BE98FEF2-7AAC-4070-838C-0CF4EC2F9F64}">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0D846EC5-F7B9-469E-80F6-D5D14B12E075}">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82FCB37A-668C-468A-BB32-9572D35CDCA6}">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9D108AD2-1CA0-4590-BADC-E9DFE4FEFECC}">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FEB19B0A-E7C7-461E-8EAF-77128EEFE88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876991B7-38A9-41EA-9AE6-31E06870384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0D37CB58-61A2-494B-8FB9-AA1083AA4B2E}">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ECC755AB-4688-485F-905F-39E2FA9C14A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DDFC7759-7CED-49CA-9F54-9239E013FF79}">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84110F25-F198-4940-9FC4-3049ACAAC670}">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27020265-3C71-4B01-B3C6-7177912DC5A6}">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9F6763A-5E5D-4912-AC71-ECD052F6AEF4}">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588AF178-3770-4AC8-B1CA-1CEE9CFACA2A}">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AD8E95A1-4553-4908-BAAC-72684A5D23EF}">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E138DEE-A3B8-4A67-8A49-BDD9A664B04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B94CDEE6-486D-4AEE-9D30-109BCE0A1FF6}">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8B902DDB-86FD-4D43-B5AC-5C6368D8AAD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4CAA259-FB61-4099-9B23-93EF77C0536C}">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D17B3D4D-F16D-4BD3-AD32-ED4960B659F2}">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69C807DB-6288-4428-B375-03972ED17E66}">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36477DB-CD8B-4C91-A3D1-B2C47B0AB3D8}">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13B371DF-6913-4AA3-8443-F85BD38FD56F}">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1CA0FCED-841E-47C8-B8AB-9E309DE5032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5418790-1ECF-4ADD-9660-B26E3BA6B4E8}">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01CF19FA-9663-41A1-90DC-BED43D731E1C}">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59455F25-4BAF-406C-B60D-CF48F3F189FC}">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ED200DD-656E-44A0-A385-229F046FA89C}">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EDB3D353-B688-4C6D-9AEA-F352FCA2F750}">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431741E9-8AAA-4786-A2F6-360B6C6D2B8E}">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74C5C35-5E73-46F0-AF42-70D176D9F80A}">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03CF0B31-6859-4195-8CDF-CFEF2EBA3E5D}">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E7F82CD8-8A2F-4877-A902-E502FCF93E27}">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622F023-73B7-4764-8C98-2B0E871BC7DC}">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5A918062-5346-4A04-8BC1-71AB539E48E4}">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9D1DCCF1-4E47-44C1-A156-DB05261D7F8F}">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2F5997B-3FEC-40BC-A8A3-5BD84426134F}">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0402DA76-9318-444B-AC42-A3EA80014559}">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7AE0C1AF-CC7B-4125-9EEF-597283F1AEEA}">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C688775-3233-4227-8D28-7DFA6E2499EE}">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C2E78055-A8C9-4569-9576-ADAB2E8B2983}">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1EE688A1-BCF5-4933-9233-D558A44CBFCB}">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CBCC1A9-B651-4047-B4AC-EEBCC51802C3}">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6EA99783-2405-41A9-91CD-BF91896D584B}">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C6B6467A-C1C2-47A8-86FC-B90D3CC3951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5A3D2836-A3C6-4A97-A184-207B444D632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403ADEB9-C5F4-48BF-8A63-E2B19BA4A0FF}">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3D4E81A7-F951-4CCF-81BB-B9748407B3FB}">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8B0D2FAE-9EF6-4344-B4AA-BD14B08C1005}">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FA3EA40D-B06D-4A19-873F-AD0EBDD65C18}">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97A99E08-8D1D-4960-88B2-7FF9A7CD8ED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EE6F045-27B9-422F-B2C9-22A343C043D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23E0715B-044E-4CBD-84AD-21848365EA8F}">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8AD1ACAA-7084-4A4D-AD2F-4DEE1641EF7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5CFB0F6-66B5-413A-B174-B66B193B2ECF}">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1E862F89-0308-4C44-A375-806416709A21}">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60792F61-C891-4303-B15F-BC50607B081F}">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4F425BB-7960-4055-9161-E57C7FC4A3F8}">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C7CE0B73-1057-416B-B5F8-DCDB0ACF74F9}">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82B44131-2442-4E3C-A8FE-1EADD1F7C3E8}">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5FB6851-5DE8-4523-95F8-06D2C23BCD6C}">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C5ECEB96-8817-43B8-9217-9F2E0A94FDE5}">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FC47AA10-A528-4171-B8B2-8E4364E2AD8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6C2E8F3-725C-4BC4-A881-EF701541D2EE}">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2EFAD975-C679-4AF0-B050-CA3020CFEF16}">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4D31D122-AADE-497C-BBE6-A19F0FC51A2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D9D2715-38C8-40E7-B3E3-AF3E95302A0F}">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643FB355-5294-4D98-B9EF-77B9D83C1185}">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CCE0D92C-8BDA-47D2-917B-85C206C3A11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4D17E57-CCC6-4AC1-B8F7-E5F30C01543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C0DFF485-9902-4CFE-8791-D0CD445ED197}">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E780D2E5-ED52-47C8-B222-0C449E81F2FE}">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4BFC265-D51B-4D22-A0CE-5EEBA84D015F}">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CCDAAB28-1D56-46B3-9834-72880D75DC22}">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9193EE4C-C6AC-4987-936A-E503C193A68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FBF2F71-88EE-490D-8710-D1B4D939CA18}">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FBB4D3BD-BD5C-46FC-A68C-CC9A0F6E2A56}">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ED7C88F8-C9A2-410F-9CFB-FE7D073EE6DF}">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37D296E-B9C6-4A9A-ABE5-E1C45B74ADF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8648E539-CD43-4B65-BC10-77DA94DA87EC}">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98D06034-E73E-4FF8-A795-EFF2A410620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0F44DED-7632-4E57-92C0-3A30F61F89DE}">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FEDC8A28-9B6C-4358-BDBF-37C0B248115A}">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1635CEF9-C96A-4586-A00B-3192DB173DBA}">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841CCBD-66E7-4C13-8C70-E5B3A974AEEE}">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81D0F663-DFFF-4E5E-B2F8-13776D3EEABE}">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024B42B6-83AF-477B-B96E-D834E38B574B}">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FCB4E0E-405D-47B2-ACBF-3B8242F10E65}">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FACF40C3-D949-4C3C-A563-F99E68DBC25D}">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DC521316-6B58-482D-89BA-E4F7772D5A17}">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C19F73D-3E1A-443C-B3AD-059F8950DEA6}">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F340B004-6687-430F-9356-2AC770D67F36}">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A827C636-F791-46E2-A13E-9F42323EF5A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EA64DC9D-144F-45C0-9DD9-544E6C97FB5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A5DBB005-86B8-4195-9E44-C5FF6997B008}">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7D4FDC52-BA64-4764-AD33-BFA437E3712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8A53EDB-DDEF-4AC1-9D64-D3DD6DFD5854}">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C34215EB-DB77-4D99-839E-1DFCE937FF00}">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BA52F70C-963B-46AA-87CA-FC561B0150E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94BBBC29-8C69-46F1-A0C3-6694737D9CA8}">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01DA2201-3979-472D-A2C7-64AEDAA752D2}">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7BAE34A3-A7D7-4696-8534-66D5277FDBE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E15FAD36-B7D2-43E2-B60A-36BBE7C03AB3}">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F6D3921B-CABF-4412-9D7D-CD6B6FA835D1}">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2C1D9758-006B-4D0C-B5CF-696BBD57CC38}">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9F0F5E7-1CC1-464F-B2E9-8C9D077588A6}">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6EA295FB-3FE2-46B9-A487-5F5D25FDC6E0}">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B9CC56F6-1FDB-4414-B0DC-BE65305C320F}">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F1F86789-C628-4E72-892A-6590761280BB}">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A188BB5A-0B91-4163-BC0D-F791DF341F8F}">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4B541718-E5AE-4DE3-8A33-A385D2F96121}">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5E03EDC-A8B6-425E-96D9-92464C001D93}">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4F6D4C75-0C15-40AD-B3E4-907329A99051}">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3E390C02-84AA-416F-AF3E-5629F65BC66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950A383-3DA5-47C2-8FCD-404F8AD02E4C}">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780C0F2A-03C7-4A57-9C2E-2725578D712E}">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26CC715D-6F43-4FE8-A500-EDCC5B01D28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1B54770-A9A1-4FD7-B4BB-929BB3E4F38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329BC06C-90A7-4B35-966D-C03EDA67BCFD}">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7A9A79DB-96B1-4F88-8489-EA754C411E6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05B3BF9-39DA-4A9F-A513-6030A3BDE549}">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F00D60D0-DB7E-429B-B477-C069DDBF110C}">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93F82F15-4402-499F-8C2F-5921F862D6BA}">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6120278-4BF4-48ED-8AC8-1AB7D170CD5A}">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ED15FCB0-CB64-4B9E-B838-02ADC7046714}">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C5B459E0-2F29-4A2D-AAD7-ED28605A249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62FE2DC-D7D4-4A62-8AC4-0951DD561E6B}">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243E4E6C-0863-4ECB-BA32-663DD19FA83D}">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D37EF514-0B75-48ED-81C3-8578D02BD81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F30369B-F3B6-46AC-9943-269E72DAD3F5}">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B2A6AF20-485D-40C1-A7BD-F75F5EA9FB51}">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C76C1F15-8C6B-4F0D-80AB-175C46649FE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D97A4DB0-D525-4AE5-9FCC-E7C25B438B3F}">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23E8ED0D-B9F0-406D-A631-D41800CD40A4}">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52D1AF1B-806E-456D-AF93-62FECB5FEA8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2D71E87-3172-467A-B7EB-4C182E8A1BA6}">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AB90BB34-F8F8-4AE6-963D-D1375E9C4B2E}">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E5B12742-DC19-46A7-8BEB-076D094AFF5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FB9B8871-CF29-45D1-8229-1C214301FABC}">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 ref="B2" authorId="0" shapeId="0" xr:uid="{489F33CC-DE95-41CF-AF16-AC79ACF138C4}">
      <text>
        <r>
          <rPr>
            <sz val="9"/>
            <color indexed="81"/>
            <rFont val="Tahoma"/>
            <family val="2"/>
            <charset val="204"/>
          </rPr>
          <t xml:space="preserve">нажмите, чтобы перейти к </t>
        </r>
        <r>
          <rPr>
            <b/>
            <sz val="9"/>
            <color indexed="81"/>
            <rFont val="Tahoma"/>
            <family val="2"/>
            <charset val="204"/>
          </rPr>
          <t>Cодержанию</t>
        </r>
        <r>
          <rPr>
            <sz val="9"/>
            <color indexed="81"/>
            <rFont val="Tahoma"/>
            <family val="2"/>
            <charset val="204"/>
          </rPr>
          <t xml:space="preserve">
</t>
        </r>
      </text>
    </comment>
    <comment ref="B3" authorId="0" shapeId="0" xr:uid="{2C7290E0-2FDB-49C3-9163-B9D290346B4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sharedStrings.xml><?xml version="1.0" encoding="utf-8"?>
<sst xmlns="http://schemas.openxmlformats.org/spreadsheetml/2006/main" count="1905" uniqueCount="1079">
  <si>
    <t>Surse: Autoritățile naționale de statistică, OECD.Stat</t>
  </si>
  <si>
    <t>Источники: Национальные органы статистики, OECD.Stat</t>
  </si>
  <si>
    <t>Sources: National statistical authorities, OECD.Stat</t>
  </si>
  <si>
    <t>I</t>
  </si>
  <si>
    <t>II</t>
  </si>
  <si>
    <t>III</t>
  </si>
  <si>
    <t>IV</t>
  </si>
  <si>
    <t>RUS</t>
  </si>
  <si>
    <t>UKR</t>
  </si>
  <si>
    <t>ROU</t>
  </si>
  <si>
    <t>MDA</t>
  </si>
  <si>
    <t>Tabelul 1. Indicatorii macroeconomici principali ai Republicii Moldova</t>
  </si>
  <si>
    <t>Produsul intern brut în preţuri curente, mil. lei</t>
  </si>
  <si>
    <t>Валовой внутренний продукт в текущих ценах, млн. MDL</t>
  </si>
  <si>
    <t>Gross domestic product in current prices, MDL mil.</t>
  </si>
  <si>
    <t>Produsul intern brut în preţuri curente, mil. USD</t>
  </si>
  <si>
    <t>Валовой внутренний продукт в текущих ценах, млн. USD</t>
  </si>
  <si>
    <t>Gross domestic product in current prices, US$ mill.</t>
  </si>
  <si>
    <t>PIB, indicii volumului fizic, %</t>
  </si>
  <si>
    <t>ВВП, индексы физического объема, %</t>
  </si>
  <si>
    <t>GDP, physical volume indices, %</t>
  </si>
  <si>
    <t>Экспорт товаров, индексы физического объема, %</t>
  </si>
  <si>
    <t>Exports of goods, physical volume indices, %</t>
  </si>
  <si>
    <t>Экспорт товаров, индексы стоимости единицы, %</t>
  </si>
  <si>
    <t>Exports of goods, unit value indices, %</t>
  </si>
  <si>
    <t>Import de bunuri, indicii volumului fizic, %</t>
  </si>
  <si>
    <t>Импорт товаров, индексы физического объема, %</t>
  </si>
  <si>
    <t>Imports of goods, physical volume indices, %</t>
  </si>
  <si>
    <t>Import de bunuri, indicii valorii unitare, %</t>
  </si>
  <si>
    <t>Импорт товаров, индексы стоимости единицы, %</t>
  </si>
  <si>
    <t>Imports of goods, unit value indices, %</t>
  </si>
  <si>
    <t>Raportul de schimb în comerțul exterior cu bunuri, %</t>
  </si>
  <si>
    <t>Условия внешней торговли, %</t>
  </si>
  <si>
    <t>Terms of trade, %</t>
  </si>
  <si>
    <t>Rata de schimb medie pe perioadă, MDL/USD</t>
  </si>
  <si>
    <t>Средний обменный курс за период, MDL/USD</t>
  </si>
  <si>
    <t>Period average exchange rate, MDL/USD</t>
  </si>
  <si>
    <t>Contul curent al balanței de plăți / PIB, %</t>
  </si>
  <si>
    <t>Счёт текущих операций платёжного баланса / ВВП, %</t>
  </si>
  <si>
    <t>Balance of payments current account / GDP, %</t>
  </si>
  <si>
    <t>Remiterile personale / PIB, %</t>
  </si>
  <si>
    <t>Личные денежные переводы / ВВП, %</t>
  </si>
  <si>
    <t>Personal remittances / GDP, %</t>
  </si>
  <si>
    <t>Fluxurile de ISD (acumularea netă de pasive) / PIB, %</t>
  </si>
  <si>
    <t>Потоки ПИИ (чистое принятие обязательств) / ВВП, %</t>
  </si>
  <si>
    <t>FDI flows (net incurrence of liabilities) / GDP, %</t>
  </si>
  <si>
    <t>Sursa: Elaborat de BNM în baza datelor BNS / Источник: НБМ, на основе данных НБС / Source: NBM calculations based on NBS data</t>
  </si>
  <si>
    <t>* date revizuite / пересмотренные данные / revised data</t>
  </si>
  <si>
    <t>Gradul de deschidere comercială, %
Торговая открытость, %
Trade openness, %</t>
  </si>
  <si>
    <t>Export de bunuri și servicii / PIB, %
Экспорт товаров и услуг / ВВП, %
Exports of goods and services / GDP, %</t>
  </si>
  <si>
    <t>Import de bunuri și servicii / PIB, %
Импорт товаров и услуг / ВВП, %
Imports of goods and services / GDP, %</t>
  </si>
  <si>
    <t>Gradul de deschidere financiară, %
Финансовая открытость, %
Financial openness, %</t>
  </si>
  <si>
    <t>Active fin. externe / PIB, %
Внешние фин. активы / ВВП, %
Foreign fin. assets / GDP, %</t>
  </si>
  <si>
    <t>Pasive externe / PIB, %
Внешние обязательства / ВВП, %
Foreign liabilities / GDP, %</t>
  </si>
  <si>
    <r>
      <t>CONTUL CURENT (CC)</t>
    </r>
    <r>
      <rPr>
        <sz val="11"/>
        <color rgb="FF000000"/>
        <rFont val="PermianSerifTypeface"/>
        <family val="3"/>
      </rPr>
      <t xml:space="preserve"> </t>
    </r>
  </si>
  <si>
    <t>СЧЁТ ТЕКУЩИХ ОПЕРАЦИЙ (СТО)</t>
  </si>
  <si>
    <t>CURRENT ACCOUNT (CA)</t>
  </si>
  <si>
    <t>Bunuri</t>
  </si>
  <si>
    <t xml:space="preserve">Товары </t>
  </si>
  <si>
    <t>Goods</t>
  </si>
  <si>
    <t xml:space="preserve">Servicii </t>
  </si>
  <si>
    <t>Услуги</t>
  </si>
  <si>
    <t>Services</t>
  </si>
  <si>
    <t>Venituri primare</t>
  </si>
  <si>
    <t>Первичные доходы</t>
  </si>
  <si>
    <t>Primary income</t>
  </si>
  <si>
    <t>Venituri secundare</t>
  </si>
  <si>
    <t>Вторичные доходы</t>
  </si>
  <si>
    <t>Secondary income</t>
  </si>
  <si>
    <r>
      <t>CONTUL DE CAPITAL (CK)</t>
    </r>
    <r>
      <rPr>
        <sz val="11"/>
        <color rgb="FF000000"/>
        <rFont val="PermianSerifTypeface"/>
        <family val="3"/>
      </rPr>
      <t xml:space="preserve"> </t>
    </r>
  </si>
  <si>
    <t>СЧЁТ ОПЕРАЦИЙ С КАПИТАЛОМ (СОК)</t>
  </si>
  <si>
    <t>CAPITAL ACCOUNT (KA)</t>
  </si>
  <si>
    <t>-</t>
  </si>
  <si>
    <t>Net borrowing (CA and KA)</t>
  </si>
  <si>
    <t>CONTUL FINANCIAR</t>
  </si>
  <si>
    <t>ФИНАНСОВЫЙ СЧЁТ</t>
  </si>
  <si>
    <t>FINANCIAL ACCOUNT</t>
  </si>
  <si>
    <t>Investiţii directe, net</t>
  </si>
  <si>
    <t>Прямые инвестиции, чистые</t>
  </si>
  <si>
    <t>Direct investment, net</t>
  </si>
  <si>
    <t>Investiţii de portofoliu, net</t>
  </si>
  <si>
    <t>Портфельные инвестиции, чистые</t>
  </si>
  <si>
    <t>Portfolio investment, net</t>
  </si>
  <si>
    <t>Derivate financiare, net</t>
  </si>
  <si>
    <t>Производные финансовые инструменты, чистые</t>
  </si>
  <si>
    <t>Financial derivatives, net</t>
  </si>
  <si>
    <t xml:space="preserve">Alte investiţii, net </t>
  </si>
  <si>
    <t>Прочие инвестиции, чистые</t>
  </si>
  <si>
    <t>Other investment, net</t>
  </si>
  <si>
    <t>Active de rezervă</t>
  </si>
  <si>
    <t xml:space="preserve">Резервные активы </t>
  </si>
  <si>
    <t>Reserve assets</t>
  </si>
  <si>
    <t xml:space="preserve">Erori şi omisiuni nete </t>
  </si>
  <si>
    <t>Чистые ошибки и пропуски</t>
  </si>
  <si>
    <t>Net errors and omissions</t>
  </si>
  <si>
    <t>Remiteri personale, credit</t>
  </si>
  <si>
    <t>Личные денежные переводы, кредит</t>
  </si>
  <si>
    <t>Personal remittances, credit</t>
  </si>
  <si>
    <t xml:space="preserve">Cont curent 
Счет текущих операций 
Current account </t>
  </si>
  <si>
    <t xml:space="preserve">Bunuri 
Товары 
Goods </t>
  </si>
  <si>
    <t>Servicii 
Услуги
Services</t>
  </si>
  <si>
    <t xml:space="preserve">Venituri primare 
Первичные доходы 
Primary income </t>
  </si>
  <si>
    <t xml:space="preserve">Venituri secundare
Вторичные доходы 
Secondary income </t>
  </si>
  <si>
    <t>Contul curent</t>
  </si>
  <si>
    <t>Счет текущих операций</t>
  </si>
  <si>
    <t>Current account</t>
  </si>
  <si>
    <t>Balanța comercială</t>
  </si>
  <si>
    <t>Торговый баланс</t>
  </si>
  <si>
    <t>Trade balance</t>
  </si>
  <si>
    <t>Export de bunuri și servicii</t>
  </si>
  <si>
    <t>Экспорт товаров и услуг</t>
  </si>
  <si>
    <t>Exports of goods and services</t>
  </si>
  <si>
    <t>Import de bunuri și servicii</t>
  </si>
  <si>
    <t>Импорт товаров и услуг</t>
  </si>
  <si>
    <t>Imports of goods and services</t>
  </si>
  <si>
    <t>Balanța veniturilor primare</t>
  </si>
  <si>
    <t>Сальдо первичных доходов</t>
  </si>
  <si>
    <t>Primary income balance</t>
  </si>
  <si>
    <t>Intrări de venituri primare, dintre care:</t>
  </si>
  <si>
    <t>Первичные доходы к получению, в т. ч.:</t>
  </si>
  <si>
    <t>Primary income inflow, of which:</t>
  </si>
  <si>
    <t>Remunerarea salariaților</t>
  </si>
  <si>
    <t>Оплата труда работников</t>
  </si>
  <si>
    <t>Compensation of employees</t>
  </si>
  <si>
    <t>Ieșiri de venituri primare, dinte care:</t>
  </si>
  <si>
    <t>Первичные доходы к выплате, в т. ч.:</t>
  </si>
  <si>
    <t>Primary income outflow, of which:</t>
  </si>
  <si>
    <t>Venituri din investiții</t>
  </si>
  <si>
    <t>Инвестиционные доходы</t>
  </si>
  <si>
    <t>Investment income</t>
  </si>
  <si>
    <t>Balanța veniturilor secundare</t>
  </si>
  <si>
    <t>Сальдо вторичных доходов</t>
  </si>
  <si>
    <t>Secondary income balance</t>
  </si>
  <si>
    <t>Intrări de venituri secundare, dintre care:</t>
  </si>
  <si>
    <t>Приток вторичных доходов, в т. ч.:</t>
  </si>
  <si>
    <t>Secondary income inflow, of which:</t>
  </si>
  <si>
    <t>Transferuri personale</t>
  </si>
  <si>
    <t>Личные трансферты</t>
  </si>
  <si>
    <t>Personal transfers</t>
  </si>
  <si>
    <t>Cooperarea internațională curentă</t>
  </si>
  <si>
    <t>Текущие операции в рамках</t>
  </si>
  <si>
    <t>международного сотрудничества</t>
  </si>
  <si>
    <t>Current international cooperation</t>
  </si>
  <si>
    <t>Ieșiri de venituri secundare</t>
  </si>
  <si>
    <t>Отток вторичных доходов</t>
  </si>
  <si>
    <t>Secondary income outflow</t>
  </si>
  <si>
    <t>Contul de capital</t>
  </si>
  <si>
    <t xml:space="preserve">Счёт операций с капиталом </t>
  </si>
  <si>
    <t>Capital account</t>
  </si>
  <si>
    <t>Necesarul net de finanţare (soldul conturilor curent şi de capital)</t>
  </si>
  <si>
    <t>Чистое заимствование (сальдо счёта текущих операций и счета операций с капиталом)</t>
  </si>
  <si>
    <t>Net borrowing (current and capital account balance)</t>
  </si>
  <si>
    <t>Total / Всего / Total</t>
  </si>
  <si>
    <t>CSI / СНГ / CIS</t>
  </si>
  <si>
    <t>Alte țări / Другие страны / Other countries</t>
  </si>
  <si>
    <t>Produse agroalimentare
Пищевые и сельхоз. продукты
Agrifood products</t>
  </si>
  <si>
    <t xml:space="preserve">Produse minerale
Минеральные продукты
Mineral products </t>
  </si>
  <si>
    <t>Mașini, aparate, echipamente
Машины, аппараты, оборудование
Machinery, appliances, equipment</t>
  </si>
  <si>
    <t>Mobilier / Mебель / Furniture</t>
  </si>
  <si>
    <t>Articole din piatră; ceramică; sticlă
Изделия из камня; керамики; стекла
Articles of stone, ceramic products; glass and glassware</t>
  </si>
  <si>
    <t>Altele / Прочие / Other</t>
  </si>
  <si>
    <t>Tabelul 4. Exportul produselor agroalimentare pe principalele categorii</t>
  </si>
  <si>
    <t>%</t>
  </si>
  <si>
    <t>Fructe și nuci</t>
  </si>
  <si>
    <t xml:space="preserve">Seminţe de floarea-soarelui </t>
  </si>
  <si>
    <t>Grâu şi meslin</t>
  </si>
  <si>
    <t xml:space="preserve">Ulei de seminţe de floarea-soarelui, de şofrănaş sau de bumbac </t>
  </si>
  <si>
    <t>Vinuri din struguri proaspeţi</t>
  </si>
  <si>
    <t xml:space="preserve">Sucuri de fructe și legume </t>
  </si>
  <si>
    <t>Produse minerale
Минеральные продукты
Mineral products</t>
  </si>
  <si>
    <t>Produse ale industriei chimice
Продукция химической промышленности
Products of the chemical industry</t>
  </si>
  <si>
    <t>Vehicule și echipamente de transport
Транспортные средства и оборудование
Vehicles and transport equipment</t>
  </si>
  <si>
    <t>Materiale plastice, cauciuc şi articole din acestea
Пластмассы, резина и изделия из них
Plastics, rubber and articles thereof</t>
  </si>
  <si>
    <t xml:space="preserve"> </t>
  </si>
  <si>
    <t>Pacură
Топочный мазут
Heating oil</t>
  </si>
  <si>
    <t>Gaz natural
Природный газ
Natural gas</t>
  </si>
  <si>
    <t>Combustibil diesel
Дизтопливо
Diesel</t>
  </si>
  <si>
    <t>Cărbune / Уголь / Coal</t>
  </si>
  <si>
    <t>Benzine auto / Бензин / Gasoline</t>
  </si>
  <si>
    <t>Sold 
Сальдо
Balance</t>
  </si>
  <si>
    <t>Import
Импорт
Imports</t>
  </si>
  <si>
    <t>Sold / PIB (scala din dreapta)
Сальдо / ВВП (правая ось)
Balance / GDP (right axis)</t>
  </si>
  <si>
    <t>Servicii profesionale şi de consultanţă managerială</t>
  </si>
  <si>
    <t>Servicii de prelucrare a materiei prime aflate în proprietatea terților</t>
  </si>
  <si>
    <t>Servicii de informatică
Компьютерные услуги
Computer services</t>
  </si>
  <si>
    <t>Servicii de prelucrare a materiei prime aflate în proprietatea terților 
Услуги по обработке материальных ресурсов, принадлежащих другим сторонам
Manufacturing services on physical inputs owned by others</t>
  </si>
  <si>
    <t>Servicii profesionale şi de consultanţă managerială
Профессиональные услуги и консультационные услуги в области управления
Professional and management consulting services</t>
  </si>
  <si>
    <t>Alte servicii
Прочие услуги
Other services</t>
  </si>
  <si>
    <t>Servicii de informatică 
Компьютерные услуги
Computer services</t>
  </si>
  <si>
    <t xml:space="preserve">Alte servicii
Прочие услуги
Other services </t>
  </si>
  <si>
    <t>Servicii de informatică, total</t>
  </si>
  <si>
    <t>Servicii legate de aplicațiile program</t>
  </si>
  <si>
    <t>Remunerarea salariaților, net   
Оплата труда, чистая
Compensation of employees, net</t>
  </si>
  <si>
    <t>Venituri din investiţii, net
Инвестиционные доходы, чистые
Investment income, net</t>
  </si>
  <si>
    <t>Alte venituri primare, net
Прочие первичные доходы, чистые
Other primary income, net</t>
  </si>
  <si>
    <t>Sold
Сальдо
Balance</t>
  </si>
  <si>
    <t>Cooperarea internaţională curentă, net
Текущие операции в рамках международного сотрудничества, чистые
Current international cooperation, net</t>
  </si>
  <si>
    <t>Transferuri personale, net
Личные трансферты, чистые
Personal transfers, net</t>
  </si>
  <si>
    <t>Alte venituri secundare, net
Прочие вторичные доходы, чистые
Other secondary income,net</t>
  </si>
  <si>
    <t>Sold / PIB (scala din dreapta)
Сальдо / ВВП (правая ось)
Balance/GDP (right axis)</t>
  </si>
  <si>
    <t xml:space="preserve">Credit, dintre care: </t>
  </si>
  <si>
    <t>Кредит, в т. Ч.:</t>
  </si>
  <si>
    <t>Credit, of which:</t>
  </si>
  <si>
    <t xml:space="preserve">Remunerarea salariaților </t>
  </si>
  <si>
    <t xml:space="preserve">Оплата труда  </t>
  </si>
  <si>
    <t>Compesantion of employees</t>
  </si>
  <si>
    <t>Transferuri de capital între gospodăriile populației</t>
  </si>
  <si>
    <t>Kапитальные трансферты между домашними хозяйствами</t>
  </si>
  <si>
    <t>Capital transfers between households</t>
  </si>
  <si>
    <t xml:space="preserve">Debit, dintre care: </t>
  </si>
  <si>
    <t>Дебет, в т. ч.:</t>
  </si>
  <si>
    <t>Debit, of which:</t>
  </si>
  <si>
    <t xml:space="preserve">Sold, dintre care: </t>
  </si>
  <si>
    <t>Сальдо, в т. ч.:</t>
  </si>
  <si>
    <t>Balance, of which:</t>
  </si>
  <si>
    <t>Remiteri personale: Ct, % la PIB</t>
  </si>
  <si>
    <t xml:space="preserve">Личные денежные переводы: К, % к ВВП </t>
  </si>
  <si>
    <t>Personal remittances: Cr, % to GDP</t>
  </si>
  <si>
    <t>Diagrama 14. Distribuția geografică a remiterilor personale (mil. USD)</t>
  </si>
  <si>
    <t>Administraţia publică 
Сектор госуд. Управления
General government</t>
  </si>
  <si>
    <t>Soldul / Сальдо  / Balance</t>
  </si>
  <si>
    <t>Diagrama 15. Contul de capital - principalele componente (mil. USD)</t>
  </si>
  <si>
    <t>Contul financiar
Финансовый счёт
Financial account</t>
  </si>
  <si>
    <t>Investiţii directe
Прямые инвестиции
Direct investment</t>
  </si>
  <si>
    <t>Alte fluxuri financiare
Прочие финансовые потоки
Other financial flows</t>
  </si>
  <si>
    <t>Numerar şi depozite
Наличная валюта и депозиты
Currency and deposits</t>
  </si>
  <si>
    <t>Împrumuturi
Ссуды и займы
Loans</t>
  </si>
  <si>
    <t>Credite comerciale şi avansuri
Торговые кредиты и авансы
Trade credit and advances</t>
  </si>
  <si>
    <t>Drepturi speciale de tragere
Специальные права займствования
Special drawing rights</t>
  </si>
  <si>
    <t>Active de rezervă
Резервные активы
Reserve assets</t>
  </si>
  <si>
    <t>CF / PIB (scala din dreapta)
ФС / ВВП (правая ось)
FA / GDP (right axis)</t>
  </si>
  <si>
    <t>Tabelul 8. Sursele de acoperire a necesarului net de finanțare, fluxuri financiare nete, % PIB</t>
  </si>
  <si>
    <t>Contul financiar</t>
  </si>
  <si>
    <t>Финансовый счет</t>
  </si>
  <si>
    <t>Financial account</t>
  </si>
  <si>
    <t>Прямые инвестиции, в том числе:</t>
  </si>
  <si>
    <t>Direct investment, of which:</t>
  </si>
  <si>
    <t>Participații și acțiuni, altele decât reinvestirea profiturilor</t>
  </si>
  <si>
    <t>Участие в капитале за исключением</t>
  </si>
  <si>
    <t>реинвестирования доходов</t>
  </si>
  <si>
    <t>Equity other than reinvestment of earnings</t>
  </si>
  <si>
    <t>Reinvestirea profiturilor</t>
  </si>
  <si>
    <t>Реинвестирование доходов</t>
  </si>
  <si>
    <t>Reinvestment of earnings</t>
  </si>
  <si>
    <t>Instrumente de natura datoriei</t>
  </si>
  <si>
    <t>Долговые инструменты</t>
  </si>
  <si>
    <t>Debt instruments</t>
  </si>
  <si>
    <t>Investiții de portofoliu și derivate financiare</t>
  </si>
  <si>
    <t>Портфельные инвестиции и производные финансовые инструменты</t>
  </si>
  <si>
    <t>Portfolio investment and financial derivatives</t>
  </si>
  <si>
    <t>Прочие инвестиции, в том числе:</t>
  </si>
  <si>
    <t>Other investment, of which:</t>
  </si>
  <si>
    <t>Numerar și depozite</t>
  </si>
  <si>
    <t>Наличная валюта и депозиты</t>
  </si>
  <si>
    <t>Currency and deposits</t>
  </si>
  <si>
    <t>Împrumuturi</t>
  </si>
  <si>
    <t>Ссуды и займы</t>
  </si>
  <si>
    <t>Loans</t>
  </si>
  <si>
    <t>Credite comerciale și avansuri</t>
  </si>
  <si>
    <t>Торговые кредиты и авансы</t>
  </si>
  <si>
    <t xml:space="preserve">Trade credit and advances  </t>
  </si>
  <si>
    <t>Drepturi speciale de tragere</t>
  </si>
  <si>
    <t>Специальные права заимствования</t>
  </si>
  <si>
    <t>Special drawing rights</t>
  </si>
  <si>
    <t xml:space="preserve">Modificarea activelor de rezervă </t>
  </si>
  <si>
    <t>Изменение резервных активов</t>
  </si>
  <si>
    <t>Change in reserve assets</t>
  </si>
  <si>
    <t>Notă: (-) – intrări nete de capital, (+) – ieșiri nete de capital</t>
  </si>
  <si>
    <t>Примечание: (-) – чистый приток капитала, (+) – чистый отток капитала</t>
  </si>
  <si>
    <t>Note: (-) – net capital inflow, (+) – net capital outflow</t>
  </si>
  <si>
    <t>SUA / США / USA</t>
  </si>
  <si>
    <t>Germania / Германия / Germany</t>
  </si>
  <si>
    <t>România / Румыния / Romania</t>
  </si>
  <si>
    <t xml:space="preserve"> I </t>
  </si>
  <si>
    <t xml:space="preserve"> II</t>
  </si>
  <si>
    <t xml:space="preserve"> III</t>
  </si>
  <si>
    <t xml:space="preserve"> IV</t>
  </si>
  <si>
    <t>INTRĂRI</t>
  </si>
  <si>
    <t>USD</t>
  </si>
  <si>
    <t>EUR</t>
  </si>
  <si>
    <t>RUB</t>
  </si>
  <si>
    <t>Alte valute / Прочие валюты / Other currencies</t>
  </si>
  <si>
    <t>IEȘIRI</t>
  </si>
  <si>
    <t>Table 1. Main macroeconomic indicators of the Republic of Moldova</t>
  </si>
  <si>
    <t>Chart 1. GDP, physical volume indices (% as against the same quarter of the previous year)</t>
  </si>
  <si>
    <t>График 1. ВВП, индексы физического объема (% к соответствующему кварталу предыдущего года)</t>
  </si>
  <si>
    <t>Necesarul net de finanţare (CC şi CK)</t>
  </si>
  <si>
    <t>Чистое заимствование (СТО и СОК)</t>
  </si>
  <si>
    <t>Transport
Транспортные услуги
Transport</t>
  </si>
  <si>
    <t>Călătorii
Поездки
Travel</t>
  </si>
  <si>
    <t>IV. Statistica operațiunilor bancare internaționale</t>
  </si>
  <si>
    <t>IV. Статистика международных банковских операций</t>
  </si>
  <si>
    <t>IV. International bank transactions statistics</t>
  </si>
  <si>
    <t>График 8. Импорт топливных товаров и электроэнергии (в ценах СИФ)</t>
  </si>
  <si>
    <t>Chart 8. Imports of energy products and electricity (CIF prices)</t>
  </si>
  <si>
    <t>Diagrama 12. Evoluția veniturilor primare</t>
  </si>
  <si>
    <t>График 12. Первичные доходы в динамике</t>
  </si>
  <si>
    <t>Chart 12. Primary income, in dynamics</t>
  </si>
  <si>
    <t>Diagrama 13. Evoluția veniturilor secundare</t>
  </si>
  <si>
    <t>График 13. Вторичные доходы в динамике</t>
  </si>
  <si>
    <t>Chart 13. Secondary income, in dynamics</t>
  </si>
  <si>
    <t>Chart 14. Geographical structure of personal remittances dynamics (US$ million)</t>
  </si>
  <si>
    <t xml:space="preserve">График 15. Счет операций с капиталом - основные компоненты (млн. долл. США) </t>
  </si>
  <si>
    <t>Chart 15. Capital account - main components (US$ million)</t>
  </si>
  <si>
    <t>Таблица 5. Степень влияния основных видов услуг на общее изменение (процентные пункты)</t>
  </si>
  <si>
    <t>Таблица 8. Источники покрытия чистого заимствования, чистые финансовые потоки, % ВВП</t>
  </si>
  <si>
    <t>Таблица 1. Основные макроэкономические показатели Республики Молдова</t>
  </si>
  <si>
    <t>Export
Экспорт
Exports</t>
  </si>
  <si>
    <t>Table 5. Contribution of the main categories of services to the total change (percentage points)</t>
  </si>
  <si>
    <t>Societăţi financiare și nefinanciare, GP şi IFSLSGP 
Финансовые организации, нефинансовые предприятия, домашние хозяйства и НКОДХ
Financial and nonfinancial corporations, households, and NPISHs</t>
  </si>
  <si>
    <t>Achiziţionarea / cesiunea brută a activelor nefinanciare neproduse 
Валовое приобретение / выбытие непроизведенных нефинансовых активов 
Gross acquisitions / disposals of nonproduced nonfinancial assets</t>
  </si>
  <si>
    <t xml:space="preserve">În sistemul bancar au prevalat fluxurile financiare internaționale în dolari SUA, atât la intrări, cât și la ieșiri. </t>
  </si>
  <si>
    <t>Achiziția netă de active financiare
Чистое приобретение финансовых активов
Net acquisition of financial assets</t>
  </si>
  <si>
    <t>Acumularea netă de pasive
Чистое принятие обязательств
Net incurrence of liabilities</t>
  </si>
  <si>
    <t>valor.</t>
  </si>
  <si>
    <t>ramb.</t>
  </si>
  <si>
    <t>прив.</t>
  </si>
  <si>
    <t>пог.</t>
  </si>
  <si>
    <t>draw.</t>
  </si>
  <si>
    <t>rep.</t>
  </si>
  <si>
    <t>rep</t>
  </si>
  <si>
    <t>Banca centrală</t>
  </si>
  <si>
    <t>Центральный банк</t>
  </si>
  <si>
    <t>Central bank</t>
  </si>
  <si>
    <t>termen lung / долгосрочные / long-term</t>
  </si>
  <si>
    <t>Administraţia publică</t>
  </si>
  <si>
    <t>General government</t>
  </si>
  <si>
    <t>Societăţi care acceptă depozite, exclusiv BC</t>
  </si>
  <si>
    <t>Депозитные организации, за искл. ЦБ</t>
  </si>
  <si>
    <t>Deposit-taking corporations, except CB</t>
  </si>
  <si>
    <t>termen scurt / краткосрочные / short-term</t>
  </si>
  <si>
    <t xml:space="preserve">Societăţi nefinanciare, GP şi IFSLSGP </t>
  </si>
  <si>
    <t xml:space="preserve">Нефин. предприятия, ДХ и НКОДХ </t>
  </si>
  <si>
    <t>Nonfinancial corporations, Hs and NPISHs</t>
  </si>
  <si>
    <t>Alte societăţi financiare</t>
  </si>
  <si>
    <t>Прочие фин. организации</t>
  </si>
  <si>
    <t>Other financial corporations</t>
  </si>
  <si>
    <t>BERD /ЕБРР / ERBD</t>
  </si>
  <si>
    <t>BEI / ЕИБ / EIB</t>
  </si>
  <si>
    <t>AID / МАР / IDA</t>
  </si>
  <si>
    <t>Alți creditori / Другие кредиторы / Other creditors</t>
  </si>
  <si>
    <t>intrări</t>
  </si>
  <si>
    <t>ieșiri</t>
  </si>
  <si>
    <t>приток</t>
  </si>
  <si>
    <t>отток</t>
  </si>
  <si>
    <t>inflow</t>
  </si>
  <si>
    <t>outflow</t>
  </si>
  <si>
    <t>Investiții directe</t>
  </si>
  <si>
    <t>Прямые инвестиции</t>
  </si>
  <si>
    <t>Direct investment</t>
  </si>
  <si>
    <t>Active / Активы / Assets</t>
  </si>
  <si>
    <t>Pasive / Обязательства / Liabilities</t>
  </si>
  <si>
    <t xml:space="preserve">Participaţii la capital și acțiuni ale fondurilor de investiții, exceptând reinvestirea profiturilor </t>
  </si>
  <si>
    <t>Участие в капитале за исключением  реинвестирования доходов</t>
  </si>
  <si>
    <t xml:space="preserve">Reinvestirea profiturilor (+) / pierderi (-) </t>
  </si>
  <si>
    <t>Реинвестирование доходов (+) / убытки (-)</t>
  </si>
  <si>
    <t>Reinvestment of earnings (+) / losses (-)</t>
  </si>
  <si>
    <t>Debt instrument</t>
  </si>
  <si>
    <t>Notă: Achiziția activelor financiare se reflectă pe debit la ieșiri, iar retragerea activelor financiare - pe credit la intrări. Acumularea pasivelor se reflectă pe credit la intrări, iar stingerea pasivelor - pe debit la ieșiri.</t>
  </si>
  <si>
    <t>Примечание: Приобретение финансовых активов представлено по дебету (отток), а выбытие финансовых активов - по кредиту (приток). Принятие обязательств представлено по кредиту (приток), а погашение обязательств - по дебету (отток).</t>
  </si>
  <si>
    <t xml:space="preserve">Note: Acquisition of financial assets is presented on the debit (outflow), disposal of financial assets - on the credit (inflow). Incurrence of liabilities is presented on the credit (inflow), extinguishing of liabilities - on the debit (outflow). </t>
  </si>
  <si>
    <t>Таблица 11.Основные показатели международной инвестиционной позиции (РПБ6)</t>
  </si>
  <si>
    <t>Poziția investițională internațională netă</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</si>
  <si>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</si>
  <si>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</si>
  <si>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</si>
  <si>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</si>
  <si>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</si>
  <si>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</si>
  <si>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</si>
  <si>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schimbări de preţ результат пере-оценки
price changes</t>
  </si>
  <si>
    <t>Poziţia investiţională internaţională (netă)</t>
  </si>
  <si>
    <t>Международная инв. позиция (чистая)</t>
  </si>
  <si>
    <t>International investment position (net)</t>
  </si>
  <si>
    <t>Investiţii directe</t>
  </si>
  <si>
    <t>Investiţii de portofoliu</t>
  </si>
  <si>
    <t>Портфельные инвестиции</t>
  </si>
  <si>
    <t>Portfolio investment</t>
  </si>
  <si>
    <t>Derivate financiare</t>
  </si>
  <si>
    <t>Производные фин. инструменты</t>
  </si>
  <si>
    <t>Financial derivatives</t>
  </si>
  <si>
    <t>Alte investiţii</t>
  </si>
  <si>
    <t>Прочие инвестиции</t>
  </si>
  <si>
    <t>Other investment</t>
  </si>
  <si>
    <t>График 19. Чистая международная инвестиционная позиция, по институциональным секторам, % к ВВП</t>
  </si>
  <si>
    <t>Chart 19. Net international investment position, by institutional sector, % to GDP</t>
  </si>
  <si>
    <t>Banca сentrală
Центральный банк
Central bank</t>
  </si>
  <si>
    <t>Administraţia publică
Сектор государственного управления
General government</t>
  </si>
  <si>
    <t>Societăţi care acceptă depozite
Депозитные организации
Deposit-taking corporations</t>
  </si>
  <si>
    <t>Alte sectoare
Прочие сектора
Other sectors</t>
  </si>
  <si>
    <t>PII netă
Чистая МИП
Net IIP</t>
  </si>
  <si>
    <t>Diagrama 20. Structura activelor financiare şi pasivelor externe, pe categorii funcționale, la sfârșitul perioadei (%)</t>
  </si>
  <si>
    <t>График 20. Структура внешних финансовых активов и обязательств по функциональным категориям, по состоянию на конец периода (%)</t>
  </si>
  <si>
    <t>Chart 20. External financial assets and liabilities structure, by functional categories, at period-end (%)</t>
  </si>
  <si>
    <t>Active  
Активы 
Assets</t>
  </si>
  <si>
    <t>Investiţii de portofoliu şi derivate financiare
Портфельные инвестиции и финансовые производные
Portfolio investment and financial derivatives</t>
  </si>
  <si>
    <t>Alte investiţii
Прочие инвестиции
Other investment</t>
  </si>
  <si>
    <t>3 luni de import efectiv de bunuri şi servicii
3 месяца фактического импорта товаров и услуг
3 months of actual imports of goods and services</t>
  </si>
  <si>
    <t>100% din datoria externă pe termen scurt
100% краткосрочного внешнего долга
100% of short-term external debt</t>
  </si>
  <si>
    <t>20% din M2
20% от М2
20% of M2</t>
  </si>
  <si>
    <t>100% din (30%DTS + 15%AA + 5%M2 + 5%eX)
100% от (30%КВД  + 15%ПО + 5%М2 + 5% Эксп.)
100% of (30%STD + 15%OL + 5%M2 + 5%eX)</t>
  </si>
  <si>
    <t>100-150% din (30%DTS + 15%AA + 5%M2 + 5%eX)
100-150% от (30%КВД  + 15%ПО + 5%М2 + 5% Эксп.)
100-150% of (30%STD + 15%OL + 5%M2 + 5%eX)</t>
  </si>
  <si>
    <t>Alte ţări / Другие страны / Other countries</t>
  </si>
  <si>
    <t>Notă: Date estimate / Примечание: Оценочные данные / Note: Estimated data</t>
  </si>
  <si>
    <t>Activități financiare și asigurări
Финансовая деятельность и страхование
Financial and insurance activities</t>
  </si>
  <si>
    <t>Comerț cu ridicata și cu amănuntul; repararea autovehiculelor
Оптовая и розничная торговля,  ремонт автотранспортных средств
Wholesale and retail trade; repair of motor vehicles</t>
  </si>
  <si>
    <t>Industria prelucrătoare
Обрабатывающая промышленность
Manufacturing industry</t>
  </si>
  <si>
    <t>Informații și comunicații
Информация и связь
Information and communications</t>
  </si>
  <si>
    <t>Transport și depozitare
Транспорт и хранение
Transportation and storage</t>
  </si>
  <si>
    <t>Producția și furnizarea de energie electrică și termică, gaze, apă caldă și aer condiționat
Электро - и теплоэнергия, газ, горячая вода и кондиционирование воздуха
Electric and thermal energy, gas, hot water and air conditioning</t>
  </si>
  <si>
    <t>Tranzacții imobiliare
Операции с недвижимостью
Real estate transactions</t>
  </si>
  <si>
    <t>Diagrama 24. Structura activelor financiare şi pasivelor externe, pe scadenţe, la sfârșitul perioadei (%)</t>
  </si>
  <si>
    <t>График 24. Структура внешних финансовых активов и обязательств по срокам погашения, по состоянию на конец периода (%)</t>
  </si>
  <si>
    <t>Chart 24. Structure of external financial assets and liabilities by maturity, at period-end (%)</t>
  </si>
  <si>
    <t>Active 
Активы 
Assets</t>
  </si>
  <si>
    <t>pe termen scurt
краткосрочные
short-term</t>
  </si>
  <si>
    <t>pe termen lung
долгосрочные
long-term</t>
  </si>
  <si>
    <t>Pasive 
Обязательства
Liabilities</t>
  </si>
  <si>
    <t>31.12.</t>
  </si>
  <si>
    <t>31.03.</t>
  </si>
  <si>
    <t>30.06.</t>
  </si>
  <si>
    <t>30.09.</t>
  </si>
  <si>
    <t>Administrația publică</t>
  </si>
  <si>
    <t>Сектор государственного управления</t>
  </si>
  <si>
    <t>Banca centrală / Центральный банк / Central bank</t>
  </si>
  <si>
    <t>Societăți care acceptă depozite, exclusiv banca centrală</t>
  </si>
  <si>
    <t>Депозитные организации за исключением центрального банка</t>
  </si>
  <si>
    <t>Deposit-taking corporations except central bank</t>
  </si>
  <si>
    <t>Alte sectoare / Другие секторы / Other sectors</t>
  </si>
  <si>
    <t>Alte societăţi financiare / Прочие финансовые организации /</t>
  </si>
  <si>
    <t>Societăţi nefinanciare / Нефинансовые предприятия / Nonfinancial corporations</t>
  </si>
  <si>
    <t>dintre care datoria corporațiilor publice</t>
  </si>
  <si>
    <t>в т.ч. долг государственных корпораций</t>
  </si>
  <si>
    <t>of which: debt of public corporations</t>
  </si>
  <si>
    <t>Investiții directe: creditarea intragrup</t>
  </si>
  <si>
    <t>Прямые инвестиции: межфилиальное кредитование</t>
  </si>
  <si>
    <t>Direct investment: intercompany lending</t>
  </si>
  <si>
    <t>TOTAL / ВСЕГО / TOTAL</t>
  </si>
  <si>
    <t>Datoria externă publică 
Внешний долг государством сектора  
Public external debt</t>
  </si>
  <si>
    <t xml:space="preserve">Datoria externă privată  
Bнешний долг частного сектора 
Private external debt </t>
  </si>
  <si>
    <t>Datoria externă brută / PIB, %
Валовой внешний долг / ВВП, %
Gross external debt / GDP, %</t>
  </si>
  <si>
    <t>Datoria externă publică  / PIB, %
Внешний долг государством сектора  / ВВП, %
Public external debt / GDP, %</t>
  </si>
  <si>
    <t>Datoria externă privată  / PIB, %
Bнешний долг частного сектора / ВВП, %
Private external debt / GDP, %</t>
  </si>
  <si>
    <t>Pe termen scurt, mil. USD
Краткосрочный, млн. долл. США
Short-term, US$ million</t>
  </si>
  <si>
    <t>Pe termen lung, mil. USD
Долгосрочный, млн. долл. США
Long-term, US$ million</t>
  </si>
  <si>
    <t>Datoria externă brută, mil. USD
Валовой внешний долг, млн. долл. США
Gross external debt, US$ million</t>
  </si>
  <si>
    <t>Tabelul 14. Indicatorii principali aferenţi datoriei externe (MBP6)</t>
  </si>
  <si>
    <t>Table 14. Main indicators of the external debt (BPM6)</t>
  </si>
  <si>
    <t>Ponderea datoriei externe publice în DE brută</t>
  </si>
  <si>
    <t>Доля внешнего долга гос. сектора в валовом внешнем долге</t>
  </si>
  <si>
    <t>Share of public external debt in gross external debt</t>
  </si>
  <si>
    <t>Ponderea DE pe termen lung în DE brută</t>
  </si>
  <si>
    <t>Доля долгосрочного долга в валовом ВД</t>
  </si>
  <si>
    <t>Share of long-term ED in gross ED</t>
  </si>
  <si>
    <t>Ponderea creditorilor organizații internaționale și guverne străine în DE sub formă de împrumuturi şi alocări de DST</t>
  </si>
  <si>
    <t>Доля международных организаций и иностранных правительств (кредиторы) во ВД в части кредитов и распределения СДР</t>
  </si>
  <si>
    <t>Share of international organizations and foreign governments (creditors) in the ED in the form of loans and SDR allocations</t>
  </si>
  <si>
    <t>Rata medie trimestrială implicită a dobânzii la DE sub formă de împrumuturi și alocări de DST</t>
  </si>
  <si>
    <t>Среднеквартальная косвенная процентная ставка по ВД в виде ссуд и займов и распределения СДР</t>
  </si>
  <si>
    <t>Implicit quarterly average interest rate on ED (loans and SDR allocation)</t>
  </si>
  <si>
    <t>Rata reînnoirii finanțării (raportul dintre trageri noi și rambursări la împrumuturile pe termen lung)</t>
  </si>
  <si>
    <t>Коэффициент обновления финансирования (соотношение привлечения новых долгосрочных займов к погашениям по старым обязательствам)</t>
  </si>
  <si>
    <t>Roll-over rate, long-term debt (loans)</t>
  </si>
  <si>
    <t>ani / лет / years</t>
  </si>
  <si>
    <t>Средний косвенный срок погашения долгосрочного ВД в виде ссуд и займов (количество лет для погашения долга при отсутствии новых привлечений и сохранении текущего уровня погашений)</t>
  </si>
  <si>
    <t>Implicit average maturity of external long term debt (loans)</t>
  </si>
  <si>
    <t xml:space="preserve">Diagrama 27. Datoria externă publică, la sfârșitul perioadei (mil. USD) </t>
  </si>
  <si>
    <t>Chart 27. Public external debt at period-end (US$ million)</t>
  </si>
  <si>
    <t xml:space="preserve">Datoria externă publică  
Внешний долг государством сектора
Public external debt </t>
  </si>
  <si>
    <t>Pe termen scurt
Кратк. Обязательства
Short-term</t>
  </si>
  <si>
    <t>Pe termen lung
Долг. Обязательства
Long-term</t>
  </si>
  <si>
    <t xml:space="preserve">Fondul Monetar Internațional și Grupul Băncii Mondiale sunt principalii creditori externi ai sectorului public. </t>
  </si>
  <si>
    <t>2022-I</t>
  </si>
  <si>
    <t>2022-II</t>
  </si>
  <si>
    <t>2022-III</t>
  </si>
  <si>
    <t>2022-IV</t>
  </si>
  <si>
    <t>2023-I</t>
  </si>
  <si>
    <t>FMI
МВФ
IMF</t>
  </si>
  <si>
    <t>Grupul BM
Группа ВБ
WB Group</t>
  </si>
  <si>
    <t>BEI
ЕИБ
EIB</t>
  </si>
  <si>
    <t>Comisia Europeană
Европейская комиссия 
European Commission</t>
  </si>
  <si>
    <t>BERD
ЕБРР
EBRD</t>
  </si>
  <si>
    <t>FIDA
МФСР
IFAD</t>
  </si>
  <si>
    <t>Alți creditori
Другие кредиторы
Other creditors</t>
  </si>
  <si>
    <t>UM /</t>
  </si>
  <si>
    <t>ЕИ</t>
  </si>
  <si>
    <t>Serviciul datoriei externe publice (plăți efective în conformitate cu orarul)</t>
  </si>
  <si>
    <t>mil. USD</t>
  </si>
  <si>
    <t>Обслуживание внешнего госуд. долга (фактически, в соответствии с договором)</t>
  </si>
  <si>
    <t>млн. долл.</t>
  </si>
  <si>
    <t>Public external debt service (actual payments, according to schedule)</t>
  </si>
  <si>
    <t>US$ mil.</t>
  </si>
  <si>
    <t>Serviciul datoriei externe publice / export de bunuri și servicii</t>
  </si>
  <si>
    <t>Обслуживание внешнего госуд. долга / экспорт товаров и услуг</t>
  </si>
  <si>
    <t>Public external debt service / exports of goods and services</t>
  </si>
  <si>
    <t>Serviciul datoriei de stat externe / export de bunuri și servicii</t>
  </si>
  <si>
    <t> %</t>
  </si>
  <si>
    <t>Обслуживание прямого госуд. внешнего долга / экспорт товаров и услуг</t>
  </si>
  <si>
    <t>Governmental external debt service / exports of goods and services</t>
  </si>
  <si>
    <t xml:space="preserve">FMI / МВФ / IMF </t>
  </si>
  <si>
    <t>FMI / МВФ / IMF</t>
  </si>
  <si>
    <t>BERD / ЕБРР / EBRD</t>
  </si>
  <si>
    <t>FIDA / МФСР / IFAD</t>
  </si>
  <si>
    <t>BDCE / БРСЕ / CEB</t>
  </si>
  <si>
    <t>Franța / Франция / France</t>
  </si>
  <si>
    <t>Japonia / Япония / Japan</t>
  </si>
  <si>
    <t>Polonia / Poland / Польша</t>
  </si>
  <si>
    <t>Austria / Австрия / Austria</t>
  </si>
  <si>
    <t xml:space="preserve">Rusia / Россия / Russia </t>
  </si>
  <si>
    <t>NEFCO / НЕФКО / NEFCO</t>
  </si>
  <si>
    <t>Datoria corporaţiilor publice</t>
  </si>
  <si>
    <t>Долг государственных корпораций</t>
  </si>
  <si>
    <t>Debt of public corporations</t>
  </si>
  <si>
    <t>Organisme internaționale</t>
  </si>
  <si>
    <t xml:space="preserve">Международные организации </t>
  </si>
  <si>
    <t>Multilateral creditors</t>
  </si>
  <si>
    <t>Datoria privată negarantată de stat</t>
  </si>
  <si>
    <t>Негарантированный государством долг частного сектора</t>
  </si>
  <si>
    <t>Non-guaranteed private debt</t>
  </si>
  <si>
    <t>Other creditors</t>
  </si>
  <si>
    <t xml:space="preserve">Diagrama 29. Datoria externă privată, la sfârșitul perioadei (mil. USD) </t>
  </si>
  <si>
    <t xml:space="preserve">Datoria externă privată 
Bнешний долг частного сектора
Private external debt </t>
  </si>
  <si>
    <t>Societăţi nefinanciare
Нефинансовые предприятия
Nonfinancial corporations</t>
  </si>
  <si>
    <t>Investiții directe: creditarea intragrup
Прямые инвестиции: межфилиальное кредитование
Direct investment: intercompany lending</t>
  </si>
  <si>
    <t>Societăți care acceptă depozite
Депозитные организации 
Deposit-taking corporations</t>
  </si>
  <si>
    <t>Alte societăţi financiare
Прочие фин. организации
Other fin. corporations</t>
  </si>
  <si>
    <t>Gospodăriile populaţiei şi IFSLSGP
Дом. хозяйства и НКОДХ
Households and NPISHs</t>
  </si>
  <si>
    <t>TOTAL / Всего / Total</t>
  </si>
  <si>
    <t xml:space="preserve">IV. Статистика международных банковских операций </t>
  </si>
  <si>
    <t>D1</t>
  </si>
  <si>
    <t>T1</t>
  </si>
  <si>
    <t>D2</t>
  </si>
  <si>
    <t>T2</t>
  </si>
  <si>
    <t>D3</t>
  </si>
  <si>
    <t>T3</t>
  </si>
  <si>
    <t>D4</t>
  </si>
  <si>
    <t>D5</t>
  </si>
  <si>
    <t>T4</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</si>
  <si>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</si>
  <si>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</si>
  <si>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</si>
  <si>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</si>
  <si>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</si>
  <si>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</si>
  <si>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</si>
  <si>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</si>
  <si>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</si>
  <si>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</si>
  <si>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</si>
  <si>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</si>
  <si>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</si>
  <si>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</si>
  <si>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</si>
  <si>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</si>
  <si>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</si>
  <si>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</si>
  <si>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</si>
  <si>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</si>
  <si>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</si>
  <si>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</si>
  <si>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</si>
  <si>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</si>
  <si>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</si>
  <si>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</si>
  <si>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</si>
  <si>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</si>
  <si>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</si>
  <si>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</si>
  <si>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</si>
  <si>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</si>
  <si>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</si>
  <si>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T15</t>
  </si>
  <si>
    <t>T16</t>
  </si>
  <si>
    <t>D29</t>
  </si>
  <si>
    <t>D30</t>
  </si>
  <si>
    <t>D31</t>
  </si>
  <si>
    <t>D32</t>
  </si>
  <si>
    <t>Таблица 14. Основные показатели внешнего долга (РПБ6)</t>
  </si>
  <si>
    <t>Chart 29. Private external debt at period-end (US$ million)</t>
  </si>
  <si>
    <t>Pasive 
Обязательства 
 Liabilities</t>
  </si>
  <si>
    <t>Diagrama 8. Import de produse energetice și electricitate (prețuri CIF)</t>
  </si>
  <si>
    <r>
      <t>Investiții directe,</t>
    </r>
    <r>
      <rPr>
        <b/>
        <i/>
        <sz val="8"/>
        <color rgb="FF000000"/>
        <rFont val="PermianSerifTypeface"/>
        <family val="3"/>
      </rPr>
      <t xml:space="preserve"> dintre care:</t>
    </r>
  </si>
  <si>
    <r>
      <t xml:space="preserve">Alte investiții, </t>
    </r>
    <r>
      <rPr>
        <b/>
        <i/>
        <sz val="8"/>
        <color rgb="FF000000"/>
        <rFont val="PermianSerifTypeface"/>
        <family val="3"/>
      </rPr>
      <t>dintre care:</t>
    </r>
  </si>
  <si>
    <r>
      <t>Pasive /</t>
    </r>
    <r>
      <rPr>
        <b/>
        <sz val="6"/>
        <rFont val="PermianSerifTypeface"/>
        <family val="3"/>
      </rPr>
      <t xml:space="preserve"> </t>
    </r>
    <r>
      <rPr>
        <b/>
        <sz val="8"/>
        <rFont val="PermianSerifTypeface"/>
        <family val="3"/>
      </rPr>
      <t>Обязательства / Liabilities</t>
    </r>
  </si>
  <si>
    <t xml:space="preserve">Societățile nefinanciare și-au menținut ponderea majoră în datoria externă privată. </t>
  </si>
  <si>
    <t>Diagrama 1. PIB, indicii volumului fizic (% față de același trimestru al anului precedent)</t>
  </si>
  <si>
    <t>Diagrama 2. Indicatorii gradului de deschidere a economiei, %</t>
  </si>
  <si>
    <t>График 2. Показатели открытости экономики, %</t>
  </si>
  <si>
    <t>Chart 2. Economic openness indicators, %</t>
  </si>
  <si>
    <t>Tabelul 3. Principalele componente ale contului curent al balanței de plăți (MBP6), raportate la PIB</t>
  </si>
  <si>
    <r>
      <t xml:space="preserve">I. Animale vii şi produse ale regnului animal, </t>
    </r>
    <r>
      <rPr>
        <i/>
        <sz val="8"/>
        <color rgb="FF000000"/>
        <rFont val="PermianSerifTypeface"/>
        <family val="3"/>
      </rPr>
      <t>dintre care:</t>
    </r>
  </si>
  <si>
    <r>
      <t xml:space="preserve">II. Produse ale regnului vegetal, </t>
    </r>
    <r>
      <rPr>
        <i/>
        <sz val="8"/>
        <color rgb="FF000000"/>
        <rFont val="PermianSerifTypeface"/>
        <family val="3"/>
      </rPr>
      <t>dintre care</t>
    </r>
    <r>
      <rPr>
        <sz val="8"/>
        <color rgb="FF000000"/>
        <rFont val="PermianSerifTypeface"/>
        <family val="3"/>
      </rPr>
      <t>:</t>
    </r>
  </si>
  <si>
    <r>
      <t xml:space="preserve">III. Grăsimi şi uleiuri de origine animală sau vegetală, </t>
    </r>
    <r>
      <rPr>
        <i/>
        <sz val="8"/>
        <color rgb="FF000000"/>
        <rFont val="PermianSerifTypeface"/>
        <family val="3"/>
      </rPr>
      <t>dintre care</t>
    </r>
    <r>
      <rPr>
        <sz val="8"/>
        <color rgb="FF000000"/>
        <rFont val="PermianSerifTypeface"/>
        <family val="3"/>
      </rPr>
      <t>:</t>
    </r>
    <r>
      <rPr>
        <b/>
        <sz val="8"/>
        <color rgb="FF000000"/>
        <rFont val="PermianSerifTypeface"/>
        <family val="3"/>
      </rPr>
      <t xml:space="preserve"> </t>
    </r>
  </si>
  <si>
    <r>
      <t xml:space="preserve">IV. Produse ale industriei alimentare; băuturi; tutun, </t>
    </r>
    <r>
      <rPr>
        <i/>
        <sz val="8"/>
        <color rgb="FF000000"/>
        <rFont val="PermianSerifTypeface"/>
        <family val="3"/>
      </rPr>
      <t>dintre care</t>
    </r>
    <r>
      <rPr>
        <sz val="8"/>
        <color rgb="FF000000"/>
        <rFont val="PermianSerifTypeface"/>
        <family val="3"/>
      </rPr>
      <t>:</t>
    </r>
    <r>
      <rPr>
        <b/>
        <sz val="8"/>
        <color rgb="FF000000"/>
        <rFont val="PermianSerifTypeface"/>
        <family val="3"/>
      </rPr>
      <t xml:space="preserve"> </t>
    </r>
  </si>
  <si>
    <t>Alcool etilic nedenaturat (titru alcoolic sub 80%)</t>
  </si>
  <si>
    <t xml:space="preserve">Turte şi alte reziduuri solide </t>
  </si>
  <si>
    <t>Alcool etilic nedenaturat (titru alcoolic min. 80%)</t>
  </si>
  <si>
    <t>Produse de brutărie, de patiserie şi biscuiţi, chiar cu adaos de cacao</t>
  </si>
  <si>
    <t>Tabelul 7. Remiterile personale, pe componente</t>
  </si>
  <si>
    <t>Tabelul 11. Indicatorii principali aferenţi poziţiei investiţionale internaţionale (MBP6)</t>
  </si>
  <si>
    <t>Diagrama 19. Poziția investițională internațională net, la sfârșitul perioadei, pe sectoare instituționale, % la PIB</t>
  </si>
  <si>
    <t>Diagrama 25. Datoria externă brută, la sfârșitul perioadei</t>
  </si>
  <si>
    <r>
      <t xml:space="preserve">Живые животные; продукты животного происхождения, </t>
    </r>
    <r>
      <rPr>
        <i/>
        <sz val="8"/>
        <rFont val="PermianSerifTypeface"/>
        <family val="3"/>
      </rPr>
      <t>в.т.ч.</t>
    </r>
    <r>
      <rPr>
        <b/>
        <sz val="8"/>
        <rFont val="PermianSerifTypeface"/>
        <family val="3"/>
      </rPr>
      <t>:</t>
    </r>
  </si>
  <si>
    <r>
      <t xml:space="preserve">Live animals and animal products, </t>
    </r>
    <r>
      <rPr>
        <i/>
        <sz val="8"/>
        <rFont val="PermianSerifTypeface"/>
        <family val="3"/>
      </rPr>
      <t>of which</t>
    </r>
    <r>
      <rPr>
        <b/>
        <sz val="8"/>
        <rFont val="PermianSerifTypeface"/>
        <family val="3"/>
      </rPr>
      <t>:</t>
    </r>
  </si>
  <si>
    <t>Miere naturală / Мед натуральный / Natural honey</t>
  </si>
  <si>
    <r>
      <t xml:space="preserve">Продукты растительного происхождения, </t>
    </r>
    <r>
      <rPr>
        <i/>
        <sz val="8"/>
        <rFont val="PermianSerifTypeface"/>
        <family val="3"/>
      </rPr>
      <t>в.т.ч.</t>
    </r>
    <r>
      <rPr>
        <b/>
        <sz val="8"/>
        <rFont val="PermianSerifTypeface"/>
        <family val="3"/>
      </rPr>
      <t>:</t>
    </r>
  </si>
  <si>
    <r>
      <t xml:space="preserve">Vegetable products, </t>
    </r>
    <r>
      <rPr>
        <i/>
        <sz val="8"/>
        <rFont val="PermianSerifTypeface"/>
        <family val="3"/>
      </rPr>
      <t>of which</t>
    </r>
    <r>
      <rPr>
        <b/>
        <sz val="8"/>
        <rFont val="PermianSerifTypeface"/>
        <family val="3"/>
      </rPr>
      <t>:</t>
    </r>
  </si>
  <si>
    <t>Porumb / Кукуруза / Corn</t>
  </si>
  <si>
    <t>Фрукты и орехи</t>
  </si>
  <si>
    <t>Fruits and nuts</t>
  </si>
  <si>
    <t>Пшеница и меслин</t>
  </si>
  <si>
    <t>Wheat and meslin</t>
  </si>
  <si>
    <t xml:space="preserve">Семена подсолнечника </t>
  </si>
  <si>
    <t>Sunflower seeds</t>
  </si>
  <si>
    <t>Boabe de soia / Соевое зерно / Soybeans</t>
  </si>
  <si>
    <r>
      <t xml:space="preserve">Жиры и масла животного или растительного происхождения, </t>
    </r>
    <r>
      <rPr>
        <i/>
        <sz val="8"/>
        <rFont val="PermianSerifTypeface"/>
        <family val="3"/>
      </rPr>
      <t>в.т.ч.</t>
    </r>
    <r>
      <rPr>
        <b/>
        <sz val="8"/>
        <rFont val="PermianSerifTypeface"/>
        <family val="3"/>
      </rPr>
      <t>:</t>
    </r>
  </si>
  <si>
    <r>
      <t xml:space="preserve">Animal or vegetable fats and oils, </t>
    </r>
    <r>
      <rPr>
        <i/>
        <sz val="8"/>
        <rFont val="PermianSerifTypeface"/>
        <family val="3"/>
      </rPr>
      <t>of which</t>
    </r>
    <r>
      <rPr>
        <b/>
        <sz val="8"/>
        <rFont val="PermianSerifTypeface"/>
        <family val="3"/>
      </rPr>
      <t>:</t>
    </r>
  </si>
  <si>
    <t xml:space="preserve">Подсолнечное, сафлоровое или  хлопковое масло </t>
  </si>
  <si>
    <t>Sunflower, safflower or cottonseed oil</t>
  </si>
  <si>
    <r>
      <t xml:space="preserve">Готовые пищевые продукты; напитки; табак, </t>
    </r>
    <r>
      <rPr>
        <i/>
        <sz val="8"/>
        <rFont val="PermianSerifTypeface"/>
        <family val="3"/>
      </rPr>
      <t>в.т.ч.</t>
    </r>
    <r>
      <rPr>
        <b/>
        <sz val="8"/>
        <rFont val="PermianSerifTypeface"/>
        <family val="3"/>
      </rPr>
      <t>:</t>
    </r>
  </si>
  <si>
    <r>
      <t xml:space="preserve">Prepared foodstuffs; beverages, tobacco, </t>
    </r>
    <r>
      <rPr>
        <i/>
        <sz val="8"/>
        <rFont val="PermianSerifTypeface"/>
        <family val="3"/>
      </rPr>
      <t>of which</t>
    </r>
    <r>
      <rPr>
        <b/>
        <sz val="8"/>
        <rFont val="PermianSerifTypeface"/>
        <family val="3"/>
      </rPr>
      <t>:</t>
    </r>
  </si>
  <si>
    <t>Вина виноградные натуральные</t>
  </si>
  <si>
    <t>Wines made from fresh grapes</t>
  </si>
  <si>
    <t xml:space="preserve">Фруктовые и овощные соки </t>
  </si>
  <si>
    <t>Fruit and vegetable juices</t>
  </si>
  <si>
    <t>Undenatured ethyl alcohol (alcoholic strength &lt; 80%)</t>
  </si>
  <si>
    <t xml:space="preserve">Жмыхи и другие твердые остатки </t>
  </si>
  <si>
    <t xml:space="preserve">Oil-cake and other solid residues  </t>
  </si>
  <si>
    <t xml:space="preserve">Спирт этиловый неденатурированный (с концентрацией спирта 80 об.% или более) </t>
  </si>
  <si>
    <t>Undenatured ethyl alcohol (alcoholic strength &gt; 80%)</t>
  </si>
  <si>
    <t>Кондитерские изделия, торты, печенье и другие товары для пекарей</t>
  </si>
  <si>
    <t>Pastry, cakes, biscuits and other baker's wares</t>
  </si>
  <si>
    <t>Table 4. Export of agrifood products by main categories</t>
  </si>
  <si>
    <t>Transport / Транспортные услуги / Transport</t>
  </si>
  <si>
    <t>Servicii de informatică / Компьютерные услуги / Computer services</t>
  </si>
  <si>
    <t>Услуги по обработке материальных ресурсов, принадлежащих другим сторонам</t>
  </si>
  <si>
    <t>Manufacturing services on physical inputs owned by others</t>
  </si>
  <si>
    <t>Профессиональные и консультационные услуги в области управления</t>
  </si>
  <si>
    <t>Professional and management consulting services</t>
  </si>
  <si>
    <t>Călătorii / Поездки / Travel</t>
  </si>
  <si>
    <t xml:space="preserve">Altele / Прочие / Other </t>
  </si>
  <si>
    <t>Компьютерные услуги, всего</t>
  </si>
  <si>
    <t>Computer services, total</t>
  </si>
  <si>
    <t>Услуги связанные с программными приложениями</t>
  </si>
  <si>
    <t>Software-related services</t>
  </si>
  <si>
    <t>Чистая МИП</t>
  </si>
  <si>
    <t>Net international investment position</t>
  </si>
  <si>
    <t>Официальные резервные активы</t>
  </si>
  <si>
    <t>Official reserve assets</t>
  </si>
  <si>
    <t>Прямые инвестиций, обязательства</t>
  </si>
  <si>
    <t>Direct investment, liabilities</t>
  </si>
  <si>
    <t>Внешние кредиты (за исключением межфилиальных), обязательства</t>
  </si>
  <si>
    <t>Loans (without intercompany loans), liabilities</t>
  </si>
  <si>
    <t>МИП / ВВП</t>
  </si>
  <si>
    <t>IIP / GDP</t>
  </si>
  <si>
    <t>Внешние активы / обязательства</t>
  </si>
  <si>
    <t>Foreign assets / foreign liabilities</t>
  </si>
  <si>
    <t>Доля ПИИ в накопленных внешних обязательствах</t>
  </si>
  <si>
    <t>Share of FDI in the stock of foreign liabilities</t>
  </si>
  <si>
    <t>Доля иностранных кредитов (за исключением межфилиальных) в накопленных внешних обязательствах</t>
  </si>
  <si>
    <t>Share of loans (without intercompany loans) in the stock of foreign liabilities</t>
  </si>
  <si>
    <t>UE / ЕС / EU</t>
  </si>
  <si>
    <t>Diagrama 9. Balanța serviciilor</t>
  </si>
  <si>
    <t>График 9. Баланс услуг</t>
  </si>
  <si>
    <t>Chart 9. Balance of services</t>
  </si>
  <si>
    <t>Servicii tehnice, comerciale și alte servicii pentru afaceri
Технические, коммерческие и другие деловые услуги
Technical, commercial and other business services</t>
  </si>
  <si>
    <t>Diagrama 16. Evoluția contului financiar, pe categorii funcționale, fluxuri nete (mil. USD)</t>
  </si>
  <si>
    <t xml:space="preserve">График 16. Финансовый счет по функциональным категориям, чистые потоки (млн. долл. США) </t>
  </si>
  <si>
    <t>Chart 16. Financial account by functional categories, net flows (US$ million)</t>
  </si>
  <si>
    <t>Diagrama 21. Indicatorii suficienței activelor oficiale de rezervă</t>
  </si>
  <si>
    <t xml:space="preserve">График 21. Показатели достаточности официальных резервных активов </t>
  </si>
  <si>
    <t>Chart 21. Indices of official reserve assets sufficiency</t>
  </si>
  <si>
    <t>Chart 25. Gross external debt at the end of the period</t>
  </si>
  <si>
    <t>График 25. Валовой внешний долг по состоянию на конец периода</t>
  </si>
  <si>
    <t>График 27. Внешний долг государством по состоянию на конец периода (млн. долл. США)</t>
  </si>
  <si>
    <t xml:space="preserve">The International Monetary Fund and the World Bank Group are the main external creditors of the public sector. </t>
  </si>
  <si>
    <t>График 29. Bнешний долг частного сектора на конец периода (млн. долл. США)</t>
  </si>
  <si>
    <t>Tabelul 2. Balanţa de plăţi a Republicii Moldova (MBP6), agregate principale (mil. USD)</t>
  </si>
  <si>
    <t>Таблица 2. Платёжный баланс Республики Молдова (РПБ6), основные агрегаты (млн. долларов США)</t>
  </si>
  <si>
    <t>Table 2. Balance of payments of the Republic of Moldova (BPM6), main aggregates (US$ million)</t>
  </si>
  <si>
    <t>Table 3. The main components of the BOP current account (BPM6), % to GDP</t>
  </si>
  <si>
    <t xml:space="preserve">Таблица 6. Сальдо компьютерных услуг, основные виды </t>
  </si>
  <si>
    <t xml:space="preserve">Table 6. Balance of computer services, by main types </t>
  </si>
  <si>
    <t>p.p. / п.п.</t>
  </si>
  <si>
    <t>BERD / ЕБРР / ERBD</t>
  </si>
  <si>
    <t>BCDMN / ЧБРТ / BSTDB</t>
  </si>
  <si>
    <t>CFI / МФК / IFC</t>
  </si>
  <si>
    <t>Table 7. Structure of personal remittances</t>
  </si>
  <si>
    <t>Table 8. Sources of the net borrowing coverage, net financial flows, % GDP</t>
  </si>
  <si>
    <t xml:space="preserve">Reserve assets had the biggest share in financial assets, while other investments and direct investments had significant shares in financial liabilities. </t>
  </si>
  <si>
    <t xml:space="preserve">Позиции прямых инвестиций в виде акций и долей, из всех регионов, увеличились по сравнению с 31.12.2022. </t>
  </si>
  <si>
    <t xml:space="preserve">Pozițiile investițiilor directe sub formă de participații și acțiuni, provenite din toate regiunile, s-au majorat față de 31.12.2022. </t>
  </si>
  <si>
    <t xml:space="preserve">Нефинансовые предприятия сохранили основную долю в частном внешнем долге. </t>
  </si>
  <si>
    <t xml:space="preserve">Direct investment positions in the form of equity holdings and shares from all regions increased compared to 12/31/2022. </t>
  </si>
  <si>
    <t>I*</t>
  </si>
  <si>
    <t>31.03.
2023*</t>
  </si>
  <si>
    <t>30.06.
2023</t>
  </si>
  <si>
    <t>Alte creanțe / angajamente</t>
  </si>
  <si>
    <t>Прочая дебиторская/кредиторская задолженность</t>
  </si>
  <si>
    <t>Other accounts receivable/payable</t>
  </si>
  <si>
    <t xml:space="preserve">UE  / EC  / EU </t>
  </si>
  <si>
    <t>Preparate din legume, fructe, nuci</t>
  </si>
  <si>
    <t>Diagrama 7. Importul de bunuri pe zone geografice, prețuri CIF (mil. USD)</t>
  </si>
  <si>
    <t>Chart 7. Import of goods by region, CIF prices  (US$ million)</t>
  </si>
  <si>
    <t>График 7. Импорт товаров по группам стран, в ценах СИФ (млн. долларов США)</t>
  </si>
  <si>
    <t>Energie electrică
Электроэнергия
Electricity</t>
  </si>
  <si>
    <t>* date ajustate / скорректированные данные  / adjusted data</t>
  </si>
  <si>
    <t xml:space="preserve">Diminuarea excedentului balanței serviciilor a fost determinată de majorarea valorii importurilor de servicii, superioară creșterii exporturilor. </t>
  </si>
  <si>
    <t>Bunuri şi servicii ale administrației publice (n.a.p.)
Государственные товары и услуги, не отнесенные к другим категориям
Government goods and services n.i.e.</t>
  </si>
  <si>
    <t>** Servicii de instalare și mentenanță software / hardware nepersonalizate, prelucrarea datelor, web hosting etc.</t>
  </si>
  <si>
    <t>** Услуги по установке и обслуживанию ПО массового производства / техники, обработка данных, веб-хостинг и т.п.</t>
  </si>
  <si>
    <t>** Non-customized software / hardware installation and maintenance services, data processing, web hosting etc.</t>
  </si>
  <si>
    <t>Alte servicii de informatică**</t>
  </si>
  <si>
    <t>Прочие компьютерные услуги**</t>
  </si>
  <si>
    <t>Other computer services**</t>
  </si>
  <si>
    <t>UE / EC / EU</t>
  </si>
  <si>
    <t>Notă:  (+) ieșiri nete, (-) intrări nete de capital / Примечание: (+) чистый отток, (-) чистый приток капитала / Note:  (+) net capital outflow, (-) net capital inflow</t>
  </si>
  <si>
    <t>2023*</t>
  </si>
  <si>
    <t>31.03.2023*</t>
  </si>
  <si>
    <t>Notă: Criteriile se bazează pe recomandările FMI din "Assessing Reserve Adequacy - Specific Proposals", aprilie 2015</t>
  </si>
  <si>
    <t>http://www.imf.org/external/np/pp/eng/2014/121914.pdf</t>
  </si>
  <si>
    <t>Примечание: Критерии основаны на рекомендациях МВФ из "Assessing Reserve Adequacy - Specific Proposals", апрель 2015 г.</t>
  </si>
  <si>
    <t xml:space="preserve">Note: Criteria are based on the IMF recommendations specified in “Assessing Reserve Adequacy - Specific Proposals", April 2015: </t>
  </si>
  <si>
    <r>
      <t>** poziții</t>
    </r>
    <r>
      <rPr>
        <i/>
        <sz val="8"/>
        <rFont val="PermianSerifTypeface-Italic"/>
      </rPr>
      <t xml:space="preserve"> calculate conform valorii de bilanț</t>
    </r>
    <r>
      <rPr>
        <i/>
        <sz val="8"/>
        <rFont val="PermianSerifTypeface"/>
        <family val="3"/>
      </rPr>
      <t xml:space="preserve">, distribuţia pe ţări în baza investitorului nemijlocit </t>
    </r>
  </si>
  <si>
    <r>
      <t>**</t>
    </r>
    <r>
      <rPr>
        <i/>
        <sz val="8"/>
        <rFont val="PermianSerifTypeface-Italic"/>
      </rPr>
      <t xml:space="preserve"> остатки, отраженные по методу оценки </t>
    </r>
    <r>
      <rPr>
        <i/>
        <sz val="8"/>
        <rFont val="Calibri"/>
        <family val="2"/>
        <charset val="204"/>
      </rPr>
      <t>“</t>
    </r>
    <r>
      <rPr>
        <i/>
        <sz val="8"/>
        <rFont val="PermianSerifTypeface-Italic"/>
      </rPr>
      <t>собственные средства по балансовой стоимости”</t>
    </r>
    <r>
      <rPr>
        <i/>
        <sz val="8"/>
        <rFont val="PermianSerifTypeface"/>
        <family val="3"/>
      </rPr>
      <t xml:space="preserve">, распределение по странам в соответствии с непосредственным инвестором </t>
    </r>
  </si>
  <si>
    <r>
      <t>** positions</t>
    </r>
    <r>
      <rPr>
        <i/>
        <sz val="8"/>
        <rFont val="PermianSerifTypeface-Italic"/>
      </rPr>
      <t xml:space="preserve"> calculated according to the own funds at book value method, by immediate investor’s country</t>
    </r>
  </si>
  <si>
    <t>Diagrama 22. Poziția investiţiilor directe**, capital propriu, pe zone geografice, la sfârșitul perioadei (mil.USD)</t>
  </si>
  <si>
    <t>График 22. Позиция прямых инвестиции** – собственный капитал, по регионам, на конец периода (млн. долл. США)</t>
  </si>
  <si>
    <t>Chart 22. Position of Direct investments** – equity, by geographic region, at the end of period (US$ million)</t>
  </si>
  <si>
    <t>UE / ЕC / EU</t>
  </si>
  <si>
    <t xml:space="preserve">Activitățile financiare și asigurările, comerțul cu ridicata și cu amănuntul și industria prelucrătoare au continuat să dețină ponderile cele mai mari în poziția pasivelor sub formă de investiții directe (capital propriu). </t>
  </si>
  <si>
    <t>2023 I*</t>
  </si>
  <si>
    <t>Scadența medie implicită a DE pe termen lung sub formă de împrumuturi (în câți ani va fi achitată datoria, dacă se vor păstra rambursările curente și nu vor fi trageri noi)</t>
  </si>
  <si>
    <t>Таблица 15. Кредиты, распределение СДР и долговые ценные бумаги по кредиторам (млн. долларов США)</t>
  </si>
  <si>
    <t>Table 15. External loans, SDR allocations and debt securities, by creditor (US$ million)</t>
  </si>
  <si>
    <t xml:space="preserve">Tabelul 16. Serviciul datoriei externe publice </t>
  </si>
  <si>
    <t>Таблица 16. Обслуживание внешнего государственного долга</t>
  </si>
  <si>
    <t>Table 16. Public external debt service</t>
  </si>
  <si>
    <t>2023-I*</t>
  </si>
  <si>
    <t>Export de bunuri, indicii volumului fizic, %</t>
  </si>
  <si>
    <t>Export de bunuri, indicii valorii unitare, %</t>
  </si>
  <si>
    <t>Taxe pentru utilizarea proprietăţii intelectuale (n.a.p) / Плата за пользование интеллектуальной собственностью / Charges for the use of intellectual property n.i.e.</t>
  </si>
  <si>
    <t>Diagrama 3. Contul curent – componente principale (mil. USD)</t>
  </si>
  <si>
    <t>График 3. Счет текущих операций - основные компоненты (млн. долларов США)</t>
  </si>
  <si>
    <t>Chart 3. Current account – main components (US$ million)</t>
  </si>
  <si>
    <t>Препараты из овощей, фруктов, орехов</t>
  </si>
  <si>
    <t>Preparations of vegetables, fruit, nuts</t>
  </si>
  <si>
    <t>Brânză și caș / Сыры и творог / Cheese and curds</t>
  </si>
  <si>
    <t>Cea mai semnificativă contribuție la creșterea totală a exportului de servicii au avut-o serviciile de informatică, iar la import – serviciile de călătorii.</t>
  </si>
  <si>
    <t xml:space="preserve">Activele de rezervă au deținut ponderea predominantă în totalul activelor financiare, în timp ce alte investiții și investițiile directe - ponderi semnificative în totalul pasivelor. </t>
  </si>
  <si>
    <t>Ponderea majoră atât în structura activelor financiare, cât și în structura pasivelor, a revenit celor pe termen lung.</t>
  </si>
  <si>
    <t xml:space="preserve">Organisme internaționale </t>
  </si>
  <si>
    <t>Международные организации</t>
  </si>
  <si>
    <t>Европейская комиссия</t>
  </si>
  <si>
    <t>European Commission</t>
  </si>
  <si>
    <t xml:space="preserve">Comisia Europeană </t>
  </si>
  <si>
    <t xml:space="preserve">Двусторонние кредиторы </t>
  </si>
  <si>
    <t>Bilateral creditors</t>
  </si>
  <si>
    <t xml:space="preserve">Relații bilaterale  </t>
  </si>
  <si>
    <t>Прямой государством долг</t>
  </si>
  <si>
    <t>Direct governmental debt</t>
  </si>
  <si>
    <t xml:space="preserve">Datoria de stat directă </t>
  </si>
  <si>
    <t>Conform structurii geografice diminuarea transferurilor brute de mijloace bănești din străinătate în favoarea persoanelor fizice, a fost cauzată de scăderea intrărilor din CSI și alte țări, în special a celor din Rusia, concomitent, cele din UE s-au majorat datorită creșterii celor din Germania, Italia și Franța.</t>
  </si>
  <si>
    <t>Diagrama 35. Structura geografică a transferurilor brute de mijloace bănești din străinătate în favoarea persoanelor fizice</t>
  </si>
  <si>
    <t>График 35. Географическая структура трансфертов (переводов) денежных средств из-за границы, осуществлённых в пользу физических лиц, на брутто основе</t>
  </si>
  <si>
    <t>Chart 35. Geographic structure of gross money transfers from abroad in favor of individuals</t>
  </si>
  <si>
    <t>Diagrama 34. Structura valutară a fluxurilor financiare internaționale înregistrate în sistemul bancar național (mld. USD)</t>
  </si>
  <si>
    <r>
      <rPr>
        <b/>
        <sz val="10"/>
        <rFont val="PermianSerifTypeface"/>
        <family val="3"/>
      </rPr>
      <t xml:space="preserve">Notă: </t>
    </r>
    <r>
      <rPr>
        <sz val="10"/>
        <rFont val="PermianSerifTypeface"/>
        <family val="3"/>
      </rPr>
      <t>În unele cazuri sunt posibile diferențe nesemnificative între totaluri și componentele agregate, explicate prin rotunjirea datelor. </t>
    </r>
  </si>
  <si>
    <r>
      <rPr>
        <b/>
        <sz val="10"/>
        <rFont val="PermianSerifTypeface"/>
        <family val="3"/>
      </rPr>
      <t>Примечание:</t>
    </r>
    <r>
      <rPr>
        <sz val="10"/>
        <rFont val="PermianSerifTypeface"/>
        <family val="3"/>
      </rPr>
      <t xml:space="preserve"> В отдельных случаях возможны незначительные различия между итогами и составляющими агрегатами, что объясняется округлением данных.</t>
    </r>
  </si>
  <si>
    <r>
      <rPr>
        <b/>
        <sz val="10"/>
        <rFont val="PermianSerifTypeface"/>
        <family val="3"/>
      </rPr>
      <t>Note:</t>
    </r>
    <r>
      <rPr>
        <sz val="10"/>
        <rFont val="PermianSerifTypeface"/>
        <family val="3"/>
      </rPr>
      <t xml:space="preserve"> In some cases insignificant differences between totals and aggregate components are possible, explained by the data approximation.</t>
    </r>
  </si>
  <si>
    <t>Tabelul 5. Contribuția principalelor categorii de servicii la modificărea totală (puncte procentuale)</t>
  </si>
  <si>
    <t>Tabelul 6. Balanța serviciilor de informatică, pe principalele tipuri</t>
  </si>
  <si>
    <t>Notă: p.p. – puncte procentuale / Примечание: п.п.– процентные пункты / Note: p. p. – percentage points</t>
  </si>
  <si>
    <t xml:space="preserve">Notă: Pentru evaluarea pozițiilor se utilizează cross‑cursurile oficiale de schimb ale valutelor originale faţă de dolarul SUA, la sfârşit de perioadă. / Примечание: Для оценки остатков были применены официальные кросс-курсы оригинальных валют к доллару США на конец периода. / Note: Official cross-exchange rates of original currencies against the US dollar at period-end are used for the evaluation of positions. </t>
  </si>
  <si>
    <r>
      <t>Tabelul 15.</t>
    </r>
    <r>
      <rPr>
        <sz val="11"/>
        <rFont val="PermianSerifTypeface"/>
        <family val="3"/>
      </rPr>
      <t xml:space="preserve"> </t>
    </r>
    <r>
      <rPr>
        <b/>
        <sz val="11"/>
        <rFont val="PermianSerifTypeface"/>
        <family val="3"/>
      </rPr>
      <t>Datoria externă sub formă de împrumuturi, alocări de DST și titluri de angajamente, pe creditori (mil. USD)</t>
    </r>
  </si>
  <si>
    <t xml:space="preserve">Diagrama 33. Fluxurile financiare internaționale agregate înregistrate în sistemul bancar național (mil. USD) </t>
  </si>
  <si>
    <t>График 33. Агрегированные международные финансовые потоки, зарегистрированные национальной банковской системой (млн. долл. США)</t>
  </si>
  <si>
    <t>Chart 33. Aggregated international financial flows via the national banking system (US$ million)</t>
  </si>
  <si>
    <t xml:space="preserve"> I* </t>
  </si>
  <si>
    <t>D33</t>
  </si>
  <si>
    <t>D34</t>
  </si>
  <si>
    <t>D35</t>
  </si>
  <si>
    <t>График 34. Валютная структура международных финансовых потоков, зарегистрированных в национальной банковской системе (млрд. долл. США)</t>
  </si>
  <si>
    <t>Chart 34. Currency structure of international financial flows via the domestic banking system (US$ billion)</t>
  </si>
  <si>
    <t>Altele
Другие
Other</t>
  </si>
  <si>
    <t xml:space="preserve">UE / EC / EU </t>
  </si>
  <si>
    <t xml:space="preserve">Финансовая деятельность и страхование, оптовая и розничная торговля и обрабатывающая промышленность были секторами, с найбольшими долями в позиции обязательств в виде прямых инвестиций (собственный капитал). </t>
  </si>
  <si>
    <t xml:space="preserve">Financial activities and insurance, wholesale and retail trade, and manufacturing  had the largest shares in the direct investment (equity) liabilities position. </t>
  </si>
  <si>
    <t>The major share, of both financial assets and liabilities, accounted for long-term ones.</t>
  </si>
  <si>
    <t>Tabelul 13. Datoria externă brută (MBP6) pe sectoare instituționale și pe scadențe (originale), (mil. USD)</t>
  </si>
  <si>
    <t>Таблица 13. Валовой внешний долг (РПБ6) по институциональным секторам и срокам погашения (изначальным), (млн. долл. США)</t>
  </si>
  <si>
    <t>Table 13. Gross external debt (BPM6) by institutional sectors and maturities (original), (US$ million)</t>
  </si>
  <si>
    <t>Banca centrală
Центральный банк
Central bank</t>
  </si>
  <si>
    <t>UM</t>
  </si>
  <si>
    <t>mil. Lei</t>
  </si>
  <si>
    <t>MDL /
USD</t>
  </si>
  <si>
    <t>млн. долларов США</t>
  </si>
  <si>
    <t>US$ million</t>
  </si>
  <si>
    <t>млн. MDL</t>
  </si>
  <si>
    <t>MDL million</t>
  </si>
  <si>
    <t>MDL /Доллар США</t>
  </si>
  <si>
    <t xml:space="preserve">Diagrama 5. Exportul de bunuri pe zone geografice, în dinamică (mil. USD) </t>
  </si>
  <si>
    <t>График 5. Экспорт товаров по группам стран, в динамике (млн. долларов США)</t>
  </si>
  <si>
    <t>Chart 5. Export of goods by region, in dynamics (US$ million)</t>
  </si>
  <si>
    <t xml:space="preserve">Diagrama 6. Exportul de alcool etilic și băuturi alcoolice, pe zone geografice (mil. USD) </t>
  </si>
  <si>
    <t>График 6. Экспорт этилового спирта и алкогольных напитков по группам стран (млн. долларов США)</t>
  </si>
  <si>
    <t>Chart 6. Exports of ethyl alcohol and alcoholic beverages, by region (US$ million)</t>
  </si>
  <si>
    <t xml:space="preserve">Уменьшение баланса внешней торговли услугами было обусловлено увеличением стоимости импорта услуг, превышающим рост экспорта. </t>
  </si>
  <si>
    <t xml:space="preserve">The decrease in the surplus on the services balance was determined by the increase in the value of imports of services, which exceeded the increase in exports. </t>
  </si>
  <si>
    <t>Наиболее существенный вклад в общий рост экспорта услуг внесли компьютерные услуги, а по импорту - поездки.</t>
  </si>
  <si>
    <t>Таблица 9. Внешние займы (обязательства), по институциональным секторам, привлечение и погашение (млн. долл. США)</t>
  </si>
  <si>
    <t>Table 9. External loans (liabilities), by institutional sector, drawings and repayments (US$ million)</t>
  </si>
  <si>
    <t>Diagrama 26. Datoria externă brută, la sfârșitul perioadei (mil. USD)</t>
  </si>
  <si>
    <t>График 26. Валовой внешний долг по состоянию на конец периода (млн. долл. США)</t>
  </si>
  <si>
    <t>Chart 26. Gross external debt at the end of the period (US$ million)</t>
  </si>
  <si>
    <t xml:space="preserve">p.p. / п.п </t>
  </si>
  <si>
    <t>Notă: p. p. – puncte procentuale / Примечание п.п – процентные пункты / Note p.p. – percentage points</t>
  </si>
  <si>
    <t>Diagrama 28. Structura pe creditori a datoriei externe publice, la sfârșitul perioadei (%)</t>
  </si>
  <si>
    <t xml:space="preserve">График 28. Структура внешнего долга государственного сектора по кредиторам на конец периода (%)   </t>
  </si>
  <si>
    <t>Chart 28. Structure of external public debt by creditors at period-end (%)</t>
  </si>
  <si>
    <t>Diagrama 30. Structura datoriei private, pe sectoare instituționale, la sfârșit de perioadă (%)</t>
  </si>
  <si>
    <t>График 30. Структура внешний долг частного сектора по институциональным секторам на конец периода (%)</t>
  </si>
  <si>
    <t>Chart 30. Structure of external private debt by institutional sectors at period-end (%)</t>
  </si>
  <si>
    <t>Israel 
Израиль
Israel</t>
  </si>
  <si>
    <t>Rusia
Россия
Russia</t>
  </si>
  <si>
    <t>Germania
Германия
Germany</t>
  </si>
  <si>
    <t>Italia
Италия
Italy</t>
  </si>
  <si>
    <t>Franța
Франция
France</t>
  </si>
  <si>
    <t>SUA
США
USA</t>
  </si>
  <si>
    <t>Marea Britanie
Великобритания
UK</t>
  </si>
  <si>
    <t>Irlanda
Ирландия
Ireland</t>
  </si>
  <si>
    <t>România
Румыния
Romania</t>
  </si>
  <si>
    <t>Belgia
Бельгия
Belgium</t>
  </si>
  <si>
    <t>Alte țări
Другие страны
Other countries</t>
  </si>
  <si>
    <t>В банковской системе преобладали международные финансовые потоки в долларах США, как в притоках, так и оттоках.</t>
  </si>
  <si>
    <t>Israel
Израиль
Israel</t>
  </si>
  <si>
    <t>Marea Britanie
Великобритания 
UK</t>
  </si>
  <si>
    <t>International financial flows in US dollars prevailed in the banking system, in both inflows and outflows.</t>
  </si>
  <si>
    <t xml:space="preserve">Резервным активам соответстовало наибольшая доля в финансовых активах, в то время как прочим инвестициям и прямым инвестициям  - значительные доли в обязательствах. </t>
  </si>
  <si>
    <t>Agricultura, silvicultura și pescuit
Сельское хозяйство, лесное хозяйство и рыболовство
Agriculture, forestry and fishing</t>
  </si>
  <si>
    <t xml:space="preserve">Non-financial corporations maintained the biggest share in the private external debt. </t>
  </si>
  <si>
    <t>According to the geographical structure, the decrease in gross money transfers from abroad in favor of individuals was due to the decrease in inflows from the CIS and other countries, especially from Russia, while, those from the EU increased due to the growth in transfers from Germany, Italy and France.</t>
  </si>
  <si>
    <t>În trimestrul III 2023, atât deschiderea comercială a economiei, cât și deschiderea financiară s-au diminuat.</t>
  </si>
  <si>
    <t>B III квартале 2023 года уменьшились как торговая, так и финансовая открытость экономики.</t>
  </si>
  <si>
    <t>In quarter III, 2023, both trade and financial openness of the economy decreased.</t>
  </si>
  <si>
    <t>II*</t>
  </si>
  <si>
    <t>31.03.
2022</t>
  </si>
  <si>
    <t>30.06.
2022</t>
  </si>
  <si>
    <t>30.09.
2022</t>
  </si>
  <si>
    <t>31.12.
2022</t>
  </si>
  <si>
    <t>30.06.
2023*</t>
  </si>
  <si>
    <t xml:space="preserve">Deficitul contului curent, în trimestrul III 2023, față de perioada similară din 2022, s-a ameliorat pe seama diminuării deficitului comerțului exterior cu bunuri. </t>
  </si>
  <si>
    <t>Diminuarea exportului de bunuri a fost determinată de scăderea semnificativă a exporturilor de produse minerale către CSI.</t>
  </si>
  <si>
    <t>Diminuarea importurilor de bunuri a fost determinată de scăderea livrărilor din CSI, iar cea mai semnificativă contribuție negativă a avut-o importul de produse minerale.</t>
  </si>
  <si>
    <t xml:space="preserve">În trimestrul III al anului 2023, față de perioada similară a anului 2022, au fost înregistrate reduceri a valorii importurilor la majoritatea tipurilor de produse energetice. </t>
  </si>
  <si>
    <t xml:space="preserve">În trimestrul III 2023, balanța veniturilor primare a scăzut pe seama ieșirilor de profituri reinvestite. </t>
  </si>
  <si>
    <t>Din punct de vedere geografic, diminuarea intrărilor de remiteri personale a fost cauzată de cele provenite din CSI și alte țări, în timp ce ieșirile au scăzut ca urmare a reducerii celor către UE și alte țări.</t>
  </si>
  <si>
    <t xml:space="preserve">La 30.09.2023, soldul net debitor al poziției investiționale internaționale relativ la PIB s-a îmbunătățit față de 31.12.2022. Poziția netă debitoare a administrației publice cu 1,0 p.p., până la -20,9 la sută în PIB, iar în cazul societăților care acceptă depozite s−a înregistrat o poziție netă creditoare de 0,8 la sută în PIB, comparativ cu poziția netă debitoare de 0,6 la sută la 31.12.2022. </t>
  </si>
  <si>
    <t>30.09.2023</t>
  </si>
  <si>
    <t>30.06.2023*</t>
  </si>
  <si>
    <t>30.09.2022</t>
  </si>
  <si>
    <t>30.06.2022</t>
  </si>
  <si>
    <t>31.03.2022</t>
  </si>
  <si>
    <t>Activități de cazare și alimentație publică
Деятельность в сфере обслуживания и питания
Accommodation and food service activities</t>
  </si>
  <si>
    <t>I-III</t>
  </si>
  <si>
    <t>2023 III / 
2022 III</t>
  </si>
  <si>
    <t xml:space="preserve">2023 III / </t>
  </si>
  <si>
    <t>2022 III</t>
  </si>
  <si>
    <t xml:space="preserve">TOTAL </t>
  </si>
  <si>
    <t xml:space="preserve">30.09.2023 / </t>
  </si>
  <si>
    <t>Poziția la Остаток на Position as of 
31.12.2022</t>
  </si>
  <si>
    <t>Poziția la Остаток на Position as of
30.09.2023</t>
  </si>
  <si>
    <t>В III квартале 2023 года, ВВП Республики Молдова, как и ВВП ее основных торговых партнеров, зафиксировал экономический рост.</t>
  </si>
  <si>
    <t>In quarter III, 2023, Moldova's GDP and that of its main trading partners recorded economic growth.</t>
  </si>
  <si>
    <t>Снижение экспорта товаров было обусловлено значительным сокращением экспорта минеральных продуктов в страны СНГ.</t>
  </si>
  <si>
    <t>The decrease in exports of goods was mainly due to a significant decrease in exports of mineral products to the CIS.</t>
  </si>
  <si>
    <t>Снижение импорта товаров было обусловленно уменьшением поставок из СНГ, при этом наиболее существенный отрицательный вклад внес импорт минеральных продуктов.</t>
  </si>
  <si>
    <t>The decrease in imports of goods was due to the decrease in deliveries from the CIS, with the most significant negative contribution from imports of mineral products.</t>
  </si>
  <si>
    <t>В III квартале 2023 года, экспорт этилового спирта и алкогольных напитков в страны СНГ и ЕС снизился по сравнению с аналогичным периодом прошлого года.</t>
  </si>
  <si>
    <t>В III квартале 2023 года, сальдо первичных доходов сократилось за счет оттока реинвестированной прибыли.</t>
  </si>
  <si>
    <t>In quarter III 2023, the primary income balance decreased due to outflows of reinvested earnings.</t>
  </si>
  <si>
    <t xml:space="preserve">In quarter III, 2023, the decrease in the secondary income surplus was the result of a decrease in inflows and an increase in outflows. </t>
  </si>
  <si>
    <t xml:space="preserve">La 30.09.2023, poziția activelor oficiale de rezervă s-a majorat comparativ cu 31.12.2022 și corespundea tuturor criteriilor de suficiență. </t>
  </si>
  <si>
    <t xml:space="preserve">As of 09/30/2023, the official reserve asset position increased compared to 12/31/2022 and corresponded to all sufficiency criteria. </t>
  </si>
  <si>
    <t>I. Balanța de plăți a Republicii Moldova în trimestrul III 2023 (date provizorii)</t>
  </si>
  <si>
    <t>I. Платёжный баланс Республики Молдова в III кварталe 2023 года (предварительные данные)</t>
  </si>
  <si>
    <t>I. Balance of payments of the Republic of Moldova in Quarter III, 2023 (preliminary data)</t>
  </si>
  <si>
    <t xml:space="preserve">II. Poziția investițională internațională la 30.09.2023 (date provizorii) </t>
  </si>
  <si>
    <t>II. Международная инвестиционная позиция на 30.09.2023 (предварительные данные)</t>
  </si>
  <si>
    <t>II. International investment position at 09/30/2023 (preliminary data)</t>
  </si>
  <si>
    <t>Diagrama 7. Importul de bunuri pe categorii de bunuri, 2023-III (%)</t>
  </si>
  <si>
    <t>График 7. Импорт товаров по основным товарным группам, 2023-III (%)</t>
  </si>
  <si>
    <t>Chart 7. Import of goods by main categories, 2023-III (%)</t>
  </si>
  <si>
    <t>Diagrama 10. Exportul de servicii pe principalele tipuri, în trimestrul III 2023</t>
  </si>
  <si>
    <t>График 10. Экспорт услуг, основные типы, в III квартале 2023 года</t>
  </si>
  <si>
    <t>Chart 10. Exports of services, by main types, in quarter III 2023</t>
  </si>
  <si>
    <t>Diagrama 11. Importul de servicii, pe principalele tipuri, în trimestrul III 2023</t>
  </si>
  <si>
    <t>График 11. Импорт услуг, основные типы, в III квартале 2023 года</t>
  </si>
  <si>
    <t>Chart 11. Imports of services, by main types, in quarter III 2023</t>
  </si>
  <si>
    <t>Tabelul 12. Poziţia investiţională internaţională (MBP6), la 30.09.2023 (mil. USD)</t>
  </si>
  <si>
    <t>Таблица 12. Международная инвестиционная позиция (РПБ6) по состоянию на 30.09.2023 (млн. долл. США)</t>
  </si>
  <si>
    <t>Diagrama 23. Investiţiile directe, capital propriu acumulat la 30.09.2023, pe activităţi economice (conform CAEM-2)</t>
  </si>
  <si>
    <t>График 23. Прямые инвестиции – собственный капитал, накопленный по состоянию на 30.09.2023 г., по отраслям (согласно КЭДМ-2)</t>
  </si>
  <si>
    <t>Chart 23. Direct investment in domestic economy, equity as of 09/30/2023, by industry (according to NACE-2)</t>
  </si>
  <si>
    <t xml:space="preserve">   Ulei de soia/ Соевое масло/ Soybean oil</t>
  </si>
  <si>
    <t>Diagrama 4. Balanța comerțului cu bunuri, pe zone geografice (FOB-CIF)</t>
  </si>
  <si>
    <t xml:space="preserve">График 4. Сальдо счета товаров, по группам стран (ФОБ-СИФ) </t>
  </si>
  <si>
    <t xml:space="preserve">Chart 4. Trade in goods balance, by region (FOB-CIF) </t>
  </si>
  <si>
    <t>* fluxuri evaluate la rata de schimb zilnică / операции ПБ оцениваются по ежедневному обменному курсу / BOP flow valued at daily exchange rate</t>
  </si>
  <si>
    <t>B III квартале 2023 года, увеличение сальдо счета операций с капиталом было обусловлено увеличением притока капитала, в то время как отток капитала уменьшился.</t>
  </si>
  <si>
    <t>In quarter III, 2023, the increase in the capital account balance was due to increase in capital inflows, while capital outflows decreased.</t>
  </si>
  <si>
    <t xml:space="preserve">Germania </t>
  </si>
  <si>
    <t xml:space="preserve">Rusia </t>
  </si>
  <si>
    <t xml:space="preserve">Franța </t>
  </si>
  <si>
    <t>Marea Britanie</t>
  </si>
  <si>
    <t xml:space="preserve">Irlanda </t>
  </si>
  <si>
    <t xml:space="preserve">România </t>
  </si>
  <si>
    <t>B III квартале 2023 года,  объем международных банковских операций увеличилcя из-за роста объема операций с EC и СНГ.</t>
  </si>
  <si>
    <t>In quarter III, 2023, international banking transactions increased due to the increase in transactions with EU and CSI.</t>
  </si>
  <si>
    <t>UE  / ЕС / EU</t>
  </si>
  <si>
    <t>2023 I-III</t>
  </si>
  <si>
    <t xml:space="preserve">Italia </t>
  </si>
  <si>
    <t xml:space="preserve">Israel </t>
  </si>
  <si>
    <t xml:space="preserve">SUA </t>
  </si>
  <si>
    <t xml:space="preserve">Belgia </t>
  </si>
  <si>
    <t>Alte țări</t>
  </si>
  <si>
    <t>Diagrama 32. Structura geografică a transferurilor brute de mijloace bănești din străinătate în favoarea persoanelor fizice, I-III 2023</t>
  </si>
  <si>
    <t>График 32. Географическая структура трансфертов (переводов) денежных средств из-за границы, осуществлённых в пользу физических лиц, на брутто основе, I-III 2023 года</t>
  </si>
  <si>
    <t>Chart 32. Geographic structure of gross money transfers from abroad in favor of individuals, I-III, 2023</t>
  </si>
  <si>
    <t>Diagrama 31. Structura pe creditori a datoriei private la sfârșitul trimestrului III 2023 (%)</t>
  </si>
  <si>
    <t>График 31. Структура кредиторов частного долга на конец III кварталa 2023 (%)</t>
  </si>
  <si>
    <t>Chart 31. Creditor structure of private debt at the end of quarter III 2023 (%)</t>
  </si>
  <si>
    <t>2023-II*</t>
  </si>
  <si>
    <t>2023-III</t>
  </si>
  <si>
    <t xml:space="preserve">По состоянию на 30.09.2023, частный внешний долг частного сектора вырос по сравнению с ситуацией на конец 2022 года в результате увеличения краткосрочного. </t>
  </si>
  <si>
    <t xml:space="preserve">As of 09/30/2023, private external debt increased compared to the situation at the end of 2022, due to the increase in short-term. </t>
  </si>
  <si>
    <t>mil. USD
млн. долл.
US$ mil.</t>
  </si>
  <si>
    <t>La 30.09.2023, datoria externă publică s-a majorat comparativ cu situația de la finele anului 2022, ca urmare a creșterii datoriei pe termen lung.</t>
  </si>
  <si>
    <t>По состоянию на 30.09.2023, государственный внешний долг увеличился по сравнению с ситуацией на конец 2022 года из-за увеличения долгосрочного долга.</t>
  </si>
  <si>
    <t>As of 09/30/2023, public external debt increased compared to the situation at the end of 2022, due to the increase in long-term debt.</t>
  </si>
  <si>
    <t xml:space="preserve">Principala sursă de finanțare a deficitului de cont curent, în trimestrul III 2023, au fost intrările nete de mijloace financiare sub formă de numerar și depozite. </t>
  </si>
  <si>
    <t>Основным источником финансирования дефицита текущего счета в III квартале 2023 года был чистый приток капитала в виде наличой валюты и депозитов.</t>
  </si>
  <si>
    <t>The main source of financing the current account deficit in quarter III 2023 was net capital inflow in the form of currency and deposits.</t>
  </si>
  <si>
    <t>Diagrama 17. Contul financiar, active și pasive pe categorii funcționale în trimestrul III 2023 (mil. USD)</t>
  </si>
  <si>
    <t>График 17. Финансовый счёт, активы и обязательства по функциональным категориям в III квартале 2023 года (млн. долл. США)</t>
  </si>
  <si>
    <t>Chart 17. Financial account, assets and liabilities by functional categories in Quarter III 2023 (US$ million)</t>
  </si>
  <si>
    <t xml:space="preserve">Micșorarea netă a activelor financiare a fost cauzată, în special, de cele sub formă de numerar și depozite, în timp ce activele de rezervă s-au consolidat. Creșterea netă a pasivelor a fost determinată de evoluția celor sub formă de investiții directe, credite comerciale și avansuri, iar angajamentele sub formă împrumuturi, valută și depozite s-au diminuat. </t>
  </si>
  <si>
    <t>Tabelul 9. Investiții directe, intrări și ieșiri de mijloace financiare (mil. USD)</t>
  </si>
  <si>
    <t>Таблица 9. Прямые инвестиции, приток и отток финансовых средств (млн. долл. США)</t>
  </si>
  <si>
    <t>Table 9. Direct investment, inflow and outflow (US$ million)</t>
  </si>
  <si>
    <t>30.09.2023 / 31.12.2022</t>
  </si>
  <si>
    <t xml:space="preserve">La 30.09.2023, raportul dintre datoria externă brută și PIB s-a diminuat. </t>
  </si>
  <si>
    <t>2023 II*</t>
  </si>
  <si>
    <t>2023 III</t>
  </si>
  <si>
    <t>2022 I</t>
  </si>
  <si>
    <t>2022 II</t>
  </si>
  <si>
    <t>2022 IV</t>
  </si>
  <si>
    <t>Tabelul 10. Împrumuturi externe (pasive), pe sectoare instituționale, valorificări și rambursări (mil. USD)</t>
  </si>
  <si>
    <t>Diagrama 18. Principalii creditori ai administrației publice în trimestrul III 2023</t>
  </si>
  <si>
    <t>График 18. Основные кредиторы секторa государственного управления в III квартале 2023 года</t>
  </si>
  <si>
    <t>Chart 18. The main creditors of general government in Quarter III, 2023</t>
  </si>
  <si>
    <t>BIRD / МБРР / IBRD</t>
  </si>
  <si>
    <t xml:space="preserve">FIDA / </t>
  </si>
  <si>
    <t>30.09.2023 /</t>
  </si>
  <si>
    <t>Чистое уменьшение финансовых активов было в основном за счет наличной валюты и депозитов, в то время как резервные активы выросли. Чистый рост обязательств был обусловлен ростом обязательств в виде прямых инвестиций, торговых кредитов и авансов,  в то время как обязательства в виде ссудов и займов, валюты и депозитов  сократились.</t>
  </si>
  <si>
    <t>La 30.09.2023, datoria externă brută a crescut, față de situația din 31.12.2022, drept urmare a majorării atât a angajamentelor pe termen scurt, cât și a celor pe termen lung, fiind însă în descreștere, față de finele trimestrelor I și II 2023.</t>
  </si>
  <si>
    <t>На 30.09.2023 валовой внешний долг увеличился, по сравнению с 31.12.2022, в результате увеличения как краткосрочных, так и долгосрочных обязательств, но снизился по сравнению с концом I и II кварталов 2023 года.</t>
  </si>
  <si>
    <t>III. Datoria externă brută la 30.09.2023 (date provizorii)</t>
  </si>
  <si>
    <t>III. Внешний долг Республики Молдова по состоянию на 30.09.2023 (предварительные данные)</t>
  </si>
  <si>
    <t>III. External debt of the Republic of Moldova as of 09/30/2023 (preliminary data)</t>
  </si>
  <si>
    <t xml:space="preserve">BIRD / МБРР/ IBRD </t>
  </si>
  <si>
    <t>Serviciul datoriei de stat externe (plăți efective)</t>
  </si>
  <si>
    <t>Обслуживание прямого госуд. внешнего долга (фактически)</t>
  </si>
  <si>
    <t>Governmental external debt service (actual payments)</t>
  </si>
  <si>
    <t>Serviciul datoriei externe publice (plăți efective)</t>
  </si>
  <si>
    <t>Обслуживание внешнего госуд. долга (фактически)</t>
  </si>
  <si>
    <t>Public external debt service (actual payments)</t>
  </si>
  <si>
    <t>Conturile internaționale ale Republicii Moldova în trimestrul III 2023 (date provizorii)</t>
  </si>
  <si>
    <t>II. Poziția investițională internațională a Republicii Moldova la 30.09.2023</t>
  </si>
  <si>
    <t>III. Datoria externă brută la 30.09.2023</t>
  </si>
  <si>
    <t>Счета внешнеэкономической деятельности Республики Молдова за III квартал 2023 года (предварительные данные)</t>
  </si>
  <si>
    <t>I. Платёжный баланс Республики Молдова за III квартал 2023 года (предварительные данные)</t>
  </si>
  <si>
    <t>II. Международная инвестиционная позиция Республики Молдова по состоянию на 30.09.2023</t>
  </si>
  <si>
    <t>III. Внешний долг Республики Молдова по состоянию на 30.09.2023</t>
  </si>
  <si>
    <t>International accounts of  the Republic of Moldova in Quarter III 2023 (preliminary data)</t>
  </si>
  <si>
    <t>I. Balance of payments of the Republic of Moldova in Quarter III 2023 (preliminary data)</t>
  </si>
  <si>
    <t>II. International investment position of the Republic of Moldova as of 09/30/2023</t>
  </si>
  <si>
    <t>III. External debt of the Republic of Moldova as of 09/30/2023</t>
  </si>
  <si>
    <t xml:space="preserve">The current account deficit in the III quarter of 2023, compared to the same period in 2022, improved due to the narrowing of the external trade deficit in goods. </t>
  </si>
  <si>
    <t>Notă: Datele pentru importul de bunuri în trimestrele I și II 2023, au fost ajustate în baza principiului schimbului dreptului de proprietate.
Примечание: Данные по импорту в  I и II квартале 2023 года, были скорректированы на основе принципа смены собственности.
Note: Data on imports of goods in quarter I and II 2023, were adjusted based on the change of ownership principle.</t>
  </si>
  <si>
    <t xml:space="preserve">   Orz / Ячмень / Barley</t>
  </si>
  <si>
    <t>Notă: Datele pentru importul de bunuri în trimestrele I și II 2023, au fost ajustate în baza principiului schimbului dreptului de proprietate.
Примечание: Данные по импорту в  I и II квартале 2023 года, были скорректированы на основе принципа смены собственности.
Note: Data on imports of goods in  quarter I and II 2023, were adjusted based on the change of ownership principle.</t>
  </si>
  <si>
    <t>Active de rezervă*</t>
  </si>
  <si>
    <t>Резервные активы*</t>
  </si>
  <si>
    <t>Reserve assets*</t>
  </si>
  <si>
    <t>dintre care datoria UAT/ в т.ч. долг АТЕ/ of which: debt of ATU</t>
  </si>
  <si>
    <t>As of 09/30/2023, gross external debt increased, compared to 12/31/2022, as a result of an increase in both short-term and long-term debt, but decreased compared to the end of the quarter I and II, 2023.</t>
  </si>
  <si>
    <t>Pe termen scurt
Кратк. oбязательства
Short-term</t>
  </si>
  <si>
    <t>Pe termen lung
Долг. oбязательства
Long-term</t>
  </si>
  <si>
    <t>2023-II</t>
  </si>
  <si>
    <t>Datoria UAT / Долг АТЕ / Debt of ATU</t>
  </si>
  <si>
    <t>În trimestrul III 2023, rulajele bancare internaționale s-au majorat datorită creșterii valorii operațiunilor cu UE și CSI.</t>
  </si>
  <si>
    <t>În trimestrul III 2023, exportul de alcool etilic și băuturi alcoolice către CSI și UE a scăzut față de perioada similară a anului precedent.</t>
  </si>
  <si>
    <t xml:space="preserve">The net decrease in financial assets was mainly due to currency and deposits, while reserve assets increased. The net increase in liabilities was driven by loans, direct investments and trade credits and advances, while liabilities in the form of loans, currency and deposits decreased. </t>
  </si>
  <si>
    <t>Gospodăriile populaţiei şi IFSLSGP</t>
  </si>
  <si>
    <t>Домашние хозяйства и НКОДХ</t>
  </si>
  <si>
    <t>Households and NPISHs</t>
  </si>
  <si>
    <t>По состоянию на 30.09.2023, отношение валового внешнего долга к ВВП снизилось.</t>
  </si>
  <si>
    <t xml:space="preserve">As of 09/30/2023, the gross external debt-to-GDP ratio decreased. </t>
  </si>
  <si>
    <t>În primele 9 luni ale anului 2023, UE deținea ponderea majoră în structura transferurilor brute de mijloace bănești din străinătate în favoarea persoanelor fizice.</t>
  </si>
  <si>
    <t>Diagrama 5. Exportul de bunuri pe categorii de bunuri, 2023-III (%)</t>
  </si>
  <si>
    <t>График 5. Экспорт товаров по основным товарным группам, 2023-III (%)</t>
  </si>
  <si>
    <t>Chart 5. Export of goods by main categories, 2023-III (%)</t>
  </si>
  <si>
    <t>În trimestrul III 2023, PIB-ul Republicii Moldova, dar și a principalilor parteneri comerciali, a înregistrat creșteri economice.</t>
  </si>
  <si>
    <t xml:space="preserve">Дефицит счета текущих операций в III квартале 2023 года, по сравнению с аналогичным периодом 2022 года, улучшился благодаря сокращению дефицита внешней торговли товарами. </t>
  </si>
  <si>
    <t>Таблица 3. Основные составляющие текущего счета платежного баланса (РПБ6), % к ВВП</t>
  </si>
  <si>
    <t xml:space="preserve">В III квартале 2023 года, по сравнению с аналогичным периодом прошлого года, дефицит торговли товарами с СНГ и ЕС сократился, а дефицит с другими странами увеличился. </t>
  </si>
  <si>
    <t>În trimestrul III 2023,  comparativ cu perioada similară a anului precedent, deficitul comerțului cu bunuri cu CSI și UE a scăzut, iar deficitul cu alte țări s-a majorat.</t>
  </si>
  <si>
    <t>In quarter III, 2023, compared to the same period of the previous year, the trade in goods deficit with the CIS and EU decreased while the deficit with other countries increased.</t>
  </si>
  <si>
    <t>Таблица 4. Экспорт пищевыx и сельскохозяйственных продуктов по основным категориям</t>
  </si>
  <si>
    <t>In quarter III 2023, exports of ethyl alcohol and alcoholic beverages to the CIS and the EU decreased compared to the same period of last year.</t>
  </si>
  <si>
    <t xml:space="preserve">В III квартале 2023 года, по сравнению с аналогичным периодом 2022 года было отмечено снижение стоимости импорта большинства видов энергетических товаров. </t>
  </si>
  <si>
    <t>The biggest contribution to the overall growth of services exports was due to IT services, and to  imports - due to travel services.</t>
  </si>
  <si>
    <t>Наиболее существенный вклад в общий рост импорта услуг внесли поездки, а по экспорту - компьютерные услуги.</t>
  </si>
  <si>
    <t>The biggest contribution to the overall growth of services imports was due to travel services, and to exports - due to IT service.</t>
  </si>
  <si>
    <t>Cea mai semnificativă contribuție la creșterea totală a importului de servicii au avut-o serviciile de călătorii, iar la export – serviciile de informatică.</t>
  </si>
  <si>
    <t>mil. USD/млн. долл. США/US$ million</t>
  </si>
  <si>
    <t>Семена рапса</t>
  </si>
  <si>
    <t>Rapeseeds</t>
  </si>
  <si>
    <t>Semințe de rapiță</t>
  </si>
  <si>
    <t xml:space="preserve">Спирт этиловый неденатурированный (с содержанием спирта менее 80 %) </t>
  </si>
  <si>
    <t xml:space="preserve">In quarter III 2023, compared to the same period of 2022, there were registered decreases in the value of imports of most types of energy products. </t>
  </si>
  <si>
    <t>Export/Экспорт/Exports</t>
  </si>
  <si>
    <t>Import/Импорт/Imports</t>
  </si>
  <si>
    <t>Sold/Сальдо/Balance</t>
  </si>
  <si>
    <t xml:space="preserve">În trimestrul III 2023, diminuarea excedentului veniturilor secundare a fost rezultatul scăderii intrărilor și majorării ieșirilor acestora. </t>
  </si>
  <si>
    <t xml:space="preserve">В III квартале 2023 года, снижение положительного сальдо вторичных доходов было вызвано уменьшением притока и увеличением их оттока. </t>
  </si>
  <si>
    <t xml:space="preserve">Таблица 7. Структура личных денежных переводов </t>
  </si>
  <si>
    <t>Снижение притока личных денежных переводов произошло за счет переводов из СНГ и других стран, а оттока - за счет сокращения переводов в ЕС и другие страны.</t>
  </si>
  <si>
    <t>The decrease in inflows of personal remittances was due to those from the CIS and other countries, while outflows decreased due to a reduction in those to the EU and other countries.</t>
  </si>
  <si>
    <t>În trimestrul III 2023, creșterea soldului contului de capital s-a datorat majorării intrărilor de capital, în timp ce ieșirile s-au micșorat.</t>
  </si>
  <si>
    <t>În trimestrul III 2023, principalul creditor al administrației publice au fost Banca Internaţională pentru Reconstrucţie şi Dezvoltare și Banca Europeană pentru Reconstrucție și Dezvoltare.</t>
  </si>
  <si>
    <t>B III квартале 2023 года, основными кредиторами секторa государственного управления были Международный Банк Реконструкции и Развития и Европейский Банк Реконструкции и Развития.</t>
  </si>
  <si>
    <t>In the quarter III, 2023, the main general government creditors were the International Bank for Reconstruction and Development and European Bank for Reconstruction and Development.</t>
  </si>
  <si>
    <t>Table 11. Main indicators of the International Investment Position (BPM6)</t>
  </si>
  <si>
    <t>Modificări care reflectă:
Изменения, отражающие:
Changes, that reflect:</t>
  </si>
  <si>
    <t>dinamica totală 
всего изменений 
total changes</t>
  </si>
  <si>
    <t>fluxul din BP операции ПБ
 BOP transactions</t>
  </si>
  <si>
    <t>fluctuaţia ratei de schimb 
изменение обменного курса 
exchange rate changes</t>
  </si>
  <si>
    <t>alte schimbări 
прочие изменения 
other changes</t>
  </si>
  <si>
    <t>Table 12. International Investment Position (BPM6) as of 09/30/2023 (US$ million)</t>
  </si>
  <si>
    <t xml:space="preserve">По состоянию на 30.09.2023 чистое дебетовое сальдо международной инвестиционной позиции по отношению к ВВП улучшилось по сравнению с 31.12.2022. Чистая позиция обязательств органов государственного управления увеличилась на 1,0 п.п. до -20,9 процента ВВП, а чистая кредитовая позиция депозитных корпораций составила 0,8 процента ВВП, по сравнению с чистой дебитовой позицией  в 0,6 процента на 31.12.2022. </t>
  </si>
  <si>
    <t xml:space="preserve">As of 09/30/2023, the net International Investment Position relative to GDP improved compared to 12/31/2022. The net liability position of general government increased by 1.0 p.p. to -20.9 percent of GDP, while the net assets position of deposit-taking corporations was 0.8 percent of GDP, compared with a net liability position of 0.6 percent at 12/31/2022. </t>
  </si>
  <si>
    <t xml:space="preserve">По состоянию на 30.09.2023, позиция официальных резервных активов увеличилась по сравнению с 31.12.2022 и соответствовала всем критериям достаточности. </t>
  </si>
  <si>
    <t>Основная доля в структуре как финансовых активов, так и пассивов, соответствовала долгосрочным.</t>
  </si>
  <si>
    <t>La 30.09.2023, datoria externă privată a crescut comparativ cu situația de la finele anului 2022, ca urmare a majorării datoriei pe termen scurt.</t>
  </si>
  <si>
    <t>Principalii creditori ai sectorului privat au fost societățile nefinanciare și organismele internaționale.</t>
  </si>
  <si>
    <t>Основными кредиторами частного сектора были нефинансовые предприятия и международные организации.</t>
  </si>
  <si>
    <t>The main creditors of the private sector were non-financial corporations and mutilateral creditors.</t>
  </si>
  <si>
    <t>По итогам 9 месяцев 2023 года, EC соответствовала основная доля в структуре трансфертов (переводов) денежных средств из-за границы, осуществлённых в пользу физических лиц.</t>
  </si>
  <si>
    <t>In the first 9 months, 2023, the EU reprezents the major share in the structure of gross money transfers from abroad made in favor of individuals.</t>
  </si>
  <si>
    <t>В соответствии с географической структурой, снижение трансфертов  денежных средств из-за границы в пользу физических лиц было обусловлено уменьшением притоков из СНГ и других стран, в частности из России, в то время как из ЕС увеличились, за счет увеличения притоков из Германии, Италии и Франции.</t>
  </si>
  <si>
    <t>p.p./п.п.</t>
  </si>
  <si>
    <t>Tr. III / III кв. / Q3</t>
  </si>
  <si>
    <t>mil. USD / млн. долл. США / US$ million</t>
  </si>
  <si>
    <t xml:space="preserve">-2,9 p.p. / п.п. </t>
  </si>
  <si>
    <t>График 14. Личные денежные переводы по регионам (млн. долл. США)</t>
  </si>
  <si>
    <t>Termen scurt / Кратк. обязательства / Short-term</t>
  </si>
  <si>
    <t>Termen scurt / Кратк. обязательства / Short term</t>
  </si>
  <si>
    <t>Termen scurt /Кратк. обязательства /Short-term</t>
  </si>
  <si>
    <t>Termen lung / Долг. обязательства / Long-term</t>
  </si>
  <si>
    <t>Termen lung / Долг.  обязательства / Long-term</t>
  </si>
  <si>
    <t>Termen lung /Долг. обязательства / Long-term</t>
  </si>
  <si>
    <t xml:space="preserve">Международный Валютный Фонд и Группа Всемирного банка являются основными внешними кредиторами государственного сектора. </t>
  </si>
  <si>
    <t>Другие кредиторы</t>
  </si>
  <si>
    <t xml:space="preserve">Alți creditori </t>
  </si>
  <si>
    <t>Tr. / Kв. / Q
2023-III</t>
  </si>
  <si>
    <t>Organisme internaționale
Международные организации
Multilateral creditors</t>
  </si>
  <si>
    <t>Societăţi care acceptă depozite, exclusiv BC
Депозитные организации, за искл. ЦБ
Deposit-taking corporations, except CB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</si>
</sst>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0.0"/>
    <numFmt numFmtId="165" formatCode="#,##0.0"/>
    <numFmt numFmtId="166" formatCode="_-* #,##0.00\ _₽_-;\-* #,##0.00\ _₽_-;_-* &quot;-&quot;??\ _₽_-;_-@_-"/>
    <numFmt numFmtId="167" formatCode="_-* #,##0.00\ _L_-;\-* #,##0.00\ _L_-;_-* &quot;-&quot;??\ _L_-;_-@_-"/>
    <numFmt numFmtId="168" formatCode="0.0%"/>
    <numFmt numFmtId="169" formatCode="#,##0.00;#,##0.00"/>
    <numFmt numFmtId="170" formatCode="0.0000"/>
    <numFmt numFmtId="171" formatCode="#,##0.0;#,##0.0"/>
    <numFmt numFmtId="172" formatCode="0.00000"/>
    <numFmt numFmtId="173" formatCode="0.000000"/>
    <numFmt numFmtId="174" formatCode="#,##0.0000"/>
    <numFmt numFmtId="175" formatCode="0.000"/>
  </numFmts>
  <fonts count="107">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984806"/>
      <name val="PermianSerifTypeface"/>
      <family val="3"/>
    </font>
    <font>
      <sz val="10"/>
      <name val="Arial"/>
      <family val="2"/>
      <charset val="204"/>
    </font>
    <font>
      <sz val="10"/>
      <name val="PermianSerifTypeface"/>
      <family val="3"/>
    </font>
    <font>
      <sz val="12"/>
      <color rgb="FF984806"/>
      <name val="PermianSerifTypeface"/>
      <family val="3"/>
    </font>
    <font>
      <b/>
      <sz val="11"/>
      <color rgb="FFFF0000"/>
      <name val="PermianSerifTypeface"/>
      <family val="3"/>
    </font>
    <font>
      <b/>
      <sz val="10"/>
      <name val="PermianSerifTypeface"/>
      <family val="3"/>
    </font>
    <font>
      <sz val="8"/>
      <color rgb="FF000000"/>
      <name val="PermianSerifTypeface"/>
      <family val="3"/>
    </font>
    <font>
      <i/>
      <sz val="8"/>
      <color theme="1"/>
      <name val="PermianSerifTypeface"/>
      <family val="3"/>
    </font>
    <font>
      <sz val="8"/>
      <name val="PermianSerifTypeface"/>
      <family val="3"/>
    </font>
    <font>
      <b/>
      <sz val="8"/>
      <name val="PermianSerifTypeface"/>
      <family val="3"/>
    </font>
    <font>
      <sz val="10"/>
      <name val="Arial Cyr"/>
      <charset val="204"/>
    </font>
    <font>
      <b/>
      <sz val="11"/>
      <color theme="1"/>
      <name val="PermianSerifTypeface"/>
      <family val="3"/>
    </font>
    <font>
      <sz val="11"/>
      <color theme="1"/>
      <name val="PermianSerifTypeface"/>
      <family val="3"/>
    </font>
    <font>
      <sz val="10"/>
      <color theme="1"/>
      <name val="PermianSerifTypeface"/>
      <family val="3"/>
    </font>
    <font>
      <sz val="10"/>
      <color theme="1"/>
      <name val="Times New Roman"/>
      <family val="1"/>
      <charset val="204"/>
    </font>
    <font>
      <sz val="8"/>
      <color rgb="FFFFFFFF"/>
      <name val="PermianSerifTypeface"/>
      <family val="3"/>
    </font>
    <font>
      <b/>
      <sz val="8"/>
      <color rgb="FFFFFFFF"/>
      <name val="PermianSerifTypeface"/>
      <family val="3"/>
    </font>
    <font>
      <sz val="8"/>
      <color theme="1"/>
      <name val="PermianSerifTypeface"/>
      <family val="3"/>
    </font>
    <font>
      <sz val="8"/>
      <color rgb="FFFF0000"/>
      <name val="PermianSerifTypeface"/>
      <family val="3"/>
    </font>
    <font>
      <sz val="11"/>
      <color theme="1"/>
      <name val="Calibri"/>
      <family val="2"/>
      <charset val="204"/>
      <scheme val="minor"/>
    </font>
    <font>
      <sz val="10"/>
      <name val="PermianSansTypeface"/>
      <family val="3"/>
    </font>
    <font>
      <b/>
      <sz val="11"/>
      <name val="PermianSerifTypeface"/>
      <family val="3"/>
    </font>
    <font>
      <sz val="11"/>
      <name val="Calibri"/>
      <family val="2"/>
      <scheme val="minor"/>
    </font>
    <font>
      <sz val="11"/>
      <color theme="0"/>
      <name val="Calibri"/>
      <family val="2"/>
      <charset val="204"/>
      <scheme val="minor"/>
    </font>
    <font>
      <b/>
      <sz val="8"/>
      <color rgb="FF000000"/>
      <name val="PermianSerifTypeface"/>
      <family val="3"/>
    </font>
    <font>
      <sz val="11"/>
      <color rgb="FF000000"/>
      <name val="PermianSerifTypeface"/>
      <family val="3"/>
    </font>
    <font>
      <b/>
      <sz val="8"/>
      <color theme="1"/>
      <name val="PermianSerifTypeface"/>
      <family val="3"/>
    </font>
    <font>
      <i/>
      <sz val="8"/>
      <color rgb="FF000000"/>
      <name val="PermianSerifTypeface"/>
      <family val="3"/>
    </font>
    <font>
      <sz val="8"/>
      <color theme="1"/>
      <name val="PermianSansTypeface"/>
      <family val="3"/>
    </font>
    <font>
      <b/>
      <sz val="11"/>
      <color theme="1"/>
      <name val="PermianSansTypeface"/>
      <family val="3"/>
    </font>
    <font>
      <sz val="10"/>
      <color indexed="8"/>
      <name val="Arial"/>
      <family val="2"/>
      <charset val="204"/>
    </font>
    <font>
      <i/>
      <sz val="8"/>
      <name val="PermianSerifTypeface"/>
      <family val="3"/>
    </font>
    <font>
      <b/>
      <sz val="11"/>
      <color rgb="FF000000"/>
      <name val="PermianSerifTypeface"/>
      <family val="3"/>
    </font>
    <font>
      <sz val="11"/>
      <color indexed="8"/>
      <name val="Calibri"/>
      <family val="2"/>
      <charset val="204"/>
    </font>
    <font>
      <b/>
      <sz val="8"/>
      <color indexed="8"/>
      <name val="PermianSerifTypeface"/>
      <family val="3"/>
    </font>
    <font>
      <sz val="8"/>
      <color indexed="8"/>
      <name val="PermianSerifTypeface"/>
      <family val="3"/>
    </font>
    <font>
      <i/>
      <sz val="9"/>
      <color theme="1"/>
      <name val="PermianSerifTypeface"/>
      <family val="3"/>
    </font>
    <font>
      <i/>
      <sz val="8"/>
      <color rgb="FFFFFFFF"/>
      <name val="PermianSerifTypeface"/>
      <family val="3"/>
    </font>
    <font>
      <sz val="10"/>
      <color rgb="FFFF0000"/>
      <name val="PermianSerifTypeface"/>
      <family val="3"/>
    </font>
    <font>
      <b/>
      <sz val="10"/>
      <color rgb="FF000000"/>
      <name val="PermianSerifTypeface"/>
      <family val="3"/>
    </font>
    <font>
      <sz val="8"/>
      <name val="PermianSansTypeface"/>
      <family val="3"/>
    </font>
    <font>
      <b/>
      <sz val="10"/>
      <name val="PermianSansTypeface"/>
      <family val="3"/>
    </font>
    <font>
      <sz val="10"/>
      <color indexed="10"/>
      <name val="PermianSansTypeface"/>
      <family val="3"/>
    </font>
    <font>
      <sz val="8"/>
      <color indexed="8"/>
      <name val="Times New Roman"/>
      <family val="1"/>
      <charset val="204"/>
    </font>
    <font>
      <b/>
      <sz val="11"/>
      <color theme="1"/>
      <name val="PermianSlabSerifTypeface"/>
      <family val="3"/>
    </font>
    <font>
      <b/>
      <sz val="8"/>
      <color indexed="8"/>
      <name val="Times New Roman"/>
      <family val="1"/>
      <charset val="204"/>
    </font>
    <font>
      <b/>
      <sz val="8"/>
      <color theme="1"/>
      <name val="Calibri"/>
      <family val="2"/>
      <charset val="204"/>
      <scheme val="minor"/>
    </font>
    <font>
      <b/>
      <sz val="8"/>
      <name val="Times New Roman"/>
      <family val="1"/>
      <charset val="204"/>
    </font>
    <font>
      <b/>
      <sz val="8"/>
      <color rgb="FF00B0F0"/>
      <name val="Times New Roman"/>
      <family val="1"/>
      <charset val="204"/>
    </font>
    <font>
      <sz val="9"/>
      <color indexed="81"/>
      <name val="Tahoma"/>
      <family val="2"/>
      <charset val="204"/>
    </font>
    <font>
      <b/>
      <sz val="9"/>
      <color indexed="81"/>
      <name val="Tahoma"/>
      <family val="2"/>
      <charset val="204"/>
    </font>
    <font>
      <b/>
      <sz val="10"/>
      <color theme="1"/>
      <name val="PermianSerifTypeface"/>
      <family val="3"/>
    </font>
    <font>
      <b/>
      <sz val="10"/>
      <color indexed="8"/>
      <name val="PermianSerifTypeface"/>
      <family val="3"/>
    </font>
    <font>
      <b/>
      <sz val="10"/>
      <color rgb="FFFF0000"/>
      <name val="PermianSerifTypeface"/>
      <family val="3"/>
    </font>
    <font>
      <b/>
      <sz val="10"/>
      <color rgb="FF984806"/>
      <name val="PermianSerifTypeface"/>
      <family val="3"/>
    </font>
    <font>
      <b/>
      <sz val="11"/>
      <color theme="1"/>
      <name val="Calibri"/>
      <family val="2"/>
      <charset val="238"/>
      <scheme val="minor"/>
    </font>
    <font>
      <sz val="11"/>
      <color rgb="FFFF0000"/>
      <name val="PermianSerifTypeface"/>
      <family val="3"/>
    </font>
    <font>
      <sz val="11"/>
      <name val="PermianSerifTypeface"/>
      <family val="3"/>
    </font>
    <font>
      <b/>
      <sz val="11"/>
      <color theme="1"/>
      <name val="Calibri"/>
      <family val="2"/>
      <charset val="204"/>
      <scheme val="minor"/>
    </font>
    <font>
      <i/>
      <sz val="8"/>
      <color theme="1"/>
      <name val="Calibri"/>
      <family val="2"/>
      <scheme val="minor"/>
    </font>
    <font>
      <sz val="8"/>
      <color theme="1"/>
      <name val="Calibri"/>
      <family val="2"/>
      <scheme val="minor"/>
    </font>
    <font>
      <u/>
      <sz val="11"/>
      <color theme="10"/>
      <name val="Calibri"/>
      <family val="2"/>
      <scheme val="minor"/>
    </font>
    <font>
      <sz val="11"/>
      <color rgb="FF7E4824"/>
      <name val="PermianSerifTypeface"/>
      <family val="3"/>
    </font>
    <font>
      <sz val="9"/>
      <name val="Times New Roman"/>
      <family val="1"/>
      <charset val="204"/>
    </font>
    <font>
      <sz val="11"/>
      <name val="Calibri"/>
      <family val="2"/>
      <charset val="204"/>
      <scheme val="minor"/>
    </font>
    <font>
      <sz val="9"/>
      <color rgb="FF0070C0"/>
      <name val="Times New Roman"/>
      <family val="1"/>
      <charset val="204"/>
    </font>
    <font>
      <b/>
      <sz val="11"/>
      <name val="PermianSerifTypeface"/>
      <family val="3"/>
      <charset val="238"/>
    </font>
    <font>
      <i/>
      <sz val="8"/>
      <name val="PermianSerifTypeface-Italic"/>
    </font>
    <font>
      <i/>
      <sz val="8"/>
      <name val="Calibri"/>
      <family val="2"/>
      <charset val="204"/>
    </font>
    <font>
      <b/>
      <sz val="9"/>
      <name val="PermianSerifTypeface"/>
      <family val="3"/>
    </font>
    <font>
      <sz val="10"/>
      <name val="KudriashovRum"/>
    </font>
    <font>
      <sz val="11"/>
      <color rgb="FF0070C0"/>
      <name val="Calibri"/>
      <family val="2"/>
      <charset val="204"/>
      <scheme val="minor"/>
    </font>
    <font>
      <b/>
      <sz val="8"/>
      <color rgb="FFFF0000"/>
      <name val="PermianSerifTypeface"/>
      <family val="3"/>
    </font>
    <font>
      <sz val="11"/>
      <color rgb="FFFF0000"/>
      <name val="Calibri"/>
      <family val="2"/>
      <scheme val="minor"/>
    </font>
    <font>
      <b/>
      <i/>
      <sz val="8"/>
      <name val="PermianSerifTypeface"/>
      <family val="3"/>
    </font>
    <font>
      <b/>
      <i/>
      <sz val="8"/>
      <color rgb="FF000000"/>
      <name val="PermianSerifTypeface"/>
      <family val="3"/>
    </font>
    <font>
      <b/>
      <sz val="6"/>
      <name val="PermianSerifTypeface"/>
      <family val="3"/>
    </font>
    <font>
      <b/>
      <sz val="8"/>
      <color rgb="FFFFFFFF"/>
      <name val="PermianSansTypeface"/>
      <family val="3"/>
    </font>
    <font>
      <i/>
      <sz val="8"/>
      <color theme="1"/>
      <name val="PermianSansTypeface"/>
      <family val="3"/>
    </font>
    <font>
      <sz val="12"/>
      <color rgb="FFFF0000"/>
      <name val="PermianSerifTypeface"/>
      <family val="3"/>
    </font>
    <font>
      <sz val="8"/>
      <name val="Calibri"/>
      <family val="2"/>
      <scheme val="minor"/>
    </font>
    <font>
      <b/>
      <sz val="11"/>
      <name val="Calibri"/>
      <family val="2"/>
      <charset val="204"/>
      <scheme val="minor"/>
    </font>
    <font>
      <b/>
      <sz val="16"/>
      <name val="PermianSerifTypeface"/>
      <family val="3"/>
    </font>
    <font>
      <b/>
      <sz val="12"/>
      <name val="PermianSerifTypeface"/>
      <family val="3"/>
    </font>
    <font>
      <i/>
      <sz val="9"/>
      <name val="PermianSerifTypeface"/>
      <family val="3"/>
    </font>
    <font>
      <i/>
      <sz val="8"/>
      <name val="PermianSansTypeface"/>
      <family val="3"/>
    </font>
    <font>
      <b/>
      <sz val="8"/>
      <name val="PermianSansTypeface"/>
      <family val="3"/>
    </font>
    <font>
      <sz val="12"/>
      <name val="PermianSerifTypeface"/>
      <family val="3"/>
    </font>
    <font>
      <i/>
      <u/>
      <sz val="8"/>
      <name val="PermianSerifTypeface"/>
      <family val="3"/>
    </font>
    <font>
      <b/>
      <sz val="11"/>
      <name val="Calibri"/>
      <family val="2"/>
      <charset val="238"/>
      <scheme val="minor"/>
    </font>
    <font>
      <b/>
      <sz val="8"/>
      <name val="PermianSerifTypeface"/>
      <family val="3"/>
      <charset val="238"/>
    </font>
    <font>
      <sz val="11"/>
      <color rgb="FFFF0000"/>
      <name val="Calibri"/>
      <family val="2"/>
      <charset val="238"/>
      <scheme val="minor"/>
    </font>
    <font>
      <sz val="11"/>
      <color rgb="FFFF0000"/>
      <name val="Calibri"/>
      <family val="2"/>
      <charset val="204"/>
    </font>
    <font>
      <b/>
      <sz val="8"/>
      <color theme="0"/>
      <name val="PermianSerifTypeface"/>
      <family val="3"/>
    </font>
    <font>
      <sz val="11"/>
      <color rgb="FFFF0000"/>
      <name val="Calibri"/>
      <family val="2"/>
      <charset val="204"/>
      <scheme val="minor"/>
    </font>
    <font>
      <sz val="8"/>
      <color theme="2" tint="-0.89999084444715716"/>
      <name val="PermianSerifTypeface"/>
      <family val="3"/>
    </font>
    <font>
      <sz val="11"/>
      <color rgb="FF000000"/>
      <name val="Calibri"/>
      <family val="2"/>
      <scheme val="minor"/>
    </font>
    <font>
      <sz val="11"/>
      <name val="Calibri"/>
      <family val="2"/>
      <charset val="238"/>
      <scheme val="minor"/>
    </font>
    <font>
      <sz val="8"/>
      <name val="PermianSerifTypeface"/>
      <family val="3"/>
      <charset val="238"/>
    </font>
    <font>
      <b/>
      <sz val="8"/>
      <color theme="0"/>
      <name val="PermianSansTypeface"/>
      <family val="3"/>
    </font>
  </fonts>
  <fills count="8">
    <fill>
      <patternFill patternType="none"/>
    </fill>
    <fill>
      <patternFill patternType="gray125"/>
    </fill>
    <fill>
      <patternFill patternType="solid">
        <fgColor theme="9"/>
      </patternFill>
    </fill>
    <fill>
      <patternFill patternType="solid">
        <fgColor rgb="FFB78659"/>
        <bgColor indexed="64"/>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style="thick">
        <color rgb="FF725032"/>
      </top>
      <bottom/>
      <diagonal/>
    </border>
    <border>
      <left/>
      <right style="medium">
        <color rgb="FFFFFFFF"/>
      </right>
      <top/>
      <bottom style="thick">
        <color rgb="FFFFFFFF"/>
      </bottom>
      <diagonal/>
    </border>
    <border>
      <left/>
      <right/>
      <top style="thick">
        <color rgb="FF725032"/>
      </top>
      <bottom/>
      <diagonal/>
    </border>
    <border>
      <left/>
      <right/>
      <top/>
      <bottom style="thick">
        <color rgb="FFFFFFFF"/>
      </bottom>
      <diagonal/>
    </border>
    <border>
      <left/>
      <right/>
      <top/>
      <bottom style="thick">
        <color rgb="FF725032"/>
      </bottom>
      <diagonal/>
    </border>
    <border>
      <left style="medium">
        <color rgb="FFFFFFFF"/>
      </left>
      <right/>
      <top style="thick">
        <color rgb="FF725032"/>
      </top>
      <bottom/>
      <diagonal/>
    </border>
    <border>
      <left style="medium">
        <color rgb="FFFFFFFF"/>
      </left>
      <right style="medium">
        <color rgb="FFFFFFFF"/>
      </right>
      <top style="thick">
        <color rgb="FF725032"/>
      </top>
      <bottom/>
      <diagonal/>
    </border>
    <border>
      <left style="medium">
        <color rgb="FFFFFFFF"/>
      </left>
      <right style="medium">
        <color rgb="FFFFFFFF"/>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right style="thin">
        <color theme="0"/>
      </right>
      <top style="thick">
        <color rgb="FF725032"/>
      </top>
      <bottom/>
      <diagonal/>
    </border>
    <border>
      <left style="thin">
        <color theme="0"/>
      </left>
      <right/>
      <top style="thick">
        <color rgb="FF725032"/>
      </top>
      <bottom/>
      <diagonal/>
    </border>
    <border>
      <left/>
      <right style="thin">
        <color theme="0"/>
      </right>
      <top/>
      <bottom/>
      <diagonal/>
    </border>
    <border>
      <left style="thin">
        <color theme="0"/>
      </left>
      <right/>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ck">
        <color rgb="FFFFFFFF"/>
      </bottom>
      <diagonal/>
    </border>
    <border>
      <left style="thin">
        <color theme="0"/>
      </left>
      <right/>
      <top/>
      <bottom style="thick">
        <color rgb="FFFFFFFF"/>
      </bottom>
      <diagonal/>
    </border>
    <border>
      <left style="medium">
        <color theme="0"/>
      </left>
      <right/>
      <top style="thick">
        <color rgb="FFFFFFFF"/>
      </top>
      <bottom/>
      <diagonal/>
    </border>
    <border>
      <left style="medium">
        <color theme="0"/>
      </left>
      <right/>
      <top/>
      <bottom/>
      <diagonal/>
    </border>
    <border>
      <left style="medium">
        <color theme="0"/>
      </left>
      <right/>
      <top/>
      <bottom style="thick">
        <color rgb="FFFFFFFF"/>
      </bottom>
      <diagonal/>
    </border>
    <border>
      <left/>
      <right/>
      <top style="thick">
        <color rgb="FFFFFFFF"/>
      </top>
      <bottom style="thick">
        <color rgb="FFFFFFFF"/>
      </bottom>
      <diagonal/>
    </border>
    <border>
      <left style="medium">
        <color theme="0"/>
      </left>
      <right/>
      <top/>
      <bottom style="thick">
        <color rgb="FF725032"/>
      </bottom>
      <diagonal/>
    </border>
    <border>
      <left style="medium">
        <color rgb="FFFFFFFF"/>
      </left>
      <right style="medium">
        <color rgb="FFFFFFFF"/>
      </right>
      <top style="medium">
        <color rgb="FFFFFFFF"/>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bottom style="thin">
        <color theme="0"/>
      </bottom>
      <diagonal/>
    </border>
    <border>
      <left style="thin">
        <color theme="0"/>
      </left>
      <right/>
      <top style="thick">
        <color rgb="FFFFFFFF"/>
      </top>
      <bottom/>
      <diagonal/>
    </border>
    <border>
      <left style="thin">
        <color theme="0"/>
      </left>
      <right style="medium">
        <color rgb="FFFFFFFF"/>
      </right>
      <top style="thick">
        <color rgb="FF725032"/>
      </top>
      <bottom/>
      <diagonal/>
    </border>
    <border>
      <left style="thin">
        <color theme="0"/>
      </left>
      <right/>
      <top/>
      <bottom style="medium">
        <color rgb="FFFFFFFF"/>
      </bottom>
      <diagonal/>
    </border>
    <border>
      <left style="thin">
        <color theme="0"/>
      </left>
      <right/>
      <top/>
      <bottom style="thick">
        <color rgb="FF725032"/>
      </bottom>
      <diagonal/>
    </border>
    <border>
      <left style="thin">
        <color theme="0"/>
      </left>
      <right style="medium">
        <color rgb="FFFFFFFF"/>
      </right>
      <top style="thin">
        <color theme="0"/>
      </top>
      <bottom style="thick">
        <color rgb="FFFFFFFF"/>
      </bottom>
      <diagonal/>
    </border>
    <border>
      <left style="thin">
        <color theme="0"/>
      </left>
      <right style="medium">
        <color rgb="FFFFFFFF"/>
      </right>
      <top/>
      <bottom/>
      <diagonal/>
    </border>
    <border>
      <left style="thin">
        <color theme="0"/>
      </left>
      <right/>
      <top style="thin">
        <color theme="0"/>
      </top>
      <bottom style="thick">
        <color rgb="FFFFFFFF"/>
      </bottom>
      <diagonal/>
    </border>
    <border>
      <left/>
      <right/>
      <top style="thin">
        <color theme="0"/>
      </top>
      <bottom style="thick">
        <color rgb="FFFFFFFF"/>
      </bottom>
      <diagonal/>
    </border>
    <border>
      <left style="thin">
        <color theme="0"/>
      </left>
      <right/>
      <top/>
      <bottom style="thin">
        <color theme="0"/>
      </bottom>
      <diagonal/>
    </border>
    <border>
      <left style="thin">
        <color theme="0"/>
      </left>
      <right style="thin">
        <color theme="0"/>
      </right>
      <top style="medium">
        <color rgb="FFFFFFFF"/>
      </top>
      <bottom/>
      <diagonal/>
    </border>
    <border>
      <left style="thin">
        <color theme="0"/>
      </left>
      <right style="thin">
        <color theme="0"/>
      </right>
      <top/>
      <bottom/>
      <diagonal/>
    </border>
    <border>
      <left style="thin">
        <color theme="0"/>
      </left>
      <right style="thin">
        <color theme="0"/>
      </right>
      <top/>
      <bottom style="thick">
        <color rgb="FFFFFFFF"/>
      </bottom>
      <diagonal/>
    </border>
    <border>
      <left style="thin">
        <color theme="0"/>
      </left>
      <right style="thin">
        <color theme="0"/>
      </right>
      <top style="thick">
        <color rgb="FFFFFFFF"/>
      </top>
      <bottom/>
      <diagonal/>
    </border>
    <border>
      <left style="thin">
        <color theme="0"/>
      </left>
      <right style="thin">
        <color theme="0"/>
      </right>
      <top/>
      <bottom style="thick">
        <color rgb="FF725032"/>
      </bottom>
      <diagonal/>
    </border>
    <border>
      <left style="medium">
        <color rgb="FFFFFFFF"/>
      </left>
      <right style="thin">
        <color theme="0"/>
      </right>
      <top style="thick">
        <color rgb="FF725032"/>
      </top>
      <bottom/>
      <diagonal/>
    </border>
    <border>
      <left style="medium">
        <color rgb="FFFFFFFF"/>
      </left>
      <right style="thin">
        <color theme="0"/>
      </right>
      <top/>
      <bottom style="thick">
        <color rgb="FFFFFFFF"/>
      </bottom>
      <diagonal/>
    </border>
    <border>
      <left style="thin">
        <color theme="0"/>
      </left>
      <right style="thin">
        <color theme="0"/>
      </right>
      <top style="thick">
        <color rgb="FF725032"/>
      </top>
      <bottom/>
      <diagonal/>
    </border>
    <border>
      <left/>
      <right/>
      <top style="thick">
        <color rgb="FF542804"/>
      </top>
      <bottom/>
      <diagonal/>
    </border>
    <border>
      <left/>
      <right/>
      <top/>
      <bottom style="thick">
        <color rgb="FF542804"/>
      </bottom>
      <diagonal/>
    </border>
    <border>
      <left/>
      <right/>
      <top style="thick">
        <color theme="0"/>
      </top>
      <bottom/>
      <diagonal/>
    </border>
    <border>
      <left/>
      <right/>
      <top style="medium">
        <color theme="0"/>
      </top>
      <bottom/>
      <diagonal/>
    </border>
    <border>
      <left/>
      <right style="medium">
        <color theme="0"/>
      </right>
      <top style="thick">
        <color rgb="FFFFFFFF"/>
      </top>
      <bottom/>
      <diagonal/>
    </border>
    <border>
      <left/>
      <right style="medium">
        <color theme="0"/>
      </right>
      <top/>
      <bottom/>
      <diagonal/>
    </border>
    <border>
      <left/>
      <right style="medium">
        <color theme="0"/>
      </right>
      <top/>
      <bottom style="thick">
        <color rgb="FFFFFFFF"/>
      </bottom>
      <diagonal/>
    </border>
    <border>
      <left/>
      <right style="medium">
        <color theme="0"/>
      </right>
      <top/>
      <bottom style="thick">
        <color rgb="FF725032"/>
      </bottom>
      <diagonal/>
    </border>
    <border>
      <left/>
      <right style="medium">
        <color theme="0"/>
      </right>
      <top style="thick">
        <color rgb="FF725032"/>
      </top>
      <bottom/>
      <diagonal/>
    </border>
    <border>
      <left/>
      <right style="medium">
        <color theme="0"/>
      </right>
      <top/>
      <bottom style="medium">
        <color rgb="FFFFFFFF"/>
      </bottom>
      <diagonal/>
    </border>
    <border>
      <left/>
      <right/>
      <top style="thick">
        <color rgb="FF725032"/>
      </top>
      <bottom style="thin">
        <color theme="0"/>
      </bottom>
      <diagonal/>
    </border>
    <border>
      <left style="thin">
        <color theme="0"/>
      </left>
      <right/>
      <top style="thick">
        <color rgb="FF725032"/>
      </top>
      <bottom style="thin">
        <color theme="0"/>
      </bottom>
      <diagonal/>
    </border>
    <border>
      <left/>
      <right style="medium">
        <color rgb="FFFFFFFF"/>
      </right>
      <top style="thick">
        <color rgb="FFFFFFFF"/>
      </top>
      <bottom/>
      <diagonal/>
    </border>
    <border>
      <left style="medium">
        <color theme="0"/>
      </left>
      <right/>
      <top style="thick">
        <color rgb="FFFFFFFF"/>
      </top>
      <bottom style="thick">
        <color rgb="FFFFFFFF"/>
      </bottom>
      <diagonal/>
    </border>
    <border>
      <left style="thin">
        <color theme="0"/>
      </left>
      <right/>
      <top style="thick">
        <color theme="0"/>
      </top>
      <bottom/>
      <diagonal/>
    </border>
    <border>
      <left style="thin">
        <color theme="0"/>
      </left>
      <right/>
      <top style="thin">
        <color theme="0"/>
      </top>
      <bottom style="thick">
        <color theme="0"/>
      </bottom>
      <diagonal/>
    </border>
    <border>
      <left/>
      <right/>
      <top style="thin">
        <color theme="0"/>
      </top>
      <bottom style="thick">
        <color theme="0"/>
      </bottom>
      <diagonal/>
    </border>
    <border>
      <left style="medium">
        <color theme="0"/>
      </left>
      <right style="medium">
        <color theme="0"/>
      </right>
      <top style="thick">
        <color rgb="FF725032"/>
      </top>
      <bottom/>
      <diagonal/>
    </border>
    <border>
      <left style="medium">
        <color theme="0"/>
      </left>
      <right style="medium">
        <color theme="0"/>
      </right>
      <top/>
      <bottom style="thick">
        <color rgb="FFFFFFFF"/>
      </bottom>
      <diagonal/>
    </border>
    <border>
      <left style="medium">
        <color theme="0"/>
      </left>
      <right style="medium">
        <color theme="0"/>
      </right>
      <top/>
      <bottom/>
      <diagonal/>
    </border>
    <border>
      <left style="medium">
        <color theme="0"/>
      </left>
      <right style="medium">
        <color theme="0"/>
      </right>
      <top/>
      <bottom style="thick">
        <color rgb="FF725032"/>
      </bottom>
      <diagonal/>
    </border>
    <border>
      <left/>
      <right style="medium">
        <color rgb="FFFFFFFF"/>
      </right>
      <top style="thick">
        <color rgb="FF542804"/>
      </top>
      <bottom/>
      <diagonal/>
    </border>
    <border>
      <left/>
      <right style="medium">
        <color rgb="FFFFFFFF"/>
      </right>
      <top style="thick">
        <color rgb="FF542804"/>
      </top>
      <bottom style="medium">
        <color rgb="FFFFFFFF"/>
      </bottom>
      <diagonal/>
    </border>
    <border>
      <left/>
      <right/>
      <top style="thick">
        <color rgb="FF542804"/>
      </top>
      <bottom style="medium">
        <color rgb="FFFFFFFF"/>
      </bottom>
      <diagonal/>
    </border>
    <border>
      <left style="medium">
        <color rgb="FFFFFFFF"/>
      </left>
      <right/>
      <top style="thick">
        <color rgb="FF542804"/>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thick">
        <color rgb="FF542804"/>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top style="medium">
        <color theme="0"/>
      </top>
      <bottom/>
      <diagonal/>
    </border>
    <border>
      <left/>
      <right style="medium">
        <color rgb="FFFFFFFF"/>
      </right>
      <top style="thick">
        <color rgb="FF725032"/>
      </top>
      <bottom style="medium">
        <color rgb="FFFFFFFF"/>
      </bottom>
      <diagonal/>
    </border>
    <border>
      <left/>
      <right/>
      <top style="thick">
        <color rgb="FF725032"/>
      </top>
      <bottom style="medium">
        <color rgb="FFFFFFFF"/>
      </bottom>
      <diagonal/>
    </border>
    <border>
      <left style="medium">
        <color rgb="FFFFFFFF"/>
      </left>
      <right/>
      <top style="thick">
        <color rgb="FF725032"/>
      </top>
      <bottom style="medium">
        <color rgb="FFFFFFFF"/>
      </bottom>
      <diagonal/>
    </border>
    <border>
      <left style="medium">
        <color theme="0"/>
      </left>
      <right/>
      <top style="thick">
        <color rgb="FF725032"/>
      </top>
      <bottom style="medium">
        <color rgb="FFFFFFFF"/>
      </bottom>
      <diagonal/>
    </border>
    <border>
      <left style="medium">
        <color theme="0"/>
      </left>
      <right style="medium">
        <color rgb="FFFFFFFF"/>
      </right>
      <top/>
      <bottom/>
      <diagonal/>
    </border>
    <border>
      <left style="medium">
        <color theme="0"/>
      </left>
      <right/>
      <top style="thick">
        <color rgb="FF725032"/>
      </top>
      <bottom/>
      <diagonal/>
    </border>
    <border>
      <left style="medium">
        <color theme="0"/>
      </left>
      <right/>
      <top/>
      <bottom style="thin">
        <color theme="0"/>
      </bottom>
      <diagonal/>
    </border>
    <border>
      <left style="medium">
        <color theme="0"/>
      </left>
      <right style="thin">
        <color theme="0"/>
      </right>
      <top style="thick">
        <color rgb="FF725032"/>
      </top>
      <bottom/>
      <diagonal/>
    </border>
    <border>
      <left style="medium">
        <color theme="0"/>
      </left>
      <right style="thin">
        <color theme="0"/>
      </right>
      <top/>
      <bottom style="medium">
        <color theme="0"/>
      </bottom>
      <diagonal/>
    </border>
    <border>
      <left style="medium">
        <color theme="0"/>
      </left>
      <right style="thin">
        <color theme="0"/>
      </right>
      <top/>
      <bottom style="thin">
        <color theme="0"/>
      </bottom>
      <diagonal/>
    </border>
    <border>
      <left style="medium">
        <color theme="0"/>
      </left>
      <right/>
      <top style="thin">
        <color theme="0"/>
      </top>
      <bottom/>
      <diagonal/>
    </border>
    <border>
      <left style="medium">
        <color theme="0"/>
      </left>
      <right/>
      <top style="thick">
        <color rgb="FF542804"/>
      </top>
      <bottom/>
      <diagonal/>
    </border>
    <border>
      <left/>
      <right style="thin">
        <color theme="0"/>
      </right>
      <top style="thin">
        <color theme="0"/>
      </top>
      <bottom style="thick">
        <color theme="0"/>
      </bottom>
      <diagonal/>
    </border>
    <border>
      <left style="medium">
        <color theme="0"/>
      </left>
      <right/>
      <top style="medium">
        <color rgb="FFFFFFFF"/>
      </top>
      <bottom style="thick">
        <color rgb="FFFFFFFF"/>
      </bottom>
      <diagonal/>
    </border>
    <border>
      <left style="thin">
        <color indexed="64"/>
      </left>
      <right style="thin">
        <color indexed="64"/>
      </right>
      <top style="medium">
        <color indexed="64"/>
      </top>
      <bottom style="thin">
        <color indexed="64"/>
      </bottom>
      <diagonal/>
    </border>
    <border>
      <left/>
      <right style="thin">
        <color theme="0"/>
      </right>
      <top style="thin">
        <color theme="0"/>
      </top>
      <bottom style="thick">
        <color rgb="FFFFFFFF"/>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right style="medium">
        <color theme="0"/>
      </right>
      <top style="medium">
        <color theme="0"/>
      </top>
      <bottom/>
      <diagonal/>
    </border>
  </borders>
  <cellStyleXfs count="26">
    <xf numFmtId="0" fontId="0" fillId="0" borderId="0"/>
    <xf numFmtId="9" fontId="6" fillId="0" borderId="0" applyFont="0" applyFill="0" applyBorder="0" applyAlignment="0" applyProtection="0"/>
    <xf numFmtId="0" fontId="8" fillId="0" borderId="0"/>
    <xf numFmtId="0" fontId="17" fillId="0" borderId="0"/>
    <xf numFmtId="0" fontId="26" fillId="0" borderId="0"/>
    <xf numFmtId="0" fontId="30" fillId="2" borderId="0" applyNumberFormat="0" applyBorder="0" applyAlignment="0" applyProtection="0"/>
    <xf numFmtId="0" fontId="8" fillId="0" borderId="0"/>
    <xf numFmtId="0" fontId="26" fillId="0" borderId="0"/>
    <xf numFmtId="0" fontId="6" fillId="0" borderId="0"/>
    <xf numFmtId="0" fontId="37" fillId="0" borderId="0">
      <alignment vertical="top"/>
    </xf>
    <xf numFmtId="0" fontId="40" fillId="0" borderId="0"/>
    <xf numFmtId="166" fontId="6" fillId="0" borderId="0" applyFont="0" applyFill="0" applyBorder="0" applyAlignment="0" applyProtection="0"/>
    <xf numFmtId="0" fontId="26" fillId="0" borderId="0"/>
    <xf numFmtId="0" fontId="5" fillId="0" borderId="0"/>
    <xf numFmtId="0" fontId="8" fillId="0" borderId="0"/>
    <xf numFmtId="0" fontId="5" fillId="0" borderId="0"/>
    <xf numFmtId="0" fontId="8" fillId="0" borderId="0"/>
    <xf numFmtId="0" fontId="8" fillId="0" borderId="0"/>
    <xf numFmtId="166" fontId="8" fillId="0" borderId="0" applyFont="0" applyFill="0" applyBorder="0" applyAlignment="0" applyProtection="0"/>
    <xf numFmtId="0" fontId="26" fillId="0" borderId="0"/>
    <xf numFmtId="0" fontId="4" fillId="0" borderId="0"/>
    <xf numFmtId="0" fontId="4" fillId="0" borderId="0"/>
    <xf numFmtId="0" fontId="68" fillId="0" borderId="0" applyNumberFormat="0" applyFill="0" applyBorder="0" applyAlignment="0" applyProtection="0"/>
    <xf numFmtId="0" fontId="70" fillId="0" borderId="0"/>
    <xf numFmtId="0" fontId="77" fillId="0" borderId="0"/>
    <xf numFmtId="9" fontId="2" fillId="0" borderId="0" applyFont="0" applyFill="0" applyBorder="0" applyAlignment="0" applyProtection="0"/>
  </cellStyleXfs>
  <cellXfs count="1115">
    <xf numFmtId="0" fontId="0" fillId="0" borderId="0" xfId="0"/>
    <xf numFmtId="0" fontId="9" fillId="0" borderId="0" xfId="2" applyFont="1"/>
    <xf numFmtId="0" fontId="12" fillId="0" borderId="0" xfId="2" applyFont="1"/>
    <xf numFmtId="0" fontId="14" fillId="0" borderId="0" xfId="0" applyFont="1" applyAlignment="1">
      <alignment horizontal="left" vertical="center"/>
    </xf>
    <xf numFmtId="0" fontId="15" fillId="0" borderId="1" xfId="2" applyFont="1" applyBorder="1"/>
    <xf numFmtId="49" fontId="16" fillId="0" borderId="1" xfId="3" applyNumberFormat="1" applyFont="1" applyBorder="1" applyAlignment="1">
      <alignment horizontal="center" vertical="center"/>
    </xf>
    <xf numFmtId="0" fontId="16" fillId="0" borderId="1" xfId="2" applyFont="1" applyBorder="1" applyAlignment="1">
      <alignment horizontal="center"/>
    </xf>
    <xf numFmtId="164" fontId="15" fillId="0" borderId="1" xfId="2" applyNumberFormat="1" applyFont="1" applyBorder="1"/>
    <xf numFmtId="0" fontId="20" fillId="0" borderId="0" xfId="0" applyFont="1" applyAlignment="1">
      <alignment vertical="center"/>
    </xf>
    <xf numFmtId="0" fontId="19" fillId="0" borderId="0" xfId="0" applyFont="1"/>
    <xf numFmtId="0" fontId="23" fillId="3" borderId="0" xfId="0" applyFont="1" applyFill="1" applyAlignment="1">
      <alignment horizontal="center" vertical="center" wrapText="1"/>
    </xf>
    <xf numFmtId="0" fontId="23" fillId="3" borderId="7"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13" fillId="4" borderId="0" xfId="0" applyFont="1" applyFill="1" applyAlignment="1">
      <alignment vertical="center" wrapText="1"/>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14" fillId="0" borderId="0" xfId="0" applyFont="1" applyAlignment="1">
      <alignment vertical="center"/>
    </xf>
    <xf numFmtId="0" fontId="27" fillId="0" borderId="0" xfId="4" applyFont="1"/>
    <xf numFmtId="0" fontId="27" fillId="0" borderId="0" xfId="4" applyFont="1" applyProtection="1">
      <protection locked="0"/>
    </xf>
    <xf numFmtId="0" fontId="16" fillId="0" borderId="1" xfId="4" applyFont="1" applyBorder="1" applyAlignment="1">
      <alignment horizontal="center" vertical="center"/>
    </xf>
    <xf numFmtId="0" fontId="16" fillId="0" borderId="1" xfId="4" applyFont="1" applyBorder="1" applyAlignment="1">
      <alignment horizontal="center"/>
    </xf>
    <xf numFmtId="0" fontId="15" fillId="0" borderId="1" xfId="4" applyFont="1" applyBorder="1" applyAlignment="1">
      <alignment wrapText="1"/>
    </xf>
    <xf numFmtId="0" fontId="15" fillId="0" borderId="0" xfId="4" applyFont="1"/>
    <xf numFmtId="49" fontId="16" fillId="0" borderId="1" xfId="4" applyNumberFormat="1" applyFont="1" applyBorder="1" applyAlignment="1">
      <alignment horizontal="center" wrapText="1"/>
    </xf>
    <xf numFmtId="0" fontId="23" fillId="3" borderId="15" xfId="0" applyFont="1" applyFill="1" applyBorder="1" applyAlignment="1">
      <alignment horizontal="center" vertical="center" wrapText="1"/>
    </xf>
    <xf numFmtId="0" fontId="31" fillId="4" borderId="0" xfId="0" applyFont="1" applyFill="1" applyAlignment="1">
      <alignment vertical="center" wrapText="1"/>
    </xf>
    <xf numFmtId="0" fontId="31" fillId="4" borderId="8" xfId="0" applyFont="1" applyFill="1" applyBorder="1" applyAlignment="1">
      <alignment vertical="center" wrapText="1"/>
    </xf>
    <xf numFmtId="0" fontId="34" fillId="4" borderId="0" xfId="0" applyFont="1" applyFill="1" applyAlignment="1">
      <alignment vertical="center" wrapText="1"/>
    </xf>
    <xf numFmtId="0" fontId="34" fillId="0" borderId="0" xfId="0" applyFont="1" applyAlignment="1">
      <alignment vertical="center"/>
    </xf>
    <xf numFmtId="0" fontId="35" fillId="0" borderId="0" xfId="0" applyFont="1"/>
    <xf numFmtId="0" fontId="36" fillId="0" borderId="0" xfId="0" applyFont="1"/>
    <xf numFmtId="0" fontId="16" fillId="0" borderId="1" xfId="8" applyFont="1" applyBorder="1" applyAlignment="1">
      <alignment horizontal="center"/>
    </xf>
    <xf numFmtId="2" fontId="16" fillId="0" borderId="1" xfId="8" applyNumberFormat="1" applyFont="1" applyBorder="1" applyAlignment="1">
      <alignment horizontal="left" vertical="top" wrapText="1"/>
    </xf>
    <xf numFmtId="4" fontId="15" fillId="0" borderId="1" xfId="0" applyNumberFormat="1" applyFont="1" applyBorder="1" applyAlignment="1">
      <alignment horizontal="right" vertical="top"/>
    </xf>
    <xf numFmtId="0" fontId="38" fillId="0" borderId="0" xfId="0" applyFont="1"/>
    <xf numFmtId="0" fontId="39" fillId="0" borderId="0" xfId="0" applyFont="1" applyAlignment="1">
      <alignment vertical="center"/>
    </xf>
    <xf numFmtId="0" fontId="23" fillId="3" borderId="8" xfId="0" applyFont="1" applyFill="1" applyBorder="1" applyAlignment="1">
      <alignment horizontal="center" vertical="center"/>
    </xf>
    <xf numFmtId="0" fontId="31" fillId="4" borderId="0" xfId="0" applyFont="1" applyFill="1" applyAlignment="1">
      <alignment vertical="center"/>
    </xf>
    <xf numFmtId="0" fontId="31" fillId="4" borderId="8" xfId="0" applyFont="1" applyFill="1" applyBorder="1" applyAlignment="1">
      <alignment vertical="center"/>
    </xf>
    <xf numFmtId="0" fontId="13" fillId="4" borderId="0" xfId="0" applyFont="1" applyFill="1" applyAlignment="1">
      <alignment horizontal="left" vertical="center" indent="1"/>
    </xf>
    <xf numFmtId="0" fontId="13" fillId="4" borderId="8" xfId="0" applyFont="1" applyFill="1" applyBorder="1" applyAlignment="1">
      <alignment horizontal="left" vertical="center" indent="1"/>
    </xf>
    <xf numFmtId="0" fontId="34" fillId="4" borderId="0" xfId="0" applyFont="1" applyFill="1" applyAlignment="1">
      <alignment horizontal="left" vertical="center" indent="2"/>
    </xf>
    <xf numFmtId="0" fontId="34" fillId="4" borderId="8" xfId="0" applyFont="1" applyFill="1" applyBorder="1" applyAlignment="1">
      <alignment horizontal="left" vertical="center" indent="2"/>
    </xf>
    <xf numFmtId="0" fontId="13" fillId="4" borderId="0" xfId="0" applyFont="1" applyFill="1" applyAlignment="1">
      <alignment vertical="center"/>
    </xf>
    <xf numFmtId="0" fontId="13" fillId="4" borderId="8" xfId="0" applyFont="1" applyFill="1" applyBorder="1" applyAlignment="1">
      <alignment vertical="center"/>
    </xf>
    <xf numFmtId="0" fontId="31" fillId="4" borderId="9" xfId="0" applyFont="1" applyFill="1" applyBorder="1" applyAlignment="1">
      <alignment vertical="center"/>
    </xf>
    <xf numFmtId="2" fontId="40" fillId="0" borderId="0" xfId="10" applyNumberFormat="1"/>
    <xf numFmtId="0" fontId="40" fillId="0" borderId="0" xfId="10"/>
    <xf numFmtId="2" fontId="41" fillId="0" borderId="1" xfId="10" applyNumberFormat="1" applyFont="1" applyBorder="1" applyAlignment="1">
      <alignment horizontal="center" vertical="center"/>
    </xf>
    <xf numFmtId="0" fontId="14" fillId="0" borderId="0" xfId="0" applyFont="1"/>
    <xf numFmtId="0" fontId="19" fillId="0" borderId="0" xfId="0" applyFont="1" applyAlignment="1">
      <alignment vertical="center" wrapText="1"/>
    </xf>
    <xf numFmtId="164" fontId="19" fillId="0" borderId="0" xfId="0" applyNumberFormat="1" applyFont="1"/>
    <xf numFmtId="167" fontId="20" fillId="0" borderId="0" xfId="0" applyNumberFormat="1" applyFont="1" applyAlignment="1">
      <alignment horizontal="center"/>
    </xf>
    <xf numFmtId="0" fontId="43" fillId="0" borderId="0" xfId="0" applyFont="1" applyAlignment="1">
      <alignment vertical="center"/>
    </xf>
    <xf numFmtId="0" fontId="18" fillId="0" borderId="0" xfId="0" applyFont="1" applyAlignment="1">
      <alignment vertical="center"/>
    </xf>
    <xf numFmtId="0" fontId="20" fillId="0" borderId="0" xfId="0" applyFont="1"/>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13" fillId="4" borderId="8" xfId="0" applyFont="1" applyFill="1" applyBorder="1" applyAlignment="1">
      <alignment horizontal="right" vertical="center" wrapText="1"/>
    </xf>
    <xf numFmtId="0" fontId="24" fillId="4" borderId="8" xfId="0" applyFont="1" applyFill="1" applyBorder="1" applyAlignment="1">
      <alignment horizontal="right" vertical="center" wrapText="1"/>
    </xf>
    <xf numFmtId="0" fontId="31" fillId="4" borderId="9" xfId="0" applyFont="1" applyFill="1" applyBorder="1" applyAlignment="1">
      <alignment vertical="center" wrapText="1"/>
    </xf>
    <xf numFmtId="0" fontId="33" fillId="0" borderId="0" xfId="7" applyFont="1" applyAlignment="1">
      <alignment horizontal="right"/>
    </xf>
    <xf numFmtId="2" fontId="33" fillId="0" borderId="0" xfId="7" applyNumberFormat="1" applyFont="1" applyAlignment="1">
      <alignment horizontal="right"/>
    </xf>
    <xf numFmtId="164" fontId="33" fillId="0" borderId="0" xfId="7" applyNumberFormat="1" applyFont="1" applyAlignment="1">
      <alignment horizontal="right"/>
    </xf>
    <xf numFmtId="0" fontId="19" fillId="0" borderId="0" xfId="0" applyFont="1" applyAlignment="1">
      <alignment horizontal="left"/>
    </xf>
    <xf numFmtId="168" fontId="0" fillId="0" borderId="0" xfId="0" applyNumberFormat="1"/>
    <xf numFmtId="2" fontId="0" fillId="0" borderId="0" xfId="0" applyNumberFormat="1"/>
    <xf numFmtId="0" fontId="0" fillId="0" borderId="0" xfId="0" applyAlignment="1">
      <alignment vertical="top"/>
    </xf>
    <xf numFmtId="0" fontId="18" fillId="0" borderId="0" xfId="0" applyFont="1"/>
    <xf numFmtId="0" fontId="23" fillId="3" borderId="21" xfId="0" applyFont="1" applyFill="1" applyBorder="1" applyAlignment="1">
      <alignment horizontal="center" vertical="center" wrapText="1"/>
    </xf>
    <xf numFmtId="0" fontId="24" fillId="0" borderId="0" xfId="0" applyFont="1" applyAlignment="1">
      <alignment vertical="top"/>
    </xf>
    <xf numFmtId="0" fontId="15" fillId="0" borderId="0" xfId="13" applyFont="1"/>
    <xf numFmtId="0" fontId="16" fillId="0" borderId="1" xfId="13" applyFont="1" applyBorder="1" applyAlignment="1">
      <alignment horizontal="center"/>
    </xf>
    <xf numFmtId="4" fontId="15" fillId="0" borderId="0" xfId="13" applyNumberFormat="1" applyFont="1"/>
    <xf numFmtId="164" fontId="15" fillId="0" borderId="0" xfId="13" applyNumberFormat="1" applyFont="1"/>
    <xf numFmtId="2" fontId="15" fillId="0" borderId="0" xfId="13" applyNumberFormat="1" applyFont="1"/>
    <xf numFmtId="0" fontId="15" fillId="0" borderId="0" xfId="13" applyFont="1" applyAlignment="1">
      <alignment wrapText="1"/>
    </xf>
    <xf numFmtId="0" fontId="15" fillId="0" borderId="1" xfId="0" applyFont="1" applyBorder="1" applyAlignment="1">
      <alignment horizontal="left" vertical="top" wrapText="1"/>
    </xf>
    <xf numFmtId="0" fontId="24" fillId="0" borderId="0" xfId="13" applyFont="1"/>
    <xf numFmtId="4" fontId="24" fillId="0" borderId="0" xfId="13" applyNumberFormat="1" applyFont="1"/>
    <xf numFmtId="2" fontId="24" fillId="0" borderId="0" xfId="13" applyNumberFormat="1" applyFont="1"/>
    <xf numFmtId="164" fontId="24" fillId="0" borderId="0" xfId="13" applyNumberFormat="1" applyFont="1"/>
    <xf numFmtId="0" fontId="24" fillId="0" borderId="0" xfId="13" applyFont="1" applyAlignment="1">
      <alignment wrapText="1"/>
    </xf>
    <xf numFmtId="0" fontId="20" fillId="0" borderId="0" xfId="0" applyFont="1" applyAlignment="1">
      <alignment vertical="top"/>
    </xf>
    <xf numFmtId="0" fontId="45" fillId="0" borderId="0" xfId="0" applyFont="1" applyAlignment="1">
      <alignment vertical="top"/>
    </xf>
    <xf numFmtId="2" fontId="45" fillId="0" borderId="0" xfId="0" applyNumberFormat="1" applyFont="1" applyAlignment="1">
      <alignment vertical="top"/>
    </xf>
    <xf numFmtId="0" fontId="27" fillId="0" borderId="0" xfId="14" applyFont="1"/>
    <xf numFmtId="0" fontId="16" fillId="0" borderId="1" xfId="14" applyFont="1" applyBorder="1" applyAlignment="1">
      <alignment horizontal="center"/>
    </xf>
    <xf numFmtId="0" fontId="16" fillId="0" borderId="2" xfId="14" applyFont="1" applyBorder="1" applyAlignment="1">
      <alignment wrapText="1"/>
    </xf>
    <xf numFmtId="4" fontId="16" fillId="5" borderId="1" xfId="14" applyNumberFormat="1" applyFont="1" applyFill="1" applyBorder="1" applyAlignment="1">
      <alignment vertical="top"/>
    </xf>
    <xf numFmtId="0" fontId="48" fillId="0" borderId="0" xfId="14" applyFont="1"/>
    <xf numFmtId="4" fontId="15" fillId="0" borderId="1" xfId="14" applyNumberFormat="1" applyFont="1" applyBorder="1" applyAlignment="1">
      <alignment vertical="top"/>
    </xf>
    <xf numFmtId="0" fontId="47" fillId="0" borderId="0" xfId="14" applyFont="1"/>
    <xf numFmtId="0" fontId="49" fillId="0" borderId="0" xfId="14" applyFont="1"/>
    <xf numFmtId="2" fontId="47" fillId="0" borderId="0" xfId="14" applyNumberFormat="1" applyFont="1"/>
    <xf numFmtId="0" fontId="23" fillId="3" borderId="6" xfId="0" applyFont="1" applyFill="1" applyBorder="1" applyAlignment="1">
      <alignment horizontal="center" vertical="center"/>
    </xf>
    <xf numFmtId="0" fontId="15" fillId="0" borderId="1" xfId="0" applyFont="1" applyBorder="1" applyAlignment="1">
      <alignment wrapText="1"/>
    </xf>
    <xf numFmtId="0" fontId="31" fillId="4" borderId="8" xfId="0" applyFont="1" applyFill="1" applyBorder="1" applyAlignment="1">
      <alignment horizontal="right" vertical="center" wrapText="1"/>
    </xf>
    <xf numFmtId="0" fontId="13" fillId="4" borderId="9" xfId="0" applyFont="1" applyFill="1" applyBorder="1" applyAlignment="1">
      <alignment vertical="center"/>
    </xf>
    <xf numFmtId="0" fontId="16" fillId="0" borderId="1" xfId="19" applyFont="1" applyBorder="1" applyAlignment="1">
      <alignment horizontal="center"/>
    </xf>
    <xf numFmtId="0" fontId="50" fillId="0" borderId="0" xfId="19" applyFont="1"/>
    <xf numFmtId="0" fontId="52" fillId="0" borderId="0" xfId="19" applyFont="1"/>
    <xf numFmtId="0" fontId="54" fillId="0" borderId="0" xfId="19" applyFont="1" applyAlignment="1">
      <alignment horizontal="center"/>
    </xf>
    <xf numFmtId="4" fontId="55" fillId="0" borderId="0" xfId="19" applyNumberFormat="1" applyFont="1"/>
    <xf numFmtId="0" fontId="42" fillId="0" borderId="1" xfId="19" applyFont="1" applyBorder="1"/>
    <xf numFmtId="0" fontId="41" fillId="0" borderId="1" xfId="19" applyFont="1" applyBorder="1"/>
    <xf numFmtId="0" fontId="42" fillId="0" borderId="0" xfId="19" applyFont="1"/>
    <xf numFmtId="0" fontId="23" fillId="3" borderId="11" xfId="0" applyFont="1" applyFill="1" applyBorder="1" applyAlignment="1">
      <alignment horizontal="center" vertical="center" wrapText="1"/>
    </xf>
    <xf numFmtId="3" fontId="13" fillId="4" borderId="13" xfId="0" applyNumberFormat="1" applyFont="1" applyFill="1" applyBorder="1" applyAlignment="1">
      <alignment vertical="center" wrapText="1"/>
    </xf>
    <xf numFmtId="3" fontId="13" fillId="4" borderId="0" xfId="0" applyNumberFormat="1" applyFont="1" applyFill="1" applyAlignment="1">
      <alignment vertical="center" wrapText="1"/>
    </xf>
    <xf numFmtId="3" fontId="13" fillId="4" borderId="8" xfId="0" applyNumberFormat="1" applyFont="1" applyFill="1" applyBorder="1" applyAlignment="1">
      <alignment vertical="center" wrapText="1"/>
    </xf>
    <xf numFmtId="2" fontId="31" fillId="4" borderId="13" xfId="0" applyNumberFormat="1" applyFont="1" applyFill="1" applyBorder="1" applyAlignment="1">
      <alignment vertical="center" wrapText="1"/>
    </xf>
    <xf numFmtId="2" fontId="31" fillId="4" borderId="0" xfId="0" applyNumberFormat="1" applyFont="1" applyFill="1" applyAlignment="1">
      <alignment vertical="center" wrapText="1"/>
    </xf>
    <xf numFmtId="2" fontId="31" fillId="4" borderId="8" xfId="0" applyNumberFormat="1" applyFont="1" applyFill="1" applyBorder="1" applyAlignment="1">
      <alignment vertical="center" wrapText="1"/>
    </xf>
    <xf numFmtId="2" fontId="13" fillId="4" borderId="0" xfId="0" applyNumberFormat="1" applyFont="1" applyFill="1" applyAlignment="1">
      <alignment vertical="center" wrapText="1"/>
    </xf>
    <xf numFmtId="2" fontId="13" fillId="4" borderId="8" xfId="0" applyNumberFormat="1" applyFont="1" applyFill="1" applyBorder="1" applyAlignment="1">
      <alignment vertical="center" wrapText="1"/>
    </xf>
    <xf numFmtId="2" fontId="34" fillId="4" borderId="13" xfId="0" applyNumberFormat="1" applyFont="1" applyFill="1" applyBorder="1" applyAlignment="1">
      <alignment vertical="center"/>
    </xf>
    <xf numFmtId="2" fontId="13" fillId="4" borderId="0" xfId="0" applyNumberFormat="1" applyFont="1" applyFill="1" applyAlignment="1">
      <alignment vertical="center"/>
    </xf>
    <xf numFmtId="0" fontId="10" fillId="0" borderId="0" xfId="0" applyFont="1" applyAlignment="1">
      <alignment horizontal="left" vertical="center"/>
    </xf>
    <xf numFmtId="0" fontId="18" fillId="0" borderId="0" xfId="0" applyFont="1" applyAlignment="1">
      <alignment horizontal="left" vertical="top"/>
    </xf>
    <xf numFmtId="0" fontId="18" fillId="0" borderId="0" xfId="0" applyFont="1" applyAlignment="1">
      <alignment vertical="top"/>
    </xf>
    <xf numFmtId="164" fontId="0" fillId="0" borderId="0" xfId="0" applyNumberFormat="1"/>
    <xf numFmtId="0" fontId="19" fillId="0" borderId="0" xfId="0" applyFont="1" applyAlignment="1">
      <alignment vertical="center"/>
    </xf>
    <xf numFmtId="0" fontId="13" fillId="0" borderId="0" xfId="0" applyFont="1" applyAlignment="1">
      <alignment horizontal="left" vertical="center" readingOrder="1"/>
    </xf>
    <xf numFmtId="0" fontId="46" fillId="6" borderId="0" xfId="0" applyFont="1" applyFill="1" applyAlignment="1">
      <alignment horizontal="left" vertical="center" readingOrder="1"/>
    </xf>
    <xf numFmtId="0" fontId="7" fillId="0" borderId="0" xfId="0" applyFont="1" applyAlignment="1">
      <alignment vertical="center"/>
    </xf>
    <xf numFmtId="0" fontId="11" fillId="0" borderId="0" xfId="0" applyFont="1" applyAlignment="1">
      <alignment horizontal="left" vertical="top" wrapText="1"/>
    </xf>
    <xf numFmtId="0" fontId="28" fillId="0" borderId="0" xfId="0" applyFont="1" applyAlignment="1">
      <alignment vertical="center"/>
    </xf>
    <xf numFmtId="0" fontId="29" fillId="0" borderId="0" xfId="0" applyFont="1"/>
    <xf numFmtId="0" fontId="28" fillId="0" borderId="0" xfId="0" applyFont="1" applyAlignment="1">
      <alignment horizontal="left" vertical="center" wrapText="1"/>
    </xf>
    <xf numFmtId="0" fontId="51" fillId="0" borderId="0" xfId="19" applyFont="1" applyAlignment="1">
      <alignment horizontal="left" vertical="center" wrapText="1"/>
    </xf>
    <xf numFmtId="0" fontId="0" fillId="0" borderId="0" xfId="0" applyAlignment="1">
      <alignment wrapText="1"/>
    </xf>
    <xf numFmtId="0" fontId="15" fillId="0" borderId="1" xfId="0" applyFont="1" applyBorder="1" applyAlignment="1">
      <alignment vertical="top" wrapText="1"/>
    </xf>
    <xf numFmtId="0" fontId="24" fillId="4" borderId="0" xfId="0" applyFont="1" applyFill="1" applyAlignment="1">
      <alignment vertical="center" wrapText="1"/>
    </xf>
    <xf numFmtId="0" fontId="24" fillId="4" borderId="8" xfId="0" applyFont="1" applyFill="1" applyBorder="1" applyAlignment="1">
      <alignment vertical="center" wrapText="1"/>
    </xf>
    <xf numFmtId="0" fontId="16" fillId="0" borderId="1" xfId="8" applyFont="1" applyBorder="1" applyAlignment="1">
      <alignment horizontal="center" vertical="center" wrapText="1"/>
    </xf>
    <xf numFmtId="0" fontId="24" fillId="0" borderId="0" xfId="0" applyFont="1"/>
    <xf numFmtId="0" fontId="7" fillId="0" borderId="0" xfId="0" applyFont="1" applyAlignment="1">
      <alignment horizontal="left" vertical="center"/>
    </xf>
    <xf numFmtId="0" fontId="13" fillId="4" borderId="0" xfId="0" applyFont="1" applyFill="1" applyAlignment="1">
      <alignment horizontal="right" vertical="center" wrapText="1"/>
    </xf>
    <xf numFmtId="0" fontId="31" fillId="4" borderId="13" xfId="0" applyFont="1" applyFill="1" applyBorder="1" applyAlignment="1">
      <alignment vertical="center" wrapText="1"/>
    </xf>
    <xf numFmtId="2" fontId="16" fillId="0" borderId="1" xfId="0" applyNumberFormat="1" applyFont="1" applyBorder="1" applyAlignment="1">
      <alignment horizontal="center" vertical="center"/>
    </xf>
    <xf numFmtId="10" fontId="15" fillId="0" borderId="1" xfId="1" applyNumberFormat="1" applyFont="1" applyBorder="1" applyAlignment="1">
      <alignment vertical="top" wrapText="1"/>
    </xf>
    <xf numFmtId="0" fontId="42" fillId="0" borderId="1" xfId="19" applyFont="1" applyBorder="1" applyAlignment="1">
      <alignment wrapText="1"/>
    </xf>
    <xf numFmtId="0" fontId="11" fillId="0" borderId="0" xfId="2" applyFont="1"/>
    <xf numFmtId="0" fontId="59" fillId="0" borderId="0" xfId="19" applyFont="1"/>
    <xf numFmtId="0" fontId="58" fillId="0" borderId="0" xfId="0" applyFont="1" applyAlignment="1">
      <alignment horizontal="left" vertical="top" wrapText="1"/>
    </xf>
    <xf numFmtId="0" fontId="58" fillId="0" borderId="0" xfId="0" applyFont="1" applyAlignment="1">
      <alignment horizontal="left" vertical="top"/>
    </xf>
    <xf numFmtId="0" fontId="58" fillId="0" borderId="0" xfId="0" applyFont="1"/>
    <xf numFmtId="0" fontId="58" fillId="0" borderId="0" xfId="13" applyFont="1"/>
    <xf numFmtId="0" fontId="58" fillId="6" borderId="0" xfId="0" applyFont="1" applyFill="1"/>
    <xf numFmtId="0" fontId="58" fillId="6" borderId="0" xfId="14" applyFont="1" applyFill="1"/>
    <xf numFmtId="0" fontId="12" fillId="0" borderId="0" xfId="14" applyFont="1"/>
    <xf numFmtId="0" fontId="61" fillId="6" borderId="0" xfId="0" applyFont="1" applyFill="1" applyAlignment="1">
      <alignment horizontal="left" vertical="center"/>
    </xf>
    <xf numFmtId="0" fontId="12" fillId="0" borderId="0" xfId="13" applyFont="1"/>
    <xf numFmtId="2" fontId="58" fillId="0" borderId="0" xfId="0" applyNumberFormat="1" applyFont="1"/>
    <xf numFmtId="0" fontId="12" fillId="0" borderId="0" xfId="4" applyFont="1"/>
    <xf numFmtId="0" fontId="58" fillId="0" borderId="0" xfId="19" applyFont="1" applyAlignment="1">
      <alignment horizontal="left" vertical="top"/>
    </xf>
    <xf numFmtId="0" fontId="58" fillId="0" borderId="0" xfId="14" applyFont="1" applyAlignment="1">
      <alignment horizontal="left" vertical="top"/>
    </xf>
    <xf numFmtId="0" fontId="58" fillId="0" borderId="0" xfId="13" applyFont="1" applyAlignment="1">
      <alignment horizontal="left" vertical="top"/>
    </xf>
    <xf numFmtId="0" fontId="58" fillId="0" borderId="0" xfId="4" applyFont="1" applyAlignment="1">
      <alignment horizontal="left" vertical="top"/>
    </xf>
    <xf numFmtId="0" fontId="4" fillId="0" borderId="0" xfId="20"/>
    <xf numFmtId="0" fontId="4" fillId="0" borderId="1" xfId="20" applyBorder="1" applyAlignment="1">
      <alignment horizontal="center" vertical="center"/>
    </xf>
    <xf numFmtId="0" fontId="16" fillId="0" borderId="1" xfId="20" applyFont="1" applyBorder="1" applyAlignment="1">
      <alignment horizontal="center" vertical="center" wrapText="1"/>
    </xf>
    <xf numFmtId="0" fontId="4" fillId="0" borderId="0" xfId="20" applyAlignment="1">
      <alignment horizontal="center" vertical="center"/>
    </xf>
    <xf numFmtId="2" fontId="62" fillId="0" borderId="0" xfId="20" applyNumberFormat="1" applyFont="1"/>
    <xf numFmtId="0" fontId="62" fillId="0" borderId="0" xfId="20" applyFont="1"/>
    <xf numFmtId="0" fontId="15" fillId="0" borderId="1" xfId="14" applyFont="1" applyBorder="1" applyAlignment="1">
      <alignment wrapText="1"/>
    </xf>
    <xf numFmtId="2" fontId="4" fillId="0" borderId="0" xfId="20" applyNumberFormat="1"/>
    <xf numFmtId="0" fontId="58" fillId="0" borderId="0" xfId="0" applyFont="1" applyAlignment="1">
      <alignment vertical="center"/>
    </xf>
    <xf numFmtId="0" fontId="34" fillId="4" borderId="8" xfId="0" applyFont="1" applyFill="1" applyBorder="1" applyAlignment="1">
      <alignment vertical="center" wrapText="1"/>
    </xf>
    <xf numFmtId="0" fontId="34" fillId="4" borderId="8" xfId="0" applyFont="1" applyFill="1" applyBorder="1" applyAlignment="1">
      <alignment horizontal="right" vertical="center" wrapText="1"/>
    </xf>
    <xf numFmtId="0" fontId="34" fillId="4" borderId="9" xfId="0" applyFont="1" applyFill="1" applyBorder="1" applyAlignment="1">
      <alignment vertical="center" wrapText="1"/>
    </xf>
    <xf numFmtId="0" fontId="44" fillId="0" borderId="0" xfId="0" applyFont="1" applyAlignment="1">
      <alignment vertical="center"/>
    </xf>
    <xf numFmtId="0" fontId="64" fillId="0" borderId="0" xfId="0" applyFont="1" applyAlignment="1">
      <alignment horizontal="left" wrapText="1"/>
    </xf>
    <xf numFmtId="0" fontId="24" fillId="0" borderId="0" xfId="0" applyFont="1" applyAlignment="1">
      <alignment vertical="center" wrapText="1"/>
    </xf>
    <xf numFmtId="168" fontId="13" fillId="0" borderId="0" xfId="0" applyNumberFormat="1" applyFont="1"/>
    <xf numFmtId="168" fontId="25" fillId="0" borderId="0" xfId="0" applyNumberFormat="1" applyFont="1"/>
    <xf numFmtId="168" fontId="15" fillId="0" borderId="0" xfId="0" applyNumberFormat="1" applyFont="1"/>
    <xf numFmtId="168" fontId="24" fillId="0" borderId="0" xfId="0" applyNumberFormat="1" applyFont="1"/>
    <xf numFmtId="168" fontId="15" fillId="0" borderId="1" xfId="0" applyNumberFormat="1" applyFont="1" applyBorder="1"/>
    <xf numFmtId="2" fontId="24" fillId="0" borderId="0" xfId="0" applyNumberFormat="1" applyFont="1"/>
    <xf numFmtId="0" fontId="16" fillId="0" borderId="1" xfId="0" applyFont="1" applyBorder="1"/>
    <xf numFmtId="168" fontId="16" fillId="0" borderId="1" xfId="0" applyNumberFormat="1" applyFont="1" applyBorder="1"/>
    <xf numFmtId="0" fontId="33" fillId="0" borderId="0" xfId="0" applyFont="1"/>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31" fillId="4" borderId="13" xfId="0" applyFont="1" applyFill="1" applyBorder="1" applyAlignment="1">
      <alignment vertical="center"/>
    </xf>
    <xf numFmtId="0" fontId="34" fillId="4" borderId="13" xfId="0" applyFont="1" applyFill="1" applyBorder="1" applyAlignment="1">
      <alignment vertical="center"/>
    </xf>
    <xf numFmtId="0" fontId="34" fillId="4" borderId="13" xfId="0" applyFont="1" applyFill="1" applyBorder="1" applyAlignment="1">
      <alignment vertical="center" wrapText="1"/>
    </xf>
    <xf numFmtId="0" fontId="34" fillId="4" borderId="0" xfId="0" applyFont="1" applyFill="1" applyAlignment="1">
      <alignment vertical="center"/>
    </xf>
    <xf numFmtId="0" fontId="34" fillId="4" borderId="8" xfId="0" applyFont="1" applyFill="1" applyBorder="1" applyAlignment="1">
      <alignment vertical="center"/>
    </xf>
    <xf numFmtId="0" fontId="14" fillId="4" borderId="13" xfId="0" applyFont="1" applyFill="1" applyBorder="1" applyAlignment="1">
      <alignment vertical="center"/>
    </xf>
    <xf numFmtId="0" fontId="21" fillId="4" borderId="13" xfId="0" applyFont="1" applyFill="1" applyBorder="1" applyAlignment="1">
      <alignment vertical="top"/>
    </xf>
    <xf numFmtId="0" fontId="14" fillId="4" borderId="13" xfId="0" applyFont="1" applyFill="1" applyBorder="1" applyAlignment="1">
      <alignment vertical="center" wrapText="1"/>
    </xf>
    <xf numFmtId="0" fontId="14" fillId="4" borderId="0" xfId="0" applyFont="1" applyFill="1" applyAlignment="1">
      <alignment vertical="center"/>
    </xf>
    <xf numFmtId="0" fontId="21" fillId="4" borderId="0" xfId="0" applyFont="1" applyFill="1" applyAlignment="1">
      <alignment vertical="top"/>
    </xf>
    <xf numFmtId="0" fontId="14" fillId="4" borderId="0" xfId="0" applyFont="1" applyFill="1" applyAlignment="1">
      <alignment vertical="center" wrapText="1"/>
    </xf>
    <xf numFmtId="0" fontId="14" fillId="4" borderId="8" xfId="0" applyFont="1" applyFill="1" applyBorder="1" applyAlignment="1">
      <alignment vertical="center"/>
    </xf>
    <xf numFmtId="0" fontId="21" fillId="4" borderId="8" xfId="0" applyFont="1" applyFill="1" applyBorder="1" applyAlignment="1">
      <alignment vertical="top"/>
    </xf>
    <xf numFmtId="0" fontId="14" fillId="4" borderId="8" xfId="0" applyFont="1" applyFill="1" applyBorder="1" applyAlignment="1">
      <alignment vertical="center" wrapText="1"/>
    </xf>
    <xf numFmtId="0" fontId="34" fillId="4" borderId="9" xfId="0" applyFont="1" applyFill="1" applyBorder="1" applyAlignment="1">
      <alignment vertical="center"/>
    </xf>
    <xf numFmtId="14" fontId="23" fillId="3" borderId="5" xfId="0" applyNumberFormat="1" applyFont="1" applyFill="1" applyBorder="1" applyAlignment="1">
      <alignment horizontal="center" vertical="center" wrapText="1"/>
    </xf>
    <xf numFmtId="4" fontId="13" fillId="4" borderId="13" xfId="0" applyNumberFormat="1" applyFont="1" applyFill="1" applyBorder="1" applyAlignment="1">
      <alignment vertical="center" wrapText="1"/>
    </xf>
    <xf numFmtId="4" fontId="13" fillId="4" borderId="0" xfId="0" applyNumberFormat="1" applyFont="1" applyFill="1" applyAlignment="1">
      <alignment vertical="center" wrapText="1"/>
    </xf>
    <xf numFmtId="4" fontId="13" fillId="4" borderId="8" xfId="0" applyNumberFormat="1" applyFont="1" applyFill="1" applyBorder="1" applyAlignment="1">
      <alignment vertical="center" wrapText="1"/>
    </xf>
    <xf numFmtId="4" fontId="13" fillId="4" borderId="8" xfId="0" applyNumberFormat="1" applyFont="1" applyFill="1" applyBorder="1" applyAlignment="1">
      <alignment horizontal="right" vertical="center" wrapText="1"/>
    </xf>
    <xf numFmtId="0" fontId="23" fillId="3" borderId="38" xfId="0" applyFont="1" applyFill="1" applyBorder="1" applyAlignment="1">
      <alignment horizontal="center" vertical="center" wrapText="1"/>
    </xf>
    <xf numFmtId="4" fontId="31" fillId="4" borderId="13" xfId="0" applyNumberFormat="1" applyFont="1" applyFill="1" applyBorder="1" applyAlignment="1">
      <alignment vertical="center"/>
    </xf>
    <xf numFmtId="4" fontId="31" fillId="4" borderId="13" xfId="0" applyNumberFormat="1" applyFont="1" applyFill="1" applyBorder="1" applyAlignment="1">
      <alignment vertical="center" wrapText="1"/>
    </xf>
    <xf numFmtId="4" fontId="31" fillId="4" borderId="0" xfId="0" applyNumberFormat="1" applyFont="1" applyFill="1" applyAlignment="1">
      <alignment vertical="center"/>
    </xf>
    <xf numFmtId="4" fontId="31" fillId="4" borderId="0" xfId="0" applyNumberFormat="1" applyFont="1" applyFill="1" applyAlignment="1">
      <alignment vertical="center" wrapText="1"/>
    </xf>
    <xf numFmtId="4" fontId="31" fillId="4" borderId="8" xfId="0" applyNumberFormat="1" applyFont="1" applyFill="1" applyBorder="1" applyAlignment="1">
      <alignment vertical="center"/>
    </xf>
    <xf numFmtId="4" fontId="31" fillId="4" borderId="8" xfId="0" applyNumberFormat="1" applyFont="1" applyFill="1" applyBorder="1" applyAlignment="1">
      <alignment vertical="center" wrapText="1"/>
    </xf>
    <xf numFmtId="4" fontId="31" fillId="4" borderId="8" xfId="0" applyNumberFormat="1" applyFont="1" applyFill="1" applyBorder="1" applyAlignment="1">
      <alignment horizontal="right" vertical="center"/>
    </xf>
    <xf numFmtId="4" fontId="31" fillId="4" borderId="8" xfId="0" applyNumberFormat="1" applyFont="1" applyFill="1" applyBorder="1" applyAlignment="1">
      <alignment horizontal="right" vertical="center" wrapText="1"/>
    </xf>
    <xf numFmtId="4" fontId="13" fillId="4" borderId="13" xfId="0" applyNumberFormat="1" applyFont="1" applyFill="1" applyBorder="1" applyAlignment="1">
      <alignment vertical="center"/>
    </xf>
    <xf numFmtId="4" fontId="24" fillId="4" borderId="13" xfId="0" applyNumberFormat="1" applyFont="1" applyFill="1" applyBorder="1" applyAlignment="1">
      <alignment vertical="center"/>
    </xf>
    <xf numFmtId="4" fontId="24" fillId="4" borderId="13" xfId="0" applyNumberFormat="1" applyFont="1" applyFill="1" applyBorder="1" applyAlignment="1">
      <alignment vertical="center" wrapText="1"/>
    </xf>
    <xf numFmtId="4" fontId="13" fillId="4" borderId="0" xfId="0" applyNumberFormat="1" applyFont="1" applyFill="1" applyAlignment="1">
      <alignment vertical="center"/>
    </xf>
    <xf numFmtId="4" fontId="24" fillId="4" borderId="0" xfId="0" applyNumberFormat="1" applyFont="1" applyFill="1" applyAlignment="1">
      <alignment vertical="center"/>
    </xf>
    <xf numFmtId="4" fontId="24" fillId="4" borderId="0" xfId="0" applyNumberFormat="1" applyFont="1" applyFill="1" applyAlignment="1">
      <alignment vertical="center" wrapText="1"/>
    </xf>
    <xf numFmtId="4" fontId="13" fillId="4" borderId="8" xfId="0" applyNumberFormat="1" applyFont="1" applyFill="1" applyBorder="1" applyAlignment="1">
      <alignment vertical="center"/>
    </xf>
    <xf numFmtId="4" fontId="24" fillId="4" borderId="8" xfId="0" applyNumberFormat="1" applyFont="1" applyFill="1" applyBorder="1" applyAlignment="1">
      <alignment vertical="center"/>
    </xf>
    <xf numFmtId="4" fontId="24" fillId="4" borderId="8" xfId="0" applyNumberFormat="1" applyFont="1" applyFill="1" applyBorder="1" applyAlignment="1">
      <alignment vertical="center" wrapText="1"/>
    </xf>
    <xf numFmtId="4" fontId="13" fillId="4" borderId="9" xfId="0" applyNumberFormat="1" applyFont="1" applyFill="1" applyBorder="1" applyAlignment="1">
      <alignment vertical="center"/>
    </xf>
    <xf numFmtId="0" fontId="24" fillId="4" borderId="9" xfId="0" applyFont="1" applyFill="1" applyBorder="1" applyAlignment="1">
      <alignment vertical="center"/>
    </xf>
    <xf numFmtId="0" fontId="4" fillId="0" borderId="0" xfId="21"/>
    <xf numFmtId="0" fontId="4" fillId="0" borderId="0" xfId="21" applyAlignment="1">
      <alignment vertical="top"/>
    </xf>
    <xf numFmtId="0" fontId="64" fillId="0" borderId="0" xfId="0" applyFont="1" applyAlignment="1">
      <alignment horizontal="left" vertical="top" wrapText="1"/>
    </xf>
    <xf numFmtId="0" fontId="65" fillId="0" borderId="0" xfId="21" applyFont="1"/>
    <xf numFmtId="0" fontId="4" fillId="0" borderId="0" xfId="21" applyProtection="1">
      <protection locked="0"/>
    </xf>
    <xf numFmtId="0" fontId="15" fillId="5" borderId="1" xfId="16" applyFont="1" applyFill="1" applyBorder="1" applyAlignment="1">
      <alignment wrapText="1"/>
    </xf>
    <xf numFmtId="0" fontId="4" fillId="0" borderId="0" xfId="21" applyAlignment="1">
      <alignment horizontal="right" vertical="top"/>
    </xf>
    <xf numFmtId="0" fontId="9" fillId="0" borderId="0" xfId="14" applyFont="1"/>
    <xf numFmtId="0" fontId="9" fillId="0" borderId="0" xfId="14" applyFont="1" applyAlignment="1">
      <alignment wrapText="1"/>
    </xf>
    <xf numFmtId="0" fontId="15" fillId="0" borderId="0" xfId="14" applyFont="1" applyAlignment="1">
      <alignment wrapText="1"/>
    </xf>
    <xf numFmtId="0" fontId="15" fillId="0" borderId="0" xfId="14" applyFont="1"/>
    <xf numFmtId="0" fontId="69" fillId="0" borderId="0" xfId="22" applyFont="1" applyAlignment="1">
      <alignment vertical="center"/>
    </xf>
    <xf numFmtId="0" fontId="70" fillId="0" borderId="0" xfId="23"/>
    <xf numFmtId="4" fontId="26" fillId="0" borderId="0" xfId="12" applyNumberFormat="1" applyAlignment="1">
      <alignment horizontal="right"/>
    </xf>
    <xf numFmtId="4" fontId="71" fillId="0" borderId="0" xfId="12" applyNumberFormat="1" applyFont="1"/>
    <xf numFmtId="0" fontId="72" fillId="0" borderId="0" xfId="23" applyFont="1"/>
    <xf numFmtId="2" fontId="16" fillId="0" borderId="0" xfId="14" applyNumberFormat="1" applyFont="1"/>
    <xf numFmtId="0" fontId="15" fillId="0" borderId="0" xfId="14" applyFont="1" applyAlignment="1">
      <alignment horizontal="right"/>
    </xf>
    <xf numFmtId="0" fontId="38" fillId="0" borderId="0" xfId="14" applyFont="1" applyAlignment="1">
      <alignment vertical="center"/>
    </xf>
    <xf numFmtId="0" fontId="16" fillId="0" borderId="1" xfId="17" applyFont="1" applyBorder="1" applyAlignment="1">
      <alignment horizontal="center"/>
    </xf>
    <xf numFmtId="0" fontId="16" fillId="0" borderId="0" xfId="14" applyFont="1" applyAlignment="1">
      <alignment horizontal="center"/>
    </xf>
    <xf numFmtId="0" fontId="15" fillId="0" borderId="1" xfId="14" applyFont="1" applyBorder="1" applyAlignment="1">
      <alignment vertical="center"/>
    </xf>
    <xf numFmtId="164" fontId="15" fillId="0" borderId="0" xfId="14" applyNumberFormat="1" applyFont="1"/>
    <xf numFmtId="0" fontId="15" fillId="0" borderId="1" xfId="14" applyFont="1" applyBorder="1" applyAlignment="1">
      <alignment vertical="center" wrapText="1"/>
    </xf>
    <xf numFmtId="2" fontId="15" fillId="0" borderId="0" xfId="14" applyNumberFormat="1" applyFont="1" applyAlignment="1">
      <alignment horizontal="right"/>
    </xf>
    <xf numFmtId="4" fontId="15" fillId="0" borderId="0" xfId="14" applyNumberFormat="1" applyFont="1" applyAlignment="1">
      <alignment horizontal="right"/>
    </xf>
    <xf numFmtId="4" fontId="24" fillId="0" borderId="0" xfId="4" applyNumberFormat="1" applyFont="1"/>
    <xf numFmtId="4" fontId="24" fillId="0" borderId="0" xfId="4" applyNumberFormat="1" applyFont="1" applyAlignment="1">
      <alignment wrapText="1"/>
    </xf>
    <xf numFmtId="4" fontId="24" fillId="0" borderId="0" xfId="4" applyNumberFormat="1" applyFont="1" applyProtection="1">
      <protection locked="0"/>
    </xf>
    <xf numFmtId="4" fontId="33" fillId="0" borderId="0" xfId="4" applyNumberFormat="1" applyFont="1" applyAlignment="1">
      <alignment horizontal="center"/>
    </xf>
    <xf numFmtId="4" fontId="15" fillId="0" borderId="1" xfId="14" applyNumberFormat="1" applyFont="1" applyBorder="1" applyAlignment="1">
      <alignment wrapText="1"/>
    </xf>
    <xf numFmtId="165" fontId="15" fillId="0" borderId="0" xfId="14" applyNumberFormat="1" applyFont="1"/>
    <xf numFmtId="165" fontId="13" fillId="0" borderId="0" xfId="14" applyNumberFormat="1" applyFont="1"/>
    <xf numFmtId="3" fontId="14" fillId="0" borderId="0" xfId="4" applyNumberFormat="1" applyFont="1" applyAlignment="1">
      <alignment horizontal="left"/>
    </xf>
    <xf numFmtId="4" fontId="25" fillId="0" borderId="0" xfId="14" applyNumberFormat="1" applyFont="1"/>
    <xf numFmtId="4" fontId="13" fillId="0" borderId="0" xfId="14" applyNumberFormat="1" applyFont="1"/>
    <xf numFmtId="0" fontId="28" fillId="0" borderId="0" xfId="2" applyFont="1" applyAlignment="1">
      <alignment vertical="center"/>
    </xf>
    <xf numFmtId="0" fontId="76" fillId="0" borderId="0" xfId="14" applyFont="1"/>
    <xf numFmtId="0" fontId="15" fillId="0" borderId="1" xfId="14" applyFont="1" applyBorder="1" applyAlignment="1">
      <alignment horizontal="left" vertical="center" wrapText="1"/>
    </xf>
    <xf numFmtId="4" fontId="38" fillId="0" borderId="0" xfId="24" applyNumberFormat="1" applyFont="1" applyAlignment="1">
      <alignment wrapText="1"/>
    </xf>
    <xf numFmtId="0" fontId="13" fillId="4" borderId="8" xfId="0" applyFont="1" applyFill="1" applyBorder="1" applyAlignment="1">
      <alignment horizontal="left" vertical="center" indent="3"/>
    </xf>
    <xf numFmtId="0" fontId="31" fillId="4" borderId="0" xfId="0" applyFont="1" applyFill="1" applyAlignment="1">
      <alignment horizontal="left" vertical="center" indent="1"/>
    </xf>
    <xf numFmtId="0" fontId="31" fillId="4" borderId="8" xfId="0" applyFont="1" applyFill="1" applyBorder="1" applyAlignment="1">
      <alignment horizontal="left" vertical="center" indent="1"/>
    </xf>
    <xf numFmtId="4" fontId="31" fillId="4" borderId="9" xfId="0" applyNumberFormat="1" applyFont="1" applyFill="1" applyBorder="1" applyAlignment="1">
      <alignment horizontal="right" vertical="center" wrapText="1"/>
    </xf>
    <xf numFmtId="0" fontId="26" fillId="0" borderId="0" xfId="4"/>
    <xf numFmtId="0" fontId="64" fillId="0" borderId="0" xfId="0" applyFont="1" applyAlignment="1">
      <alignment vertical="top" wrapText="1"/>
    </xf>
    <xf numFmtId="0" fontId="29" fillId="0" borderId="0" xfId="0" applyFont="1" applyAlignment="1">
      <alignment vertical="top" wrapText="1"/>
    </xf>
    <xf numFmtId="0" fontId="20" fillId="0" borderId="0" xfId="4" applyFont="1" applyAlignment="1">
      <alignment vertical="center"/>
    </xf>
    <xf numFmtId="0" fontId="16" fillId="0" borderId="1" xfId="4" applyFont="1" applyBorder="1"/>
    <xf numFmtId="164" fontId="26" fillId="0" borderId="0" xfId="4" applyNumberFormat="1"/>
    <xf numFmtId="2" fontId="26" fillId="0" borderId="0" xfId="4" applyNumberFormat="1"/>
    <xf numFmtId="4" fontId="26" fillId="0" borderId="0" xfId="4" applyNumberFormat="1"/>
    <xf numFmtId="164" fontId="78" fillId="0" borderId="0" xfId="4" applyNumberFormat="1" applyFont="1"/>
    <xf numFmtId="0" fontId="78" fillId="0" borderId="0" xfId="4" applyFont="1"/>
    <xf numFmtId="0" fontId="20" fillId="0" borderId="0" xfId="4" applyFont="1"/>
    <xf numFmtId="0" fontId="26" fillId="0" borderId="0" xfId="4" applyProtection="1">
      <protection locked="0"/>
    </xf>
    <xf numFmtId="0" fontId="25" fillId="3" borderId="8" xfId="0" applyFont="1" applyFill="1" applyBorder="1" applyAlignment="1">
      <alignment vertical="center" wrapText="1"/>
    </xf>
    <xf numFmtId="0" fontId="19" fillId="5" borderId="0" xfId="0" applyFont="1" applyFill="1" applyAlignment="1">
      <alignment horizontal="left" vertical="top" wrapText="1"/>
    </xf>
    <xf numFmtId="0" fontId="0" fillId="5" borderId="0" xfId="0" applyFill="1" applyAlignment="1">
      <alignment vertical="top"/>
    </xf>
    <xf numFmtId="0" fontId="0" fillId="5" borderId="0" xfId="0" applyFill="1"/>
    <xf numFmtId="0" fontId="0" fillId="5" borderId="0" xfId="0" applyFill="1" applyAlignment="1">
      <alignment horizontal="right" vertical="top"/>
    </xf>
    <xf numFmtId="0" fontId="0" fillId="5" borderId="0" xfId="0" applyFill="1" applyAlignment="1">
      <alignment horizontal="center"/>
    </xf>
    <xf numFmtId="0" fontId="24" fillId="4" borderId="9" xfId="0" applyFont="1" applyFill="1" applyBorder="1" applyAlignment="1">
      <alignment vertical="center" wrapText="1"/>
    </xf>
    <xf numFmtId="4" fontId="34" fillId="4" borderId="8" xfId="0" applyNumberFormat="1" applyFont="1" applyFill="1" applyBorder="1" applyAlignment="1">
      <alignment horizontal="center" vertical="center" wrapText="1"/>
    </xf>
    <xf numFmtId="0" fontId="80" fillId="0" borderId="0" xfId="0" applyFont="1" applyAlignment="1">
      <alignment vertical="top" wrapText="1"/>
    </xf>
    <xf numFmtId="0" fontId="18" fillId="0" borderId="0" xfId="0" applyFont="1" applyAlignment="1">
      <alignment horizontal="left" vertical="top" wrapText="1"/>
    </xf>
    <xf numFmtId="0" fontId="64" fillId="5" borderId="0" xfId="0" applyFont="1" applyFill="1" applyAlignment="1">
      <alignment horizontal="left" vertical="top" wrapText="1"/>
    </xf>
    <xf numFmtId="0" fontId="29" fillId="5" borderId="0" xfId="0" applyFont="1" applyFill="1" applyAlignment="1">
      <alignment vertical="top" wrapText="1"/>
    </xf>
    <xf numFmtId="2" fontId="19" fillId="0" borderId="0" xfId="0" applyNumberFormat="1" applyFont="1"/>
    <xf numFmtId="0" fontId="15" fillId="0" borderId="0" xfId="19" applyFont="1"/>
    <xf numFmtId="0" fontId="28" fillId="0" borderId="0" xfId="19" applyFont="1"/>
    <xf numFmtId="0" fontId="64" fillId="0" borderId="0" xfId="19" applyFont="1"/>
    <xf numFmtId="0" fontId="19" fillId="0" borderId="0" xfId="0" applyFont="1" applyAlignment="1">
      <alignment horizontal="center" wrapText="1"/>
    </xf>
    <xf numFmtId="0" fontId="16" fillId="0" borderId="0" xfId="19" applyFont="1"/>
    <xf numFmtId="0" fontId="81" fillId="0" borderId="0" xfId="19" applyFont="1"/>
    <xf numFmtId="4" fontId="15" fillId="0" borderId="0" xfId="19" applyNumberFormat="1" applyFont="1"/>
    <xf numFmtId="164" fontId="16" fillId="0" borderId="17" xfId="19" applyNumberFormat="1" applyFont="1" applyBorder="1" applyAlignment="1">
      <alignment horizontal="center"/>
    </xf>
    <xf numFmtId="0" fontId="16" fillId="0" borderId="1" xfId="19" applyFont="1" applyBorder="1"/>
    <xf numFmtId="0" fontId="15" fillId="0" borderId="1" xfId="19" applyFont="1" applyBorder="1"/>
    <xf numFmtId="0" fontId="25" fillId="3" borderId="5" xfId="0" applyFont="1" applyFill="1" applyBorder="1" applyAlignment="1">
      <alignment vertical="center"/>
    </xf>
    <xf numFmtId="0" fontId="63" fillId="0" borderId="0" xfId="0" applyFont="1" applyAlignment="1">
      <alignment wrapText="1"/>
    </xf>
    <xf numFmtId="0" fontId="11" fillId="0" borderId="0" xfId="14" applyFont="1" applyAlignment="1">
      <alignment wrapText="1"/>
    </xf>
    <xf numFmtId="0" fontId="64" fillId="0" borderId="0" xfId="22" applyFont="1" applyAlignment="1">
      <alignment vertical="top"/>
    </xf>
    <xf numFmtId="164" fontId="31" fillId="4" borderId="0" xfId="0" applyNumberFormat="1" applyFont="1" applyFill="1" applyAlignment="1">
      <alignment vertical="center" wrapText="1"/>
    </xf>
    <xf numFmtId="164" fontId="31" fillId="4" borderId="0" xfId="0" applyNumberFormat="1" applyFont="1" applyFill="1" applyAlignment="1">
      <alignment vertical="center"/>
    </xf>
    <xf numFmtId="164" fontId="31" fillId="4" borderId="9" xfId="0" applyNumberFormat="1" applyFont="1" applyFill="1" applyBorder="1" applyAlignment="1">
      <alignment vertical="center" wrapText="1"/>
    </xf>
    <xf numFmtId="164" fontId="31" fillId="4" borderId="9" xfId="0" applyNumberFormat="1" applyFont="1" applyFill="1" applyBorder="1" applyAlignment="1">
      <alignment vertical="center"/>
    </xf>
    <xf numFmtId="0" fontId="0" fillId="0" borderId="43" xfId="0" applyBorder="1"/>
    <xf numFmtId="0" fontId="80" fillId="0" borderId="0" xfId="0" applyFont="1"/>
    <xf numFmtId="0" fontId="18" fillId="0" borderId="0" xfId="2" applyFont="1" applyAlignment="1">
      <alignment horizontal="left" vertical="top"/>
    </xf>
    <xf numFmtId="0" fontId="64" fillId="0" borderId="0" xfId="2" applyFont="1"/>
    <xf numFmtId="0" fontId="28" fillId="0" borderId="0" xfId="2" applyFont="1"/>
    <xf numFmtId="170" fontId="13" fillId="4" borderId="13" xfId="0" applyNumberFormat="1" applyFont="1" applyFill="1" applyBorder="1" applyAlignment="1">
      <alignment vertical="center" wrapText="1"/>
    </xf>
    <xf numFmtId="170" fontId="13" fillId="4" borderId="0" xfId="0" applyNumberFormat="1" applyFont="1" applyFill="1" applyAlignment="1">
      <alignment vertical="center" wrapText="1"/>
    </xf>
    <xf numFmtId="0" fontId="19" fillId="0" borderId="0" xfId="2" applyFont="1" applyAlignment="1">
      <alignment horizontal="left" vertical="top"/>
    </xf>
    <xf numFmtId="0" fontId="63" fillId="0" borderId="0" xfId="0" applyFont="1"/>
    <xf numFmtId="0" fontId="60" fillId="0" borderId="0" xfId="0" applyFont="1"/>
    <xf numFmtId="0" fontId="15" fillId="0" borderId="1" xfId="4" applyFont="1" applyBorder="1" applyAlignment="1">
      <alignment horizontal="center"/>
    </xf>
    <xf numFmtId="3" fontId="0" fillId="0" borderId="0" xfId="0" applyNumberFormat="1"/>
    <xf numFmtId="3" fontId="13" fillId="7" borderId="13" xfId="0" applyNumberFormat="1" applyFont="1" applyFill="1" applyBorder="1" applyAlignment="1">
      <alignment vertical="center" wrapText="1"/>
    </xf>
    <xf numFmtId="164" fontId="27" fillId="0" borderId="0" xfId="4" applyNumberFormat="1" applyFont="1"/>
    <xf numFmtId="0" fontId="15" fillId="4" borderId="0" xfId="0" applyFont="1" applyFill="1" applyAlignment="1">
      <alignment horizontal="left" vertical="center" wrapText="1" indent="1"/>
    </xf>
    <xf numFmtId="0" fontId="15" fillId="4" borderId="8" xfId="0" applyFont="1" applyFill="1" applyBorder="1" applyAlignment="1">
      <alignment horizontal="left" vertical="center" wrapText="1" indent="1"/>
    </xf>
    <xf numFmtId="0" fontId="38" fillId="4" borderId="0" xfId="0" applyFont="1" applyFill="1" applyAlignment="1">
      <alignment horizontal="left" vertical="center" wrapText="1" indent="1"/>
    </xf>
    <xf numFmtId="0" fontId="15" fillId="4" borderId="9" xfId="0" applyFont="1" applyFill="1" applyBorder="1" applyAlignment="1">
      <alignment horizontal="left" vertical="center" wrapText="1" indent="1"/>
    </xf>
    <xf numFmtId="164" fontId="15" fillId="0" borderId="1" xfId="0" applyNumberFormat="1" applyFont="1" applyBorder="1" applyAlignment="1">
      <alignment horizontal="right" vertical="top"/>
    </xf>
    <xf numFmtId="164" fontId="31" fillId="4" borderId="13" xfId="0" applyNumberFormat="1" applyFont="1" applyFill="1" applyBorder="1" applyAlignment="1">
      <alignment vertical="top"/>
    </xf>
    <xf numFmtId="164" fontId="31" fillId="4" borderId="13" xfId="0" applyNumberFormat="1" applyFont="1" applyFill="1" applyBorder="1" applyAlignment="1">
      <alignment vertical="top" wrapText="1"/>
    </xf>
    <xf numFmtId="164" fontId="31" fillId="4" borderId="0" xfId="0" applyNumberFormat="1" applyFont="1" applyFill="1" applyAlignment="1">
      <alignment vertical="top"/>
    </xf>
    <xf numFmtId="164" fontId="31" fillId="4" borderId="0" xfId="0" applyNumberFormat="1" applyFont="1" applyFill="1" applyAlignment="1">
      <alignment vertical="top" wrapText="1"/>
    </xf>
    <xf numFmtId="164" fontId="31" fillId="4" borderId="8" xfId="0" applyNumberFormat="1" applyFont="1" applyFill="1" applyBorder="1" applyAlignment="1">
      <alignment vertical="top"/>
    </xf>
    <xf numFmtId="164" fontId="31" fillId="4" borderId="8" xfId="0" applyNumberFormat="1" applyFont="1" applyFill="1" applyBorder="1" applyAlignment="1">
      <alignment vertical="top" wrapText="1"/>
    </xf>
    <xf numFmtId="164" fontId="13" fillId="4" borderId="13" xfId="0" applyNumberFormat="1" applyFont="1" applyFill="1" applyBorder="1" applyAlignment="1">
      <alignment vertical="top"/>
    </xf>
    <xf numFmtId="164" fontId="13" fillId="4" borderId="13" xfId="0" applyNumberFormat="1" applyFont="1" applyFill="1" applyBorder="1" applyAlignment="1">
      <alignment vertical="top" wrapText="1"/>
    </xf>
    <xf numFmtId="164" fontId="13" fillId="4" borderId="0" xfId="0" applyNumberFormat="1" applyFont="1" applyFill="1" applyAlignment="1">
      <alignment vertical="top"/>
    </xf>
    <xf numFmtId="164" fontId="13" fillId="4" borderId="0" xfId="0" applyNumberFormat="1" applyFont="1" applyFill="1" applyAlignment="1">
      <alignment vertical="top" wrapText="1"/>
    </xf>
    <xf numFmtId="164" fontId="13" fillId="4" borderId="8" xfId="0" applyNumberFormat="1" applyFont="1" applyFill="1" applyBorder="1" applyAlignment="1">
      <alignment vertical="top"/>
    </xf>
    <xf numFmtId="164" fontId="13" fillId="4" borderId="8" xfId="0" applyNumberFormat="1" applyFont="1" applyFill="1" applyBorder="1" applyAlignment="1">
      <alignment vertical="top" wrapText="1"/>
    </xf>
    <xf numFmtId="164" fontId="24" fillId="4" borderId="13" xfId="0" applyNumberFormat="1" applyFont="1" applyFill="1" applyBorder="1" applyAlignment="1">
      <alignment vertical="top"/>
    </xf>
    <xf numFmtId="164" fontId="24" fillId="4" borderId="13" xfId="0" applyNumberFormat="1" applyFont="1" applyFill="1" applyBorder="1" applyAlignment="1">
      <alignment vertical="top" wrapText="1"/>
    </xf>
    <xf numFmtId="164" fontId="24" fillId="4" borderId="0" xfId="0" applyNumberFormat="1" applyFont="1" applyFill="1" applyAlignment="1">
      <alignment vertical="top"/>
    </xf>
    <xf numFmtId="164" fontId="24" fillId="4" borderId="0" xfId="0" applyNumberFormat="1" applyFont="1" applyFill="1" applyAlignment="1">
      <alignment vertical="top" wrapText="1"/>
    </xf>
    <xf numFmtId="164" fontId="24" fillId="4" borderId="8" xfId="0" applyNumberFormat="1" applyFont="1" applyFill="1" applyBorder="1" applyAlignment="1">
      <alignment vertical="top"/>
    </xf>
    <xf numFmtId="164" fontId="24" fillId="4" borderId="8" xfId="0" applyNumberFormat="1" applyFont="1" applyFill="1" applyBorder="1" applyAlignment="1">
      <alignment vertical="top" wrapText="1"/>
    </xf>
    <xf numFmtId="164" fontId="31" fillId="4" borderId="9" xfId="0" applyNumberFormat="1" applyFont="1" applyFill="1" applyBorder="1" applyAlignment="1">
      <alignment vertical="top"/>
    </xf>
    <xf numFmtId="164" fontId="31" fillId="4" borderId="9" xfId="0" applyNumberFormat="1" applyFont="1" applyFill="1" applyBorder="1" applyAlignment="1">
      <alignment vertical="top" wrapText="1"/>
    </xf>
    <xf numFmtId="2" fontId="16" fillId="0" borderId="1" xfId="0" applyNumberFormat="1" applyFont="1" applyBorder="1" applyAlignment="1">
      <alignment vertical="top"/>
    </xf>
    <xf numFmtId="2" fontId="15" fillId="0" borderId="1" xfId="0" applyNumberFormat="1" applyFont="1" applyBorder="1" applyAlignment="1">
      <alignment vertical="top"/>
    </xf>
    <xf numFmtId="0" fontId="16" fillId="0" borderId="1" xfId="14" applyFont="1" applyBorder="1" applyAlignment="1">
      <alignment wrapText="1"/>
    </xf>
    <xf numFmtId="0" fontId="38" fillId="4" borderId="8" xfId="0" applyFont="1" applyFill="1" applyBorder="1" applyAlignment="1">
      <alignment horizontal="left" vertical="center" wrapText="1" indent="2"/>
    </xf>
    <xf numFmtId="0" fontId="38" fillId="4" borderId="9" xfId="0" applyFont="1" applyFill="1" applyBorder="1" applyAlignment="1">
      <alignment horizontal="left" vertical="center" wrapText="1" indent="2"/>
    </xf>
    <xf numFmtId="2" fontId="13" fillId="4" borderId="8" xfId="0" applyNumberFormat="1" applyFont="1" applyFill="1" applyBorder="1" applyAlignment="1">
      <alignment horizontal="right" vertical="center" wrapText="1"/>
    </xf>
    <xf numFmtId="0" fontId="58" fillId="0" borderId="0" xfId="0" applyFont="1" applyAlignment="1">
      <alignment vertical="top"/>
    </xf>
    <xf numFmtId="2" fontId="15" fillId="0" borderId="1" xfId="0" applyNumberFormat="1" applyFont="1" applyBorder="1" applyAlignment="1">
      <alignment horizontal="right" vertical="top"/>
    </xf>
    <xf numFmtId="2" fontId="24" fillId="4" borderId="13" xfId="0" applyNumberFormat="1" applyFont="1" applyFill="1" applyBorder="1" applyAlignment="1">
      <alignment vertical="center" wrapText="1"/>
    </xf>
    <xf numFmtId="2" fontId="24" fillId="4" borderId="0" xfId="0" applyNumberFormat="1" applyFont="1" applyFill="1" applyAlignment="1">
      <alignment vertical="center" wrapText="1"/>
    </xf>
    <xf numFmtId="2" fontId="24" fillId="4" borderId="8" xfId="0" applyNumberFormat="1" applyFont="1" applyFill="1" applyBorder="1" applyAlignment="1">
      <alignment vertical="center" wrapText="1"/>
    </xf>
    <xf numFmtId="0" fontId="38" fillId="4" borderId="0" xfId="0" applyFont="1" applyFill="1" applyAlignment="1">
      <alignment horizontal="left" vertical="center" wrapText="1" indent="2"/>
    </xf>
    <xf numFmtId="2" fontId="14" fillId="4" borderId="13" xfId="0" applyNumberFormat="1" applyFont="1" applyFill="1" applyBorder="1" applyAlignment="1">
      <alignment vertical="center"/>
    </xf>
    <xf numFmtId="0" fontId="15" fillId="4" borderId="0" xfId="0" applyFont="1" applyFill="1" applyAlignment="1">
      <alignment horizontal="left" vertical="center" indent="1"/>
    </xf>
    <xf numFmtId="0" fontId="15" fillId="4" borderId="8" xfId="0" applyFont="1" applyFill="1" applyBorder="1" applyAlignment="1">
      <alignment horizontal="left" vertical="center" indent="1"/>
    </xf>
    <xf numFmtId="0" fontId="16" fillId="4" borderId="8" xfId="0" applyFont="1" applyFill="1" applyBorder="1" applyAlignment="1">
      <alignment vertical="center"/>
    </xf>
    <xf numFmtId="0" fontId="15" fillId="4" borderId="9" xfId="0" applyFont="1" applyFill="1" applyBorder="1" applyAlignment="1">
      <alignment horizontal="left" vertical="center" indent="1"/>
    </xf>
    <xf numFmtId="0" fontId="23" fillId="3" borderId="25" xfId="0" applyFont="1" applyFill="1" applyBorder="1" applyAlignment="1">
      <alignment horizontal="center" vertical="center" wrapText="1"/>
    </xf>
    <xf numFmtId="0" fontId="13" fillId="4" borderId="44" xfId="0" applyFont="1" applyFill="1" applyBorder="1" applyAlignment="1">
      <alignment vertical="center" wrapText="1"/>
    </xf>
    <xf numFmtId="0" fontId="23" fillId="3" borderId="45" xfId="0" applyFont="1" applyFill="1" applyBorder="1" applyAlignment="1">
      <alignment horizontal="center" vertical="center" wrapText="1"/>
    </xf>
    <xf numFmtId="0" fontId="23" fillId="3" borderId="46" xfId="0" applyFont="1" applyFill="1" applyBorder="1" applyAlignment="1">
      <alignment horizontal="center" vertical="center" wrapText="1"/>
    </xf>
    <xf numFmtId="0" fontId="13" fillId="4" borderId="13" xfId="0" applyFont="1" applyFill="1" applyBorder="1" applyAlignment="1">
      <alignment vertical="top" wrapText="1"/>
    </xf>
    <xf numFmtId="0" fontId="13" fillId="4" borderId="0" xfId="0" applyFont="1" applyFill="1" applyAlignment="1">
      <alignment vertical="top" wrapText="1"/>
    </xf>
    <xf numFmtId="0" fontId="13" fillId="4" borderId="27" xfId="0" applyFont="1" applyFill="1" applyBorder="1" applyAlignment="1">
      <alignment vertical="top" wrapText="1"/>
    </xf>
    <xf numFmtId="0" fontId="13" fillId="4" borderId="8" xfId="0" applyFont="1" applyFill="1" applyBorder="1" applyAlignment="1">
      <alignment vertical="top" wrapText="1"/>
    </xf>
    <xf numFmtId="0" fontId="13" fillId="4" borderId="32" xfId="0" applyFont="1" applyFill="1" applyBorder="1" applyAlignment="1">
      <alignment vertical="top" wrapText="1"/>
    </xf>
    <xf numFmtId="0" fontId="13" fillId="4" borderId="44" xfId="0" applyFont="1" applyFill="1" applyBorder="1" applyAlignment="1">
      <alignment vertical="top" wrapText="1"/>
    </xf>
    <xf numFmtId="164" fontId="13" fillId="4" borderId="44" xfId="0" applyNumberFormat="1" applyFont="1" applyFill="1" applyBorder="1" applyAlignment="1">
      <alignment vertical="top" wrapText="1"/>
    </xf>
    <xf numFmtId="0" fontId="13" fillId="4" borderId="47" xfId="0" applyFont="1" applyFill="1" applyBorder="1" applyAlignment="1">
      <alignment vertical="center" wrapText="1"/>
    </xf>
    <xf numFmtId="0" fontId="23" fillId="3" borderId="50" xfId="0" applyFont="1" applyFill="1" applyBorder="1" applyAlignment="1">
      <alignment horizontal="center" vertical="center" wrapText="1"/>
    </xf>
    <xf numFmtId="0" fontId="23" fillId="3" borderId="51" xfId="0" applyFont="1" applyFill="1" applyBorder="1" applyAlignment="1">
      <alignment horizontal="center" vertical="center" wrapText="1"/>
    </xf>
    <xf numFmtId="0" fontId="23" fillId="3" borderId="52" xfId="0" applyFont="1" applyFill="1" applyBorder="1" applyAlignment="1">
      <alignment horizontal="center" vertical="center" wrapText="1"/>
    </xf>
    <xf numFmtId="14" fontId="23" fillId="3" borderId="49" xfId="0" applyNumberFormat="1" applyFont="1" applyFill="1" applyBorder="1" applyAlignment="1">
      <alignment horizontal="center" vertical="center" wrapText="1"/>
    </xf>
    <xf numFmtId="0" fontId="23" fillId="3" borderId="48" xfId="0" applyFont="1" applyFill="1" applyBorder="1" applyAlignment="1">
      <alignment horizontal="center" vertical="center" wrapText="1"/>
    </xf>
    <xf numFmtId="2" fontId="13" fillId="4" borderId="0" xfId="0" applyNumberFormat="1" applyFont="1" applyFill="1" applyAlignment="1">
      <alignment horizontal="right" vertical="center" wrapText="1"/>
    </xf>
    <xf numFmtId="0" fontId="15" fillId="4" borderId="8" xfId="0" applyFont="1" applyFill="1" applyBorder="1" applyAlignment="1">
      <alignment horizontal="left" vertical="center" indent="2"/>
    </xf>
    <xf numFmtId="0" fontId="38" fillId="4" borderId="8" xfId="0" applyFont="1" applyFill="1" applyBorder="1" applyAlignment="1">
      <alignment horizontal="left" vertical="center" indent="1"/>
    </xf>
    <xf numFmtId="0" fontId="16" fillId="4" borderId="0" xfId="0" applyFont="1" applyFill="1" applyAlignment="1">
      <alignment vertical="center"/>
    </xf>
    <xf numFmtId="0" fontId="38" fillId="4" borderId="0" xfId="0" applyFont="1" applyFill="1" applyAlignment="1">
      <alignment horizontal="left" vertical="center" indent="1"/>
    </xf>
    <xf numFmtId="0" fontId="16" fillId="4" borderId="9" xfId="0" applyFont="1" applyFill="1" applyBorder="1" applyAlignment="1">
      <alignment vertical="center"/>
    </xf>
    <xf numFmtId="0" fontId="23" fillId="3" borderId="60" xfId="0" applyFont="1" applyFill="1" applyBorder="1" applyAlignment="1">
      <alignment horizontal="center" vertical="center" wrapText="1"/>
    </xf>
    <xf numFmtId="0" fontId="23" fillId="3" borderId="55" xfId="0" applyFont="1" applyFill="1" applyBorder="1" applyAlignment="1">
      <alignment horizontal="center" vertical="center" wrapText="1"/>
    </xf>
    <xf numFmtId="4" fontId="0" fillId="0" borderId="0" xfId="0" applyNumberFormat="1"/>
    <xf numFmtId="0" fontId="31" fillId="4" borderId="62" xfId="0" applyFont="1" applyFill="1" applyBorder="1" applyAlignment="1">
      <alignment vertical="center" wrapText="1"/>
    </xf>
    <xf numFmtId="168" fontId="20" fillId="0" borderId="0" xfId="0" applyNumberFormat="1" applyFont="1"/>
    <xf numFmtId="14" fontId="23" fillId="3" borderId="19" xfId="0" applyNumberFormat="1" applyFont="1" applyFill="1" applyBorder="1" applyAlignment="1">
      <alignment horizontal="center" vertical="center" wrapText="1"/>
    </xf>
    <xf numFmtId="0" fontId="15" fillId="0" borderId="1" xfId="0" applyFont="1" applyBorder="1"/>
    <xf numFmtId="0" fontId="16" fillId="4" borderId="0" xfId="0" applyFont="1" applyFill="1" applyAlignment="1">
      <alignment vertical="center" wrapText="1"/>
    </xf>
    <xf numFmtId="0" fontId="16" fillId="4" borderId="8" xfId="0" applyFont="1" applyFill="1" applyBorder="1" applyAlignment="1">
      <alignment vertical="center" wrapText="1"/>
    </xf>
    <xf numFmtId="0" fontId="31" fillId="4" borderId="13" xfId="0" applyFont="1" applyFill="1" applyBorder="1" applyAlignment="1">
      <alignment vertical="top" wrapText="1"/>
    </xf>
    <xf numFmtId="0" fontId="31" fillId="4" borderId="0" xfId="0" applyFont="1" applyFill="1" applyAlignment="1">
      <alignment vertical="top" wrapText="1"/>
    </xf>
    <xf numFmtId="0" fontId="31" fillId="4" borderId="8" xfId="0" applyFont="1" applyFill="1" applyBorder="1" applyAlignment="1">
      <alignment vertical="top" wrapText="1"/>
    </xf>
    <xf numFmtId="0" fontId="13" fillId="4" borderId="13" xfId="0" applyFont="1" applyFill="1" applyBorder="1" applyAlignment="1">
      <alignment horizontal="right" vertical="top" wrapText="1"/>
    </xf>
    <xf numFmtId="0" fontId="13" fillId="4" borderId="0" xfId="0" applyFont="1" applyFill="1" applyAlignment="1">
      <alignment horizontal="right" vertical="top" wrapText="1"/>
    </xf>
    <xf numFmtId="0" fontId="13" fillId="4" borderId="9" xfId="0" applyFont="1" applyFill="1" applyBorder="1" applyAlignment="1">
      <alignment horizontal="right" vertical="top" wrapText="1"/>
    </xf>
    <xf numFmtId="0" fontId="12" fillId="6" borderId="0" xfId="4" applyFont="1" applyFill="1" applyAlignment="1">
      <alignment horizontal="left"/>
    </xf>
    <xf numFmtId="164" fontId="31" fillId="4" borderId="13" xfId="0" applyNumberFormat="1" applyFont="1" applyFill="1" applyBorder="1" applyAlignment="1">
      <alignment horizontal="right" vertical="center" wrapText="1"/>
    </xf>
    <xf numFmtId="164" fontId="31" fillId="4" borderId="13" xfId="0" applyNumberFormat="1" applyFont="1" applyFill="1" applyBorder="1" applyAlignment="1">
      <alignment horizontal="right" vertical="center"/>
    </xf>
    <xf numFmtId="164" fontId="31" fillId="4" borderId="0" xfId="0" applyNumberFormat="1" applyFont="1" applyFill="1" applyAlignment="1">
      <alignment horizontal="right" vertical="center" wrapText="1"/>
    </xf>
    <xf numFmtId="164" fontId="31" fillId="4" borderId="0" xfId="0" applyNumberFormat="1" applyFont="1" applyFill="1" applyAlignment="1">
      <alignment horizontal="right" vertical="center"/>
    </xf>
    <xf numFmtId="164" fontId="31" fillId="4" borderId="8" xfId="0" applyNumberFormat="1" applyFont="1" applyFill="1" applyBorder="1" applyAlignment="1">
      <alignment horizontal="right" vertical="center" wrapText="1"/>
    </xf>
    <xf numFmtId="164" fontId="31" fillId="4" borderId="8" xfId="0" applyNumberFormat="1" applyFont="1" applyFill="1" applyBorder="1" applyAlignment="1">
      <alignment horizontal="right" vertical="center"/>
    </xf>
    <xf numFmtId="164" fontId="13" fillId="4" borderId="13" xfId="0" applyNumberFormat="1" applyFont="1" applyFill="1" applyBorder="1" applyAlignment="1">
      <alignment horizontal="right" vertical="center" wrapText="1"/>
    </xf>
    <xf numFmtId="164" fontId="13" fillId="4" borderId="13" xfId="0" applyNumberFormat="1" applyFont="1" applyFill="1" applyBorder="1" applyAlignment="1">
      <alignment horizontal="right" vertical="center"/>
    </xf>
    <xf numFmtId="164" fontId="13" fillId="4" borderId="0" xfId="0" applyNumberFormat="1" applyFont="1" applyFill="1" applyAlignment="1">
      <alignment horizontal="right" vertical="center" wrapText="1"/>
    </xf>
    <xf numFmtId="164" fontId="13" fillId="4" borderId="0" xfId="0" applyNumberFormat="1" applyFont="1" applyFill="1" applyAlignment="1">
      <alignment horizontal="right" vertical="center"/>
    </xf>
    <xf numFmtId="164" fontId="13" fillId="4" borderId="8" xfId="0" applyNumberFormat="1" applyFont="1" applyFill="1" applyBorder="1" applyAlignment="1">
      <alignment horizontal="right" vertical="center" wrapText="1"/>
    </xf>
    <xf numFmtId="164" fontId="13" fillId="4" borderId="8" xfId="0" applyNumberFormat="1" applyFont="1" applyFill="1" applyBorder="1" applyAlignment="1">
      <alignment horizontal="right" vertical="center"/>
    </xf>
    <xf numFmtId="164" fontId="34" fillId="4" borderId="13" xfId="0" applyNumberFormat="1" applyFont="1" applyFill="1" applyBorder="1" applyAlignment="1">
      <alignment horizontal="right" vertical="center" wrapText="1"/>
    </xf>
    <xf numFmtId="164" fontId="34" fillId="4" borderId="13" xfId="0" applyNumberFormat="1" applyFont="1" applyFill="1" applyBorder="1" applyAlignment="1">
      <alignment horizontal="right" vertical="center"/>
    </xf>
    <xf numFmtId="164" fontId="34" fillId="4" borderId="0" xfId="0" applyNumberFormat="1" applyFont="1" applyFill="1" applyAlignment="1">
      <alignment horizontal="right" vertical="center" wrapText="1"/>
    </xf>
    <xf numFmtId="164" fontId="34" fillId="4" borderId="0" xfId="0" applyNumberFormat="1" applyFont="1" applyFill="1" applyAlignment="1">
      <alignment horizontal="right" vertical="center"/>
    </xf>
    <xf numFmtId="164" fontId="38" fillId="4" borderId="13" xfId="0" applyNumberFormat="1" applyFont="1" applyFill="1" applyBorder="1" applyAlignment="1">
      <alignment horizontal="right" vertical="center" wrapText="1"/>
    </xf>
    <xf numFmtId="164" fontId="38" fillId="4" borderId="13" xfId="0" applyNumberFormat="1" applyFont="1" applyFill="1" applyBorder="1" applyAlignment="1">
      <alignment horizontal="right" vertical="center"/>
    </xf>
    <xf numFmtId="164" fontId="38" fillId="4" borderId="0" xfId="0" applyNumberFormat="1" applyFont="1" applyFill="1" applyAlignment="1">
      <alignment horizontal="right" vertical="center" wrapText="1"/>
    </xf>
    <xf numFmtId="164" fontId="38" fillId="4" borderId="0" xfId="0" applyNumberFormat="1" applyFont="1" applyFill="1" applyAlignment="1">
      <alignment horizontal="right" vertical="center"/>
    </xf>
    <xf numFmtId="164" fontId="34" fillId="4" borderId="8" xfId="0" applyNumberFormat="1" applyFont="1" applyFill="1" applyBorder="1" applyAlignment="1">
      <alignment horizontal="right" vertical="center" wrapText="1"/>
    </xf>
    <xf numFmtId="164" fontId="34" fillId="4" borderId="8" xfId="0" applyNumberFormat="1" applyFont="1" applyFill="1" applyBorder="1" applyAlignment="1">
      <alignment horizontal="right" vertical="center"/>
    </xf>
    <xf numFmtId="2" fontId="13" fillId="4" borderId="13" xfId="0" applyNumberFormat="1" applyFont="1" applyFill="1" applyBorder="1" applyAlignment="1">
      <alignment vertical="center"/>
    </xf>
    <xf numFmtId="2" fontId="13" fillId="4" borderId="13" xfId="0" applyNumberFormat="1" applyFont="1" applyFill="1" applyBorder="1" applyAlignment="1">
      <alignment vertical="center" wrapText="1"/>
    </xf>
    <xf numFmtId="2" fontId="13" fillId="4" borderId="8" xfId="0" applyNumberFormat="1" applyFont="1" applyFill="1" applyBorder="1" applyAlignment="1">
      <alignment vertical="center"/>
    </xf>
    <xf numFmtId="0" fontId="31" fillId="4" borderId="9" xfId="0" applyFont="1" applyFill="1" applyBorder="1" applyAlignment="1">
      <alignment horizontal="left" vertical="center" indent="1"/>
    </xf>
    <xf numFmtId="0" fontId="13" fillId="4" borderId="0" xfId="0" applyFont="1" applyFill="1" applyAlignment="1">
      <alignment horizontal="left" vertical="center" indent="2"/>
    </xf>
    <xf numFmtId="0" fontId="13" fillId="4" borderId="8" xfId="0" applyFont="1" applyFill="1" applyBorder="1" applyAlignment="1">
      <alignment horizontal="left" vertical="center" indent="2"/>
    </xf>
    <xf numFmtId="0" fontId="31" fillId="4" borderId="0" xfId="0" applyFont="1" applyFill="1" applyAlignment="1">
      <alignment horizontal="left" vertical="center" wrapText="1" indent="1"/>
    </xf>
    <xf numFmtId="2" fontId="24" fillId="4" borderId="13" xfId="0" applyNumberFormat="1" applyFont="1" applyFill="1" applyBorder="1" applyAlignment="1">
      <alignment vertical="center"/>
    </xf>
    <xf numFmtId="2" fontId="24" fillId="4" borderId="0" xfId="0" applyNumberFormat="1" applyFont="1" applyFill="1" applyAlignment="1">
      <alignment vertical="center"/>
    </xf>
    <xf numFmtId="2" fontId="24" fillId="4" borderId="8" xfId="0" applyNumberFormat="1" applyFont="1" applyFill="1" applyBorder="1" applyAlignment="1">
      <alignment vertical="center"/>
    </xf>
    <xf numFmtId="2" fontId="14" fillId="4" borderId="8" xfId="0" applyNumberFormat="1" applyFont="1" applyFill="1" applyBorder="1" applyAlignment="1">
      <alignment horizontal="right" vertical="center"/>
    </xf>
    <xf numFmtId="2" fontId="34" fillId="4" borderId="8" xfId="0" applyNumberFormat="1" applyFont="1" applyFill="1" applyBorder="1" applyAlignment="1">
      <alignment horizontal="right" vertical="center"/>
    </xf>
    <xf numFmtId="2" fontId="14" fillId="4" borderId="8" xfId="0" applyNumberFormat="1" applyFont="1" applyFill="1" applyBorder="1" applyAlignment="1">
      <alignment horizontal="right" vertical="center" wrapText="1"/>
    </xf>
    <xf numFmtId="2" fontId="34" fillId="4" borderId="8" xfId="0" applyNumberFormat="1" applyFont="1" applyFill="1" applyBorder="1" applyAlignment="1">
      <alignment horizontal="right" vertical="center" wrapText="1"/>
    </xf>
    <xf numFmtId="2" fontId="34" fillId="4" borderId="9" xfId="0" applyNumberFormat="1" applyFont="1" applyFill="1" applyBorder="1" applyAlignment="1">
      <alignment horizontal="right" vertical="center"/>
    </xf>
    <xf numFmtId="2" fontId="34" fillId="4" borderId="9" xfId="0" applyNumberFormat="1" applyFont="1" applyFill="1" applyBorder="1" applyAlignment="1">
      <alignment horizontal="right" vertical="center" wrapText="1"/>
    </xf>
    <xf numFmtId="0" fontId="38" fillId="4" borderId="0" xfId="0" applyFont="1" applyFill="1" applyAlignment="1">
      <alignment horizontal="left" vertical="top" wrapText="1" indent="2"/>
    </xf>
    <xf numFmtId="164" fontId="31" fillId="4" borderId="34" xfId="0" applyNumberFormat="1" applyFont="1" applyFill="1" applyBorder="1" applyAlignment="1">
      <alignment vertical="center"/>
    </xf>
    <xf numFmtId="4" fontId="31" fillId="4" borderId="0" xfId="0" applyNumberFormat="1" applyFont="1" applyFill="1" applyAlignment="1">
      <alignment horizontal="right" vertical="center" wrapText="1"/>
    </xf>
    <xf numFmtId="2" fontId="13" fillId="4" borderId="8" xfId="0" applyNumberFormat="1" applyFont="1" applyFill="1" applyBorder="1" applyAlignment="1">
      <alignment horizontal="left" vertical="center" indent="1"/>
    </xf>
    <xf numFmtId="0" fontId="13" fillId="4" borderId="0" xfId="0" applyFont="1" applyFill="1" applyAlignment="1">
      <alignment horizontal="left" vertical="center" indent="4"/>
    </xf>
    <xf numFmtId="0" fontId="13" fillId="4" borderId="8" xfId="0" applyFont="1" applyFill="1" applyBorder="1" applyAlignment="1">
      <alignment horizontal="left" vertical="center" indent="4"/>
    </xf>
    <xf numFmtId="164" fontId="13" fillId="4" borderId="13" xfId="0" applyNumberFormat="1" applyFont="1" applyFill="1" applyBorder="1" applyAlignment="1">
      <alignment vertical="center" wrapText="1"/>
    </xf>
    <xf numFmtId="0" fontId="13" fillId="4" borderId="53" xfId="0" applyFont="1" applyFill="1" applyBorder="1" applyAlignment="1">
      <alignment horizontal="center" vertical="top" wrapText="1"/>
    </xf>
    <xf numFmtId="0" fontId="13" fillId="4" borderId="54" xfId="0" applyFont="1" applyFill="1" applyBorder="1" applyAlignment="1">
      <alignment horizontal="center" vertical="top" wrapText="1"/>
    </xf>
    <xf numFmtId="0" fontId="13" fillId="4" borderId="55" xfId="0" applyFont="1" applyFill="1" applyBorder="1" applyAlignment="1">
      <alignment horizontal="center" vertical="top" wrapText="1"/>
    </xf>
    <xf numFmtId="0" fontId="23" fillId="3" borderId="1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13" fillId="4" borderId="13" xfId="0" applyFont="1" applyFill="1" applyBorder="1" applyAlignment="1">
      <alignment vertical="center" wrapText="1"/>
    </xf>
    <xf numFmtId="0" fontId="23" fillId="3" borderId="23" xfId="0" applyFont="1" applyFill="1" applyBorder="1" applyAlignment="1">
      <alignment horizontal="center" vertical="center"/>
    </xf>
    <xf numFmtId="164" fontId="31" fillId="4" borderId="65" xfId="0" applyNumberFormat="1" applyFont="1" applyFill="1" applyBorder="1" applyAlignment="1">
      <alignment vertical="top"/>
    </xf>
    <xf numFmtId="164" fontId="31" fillId="4" borderId="66" xfId="0" applyNumberFormat="1" applyFont="1" applyFill="1" applyBorder="1" applyAlignment="1">
      <alignment vertical="top"/>
    </xf>
    <xf numFmtId="164" fontId="31" fillId="4" borderId="67" xfId="0" applyNumberFormat="1" applyFont="1" applyFill="1" applyBorder="1" applyAlignment="1">
      <alignment vertical="top"/>
    </xf>
    <xf numFmtId="164" fontId="13" fillId="4" borderId="65" xfId="0" applyNumberFormat="1" applyFont="1" applyFill="1" applyBorder="1" applyAlignment="1">
      <alignment vertical="top"/>
    </xf>
    <xf numFmtId="164" fontId="13" fillId="4" borderId="66" xfId="0" applyNumberFormat="1" applyFont="1" applyFill="1" applyBorder="1" applyAlignment="1">
      <alignment vertical="top"/>
    </xf>
    <xf numFmtId="164" fontId="13" fillId="4" borderId="67" xfId="0" applyNumberFormat="1" applyFont="1" applyFill="1" applyBorder="1" applyAlignment="1">
      <alignment vertical="top"/>
    </xf>
    <xf numFmtId="164" fontId="24" fillId="4" borderId="65" xfId="0" applyNumberFormat="1" applyFont="1" applyFill="1" applyBorder="1" applyAlignment="1">
      <alignment vertical="top"/>
    </xf>
    <xf numFmtId="164" fontId="24" fillId="4" borderId="66" xfId="0" applyNumberFormat="1" applyFont="1" applyFill="1" applyBorder="1" applyAlignment="1">
      <alignment vertical="top"/>
    </xf>
    <xf numFmtId="164" fontId="24" fillId="4" borderId="67" xfId="0" applyNumberFormat="1" applyFont="1" applyFill="1" applyBorder="1" applyAlignment="1">
      <alignment vertical="top"/>
    </xf>
    <xf numFmtId="164" fontId="31" fillId="4" borderId="68" xfId="0" applyNumberFormat="1" applyFont="1" applyFill="1" applyBorder="1" applyAlignment="1">
      <alignment vertical="top"/>
    </xf>
    <xf numFmtId="0" fontId="24" fillId="7" borderId="13" xfId="0" applyFont="1" applyFill="1" applyBorder="1" applyAlignment="1">
      <alignment horizontal="right" vertical="center" wrapText="1"/>
    </xf>
    <xf numFmtId="3" fontId="13" fillId="7" borderId="0" xfId="0" applyNumberFormat="1" applyFont="1" applyFill="1" applyAlignment="1">
      <alignment horizontal="right" vertical="center" wrapText="1"/>
    </xf>
    <xf numFmtId="3" fontId="13" fillId="7" borderId="8" xfId="0" applyNumberFormat="1" applyFont="1" applyFill="1" applyBorder="1" applyAlignment="1">
      <alignment horizontal="right" vertical="center" wrapText="1"/>
    </xf>
    <xf numFmtId="3" fontId="13" fillId="7" borderId="13" xfId="0" applyNumberFormat="1" applyFont="1" applyFill="1" applyBorder="1" applyAlignment="1">
      <alignment horizontal="right" vertical="center" wrapText="1"/>
    </xf>
    <xf numFmtId="0" fontId="13" fillId="7" borderId="13" xfId="0" applyFont="1" applyFill="1" applyBorder="1" applyAlignment="1">
      <alignment horizontal="right" vertical="center" wrapText="1"/>
    </xf>
    <xf numFmtId="0" fontId="13" fillId="7" borderId="0" xfId="0" applyFont="1" applyFill="1" applyAlignment="1">
      <alignment horizontal="right" vertical="center" wrapText="1"/>
    </xf>
    <xf numFmtId="0" fontId="13" fillId="7" borderId="8" xfId="0" applyFont="1" applyFill="1" applyBorder="1" applyAlignment="1">
      <alignment horizontal="right" vertical="center" wrapText="1"/>
    </xf>
    <xf numFmtId="0" fontId="24" fillId="7" borderId="0" xfId="0" applyFont="1" applyFill="1" applyAlignment="1">
      <alignment horizontal="right" vertical="center" wrapText="1"/>
    </xf>
    <xf numFmtId="0" fontId="24" fillId="7" borderId="8" xfId="0" applyFont="1" applyFill="1" applyBorder="1" applyAlignment="1">
      <alignment horizontal="right" vertical="center" wrapText="1"/>
    </xf>
    <xf numFmtId="0" fontId="13" fillId="7" borderId="9" xfId="0" applyFont="1" applyFill="1" applyBorder="1" applyAlignment="1">
      <alignment horizontal="right" vertical="center" wrapText="1"/>
    </xf>
    <xf numFmtId="164" fontId="13" fillId="7" borderId="13" xfId="0" applyNumberFormat="1" applyFont="1" applyFill="1" applyBorder="1" applyAlignment="1">
      <alignment horizontal="right" vertical="center" wrapText="1"/>
    </xf>
    <xf numFmtId="0" fontId="38" fillId="0" borderId="0" xfId="4" applyFont="1"/>
    <xf numFmtId="164" fontId="15" fillId="0" borderId="1" xfId="5" applyNumberFormat="1" applyFont="1" applyFill="1" applyBorder="1" applyAlignment="1">
      <alignment horizontal="right" vertical="top" wrapText="1"/>
    </xf>
    <xf numFmtId="0" fontId="58" fillId="0" borderId="0" xfId="4" applyFont="1" applyAlignment="1">
      <alignment horizontal="left" vertical="top" wrapText="1"/>
    </xf>
    <xf numFmtId="0" fontId="15" fillId="4" borderId="63" xfId="0" applyFont="1" applyFill="1" applyBorder="1" applyAlignment="1">
      <alignment horizontal="left" vertical="center" wrapText="1" indent="1"/>
    </xf>
    <xf numFmtId="0" fontId="34" fillId="4" borderId="63" xfId="0" applyFont="1" applyFill="1" applyBorder="1" applyAlignment="1">
      <alignment horizontal="left" vertical="center" wrapText="1" indent="1"/>
    </xf>
    <xf numFmtId="0" fontId="38" fillId="4" borderId="63" xfId="0" applyFont="1" applyFill="1" applyBorder="1" applyAlignment="1">
      <alignment horizontal="left" vertical="center" wrapText="1" indent="1"/>
    </xf>
    <xf numFmtId="4" fontId="16" fillId="0" borderId="1" xfId="8" applyNumberFormat="1" applyFont="1" applyBorder="1" applyAlignment="1">
      <alignment horizontal="right" vertical="top"/>
    </xf>
    <xf numFmtId="4" fontId="31" fillId="4" borderId="13" xfId="0" applyNumberFormat="1" applyFont="1" applyFill="1" applyBorder="1" applyAlignment="1">
      <alignment horizontal="right" vertical="top" wrapText="1"/>
    </xf>
    <xf numFmtId="4" fontId="31" fillId="7" borderId="13" xfId="0" applyNumberFormat="1" applyFont="1" applyFill="1" applyBorder="1" applyAlignment="1">
      <alignment horizontal="right" vertical="top" wrapText="1"/>
    </xf>
    <xf numFmtId="4" fontId="31" fillId="4" borderId="0" xfId="0" applyNumberFormat="1" applyFont="1" applyFill="1" applyAlignment="1">
      <alignment horizontal="right" vertical="top" wrapText="1"/>
    </xf>
    <xf numFmtId="4" fontId="31" fillId="7" borderId="0" xfId="0" applyNumberFormat="1" applyFont="1" applyFill="1" applyAlignment="1">
      <alignment horizontal="right" vertical="top" wrapText="1"/>
    </xf>
    <xf numFmtId="4" fontId="31" fillId="4" borderId="8" xfId="0" applyNumberFormat="1" applyFont="1" applyFill="1" applyBorder="1" applyAlignment="1">
      <alignment horizontal="right" vertical="top" wrapText="1"/>
    </xf>
    <xf numFmtId="4" fontId="31" fillId="7" borderId="8" xfId="0" applyNumberFormat="1" applyFont="1" applyFill="1" applyBorder="1" applyAlignment="1">
      <alignment horizontal="right" vertical="top" wrapText="1"/>
    </xf>
    <xf numFmtId="4" fontId="13" fillId="4" borderId="13" xfId="0" applyNumberFormat="1" applyFont="1" applyFill="1" applyBorder="1" applyAlignment="1">
      <alignment horizontal="right" vertical="top" wrapText="1"/>
    </xf>
    <xf numFmtId="4" fontId="13" fillId="7" borderId="13" xfId="0" applyNumberFormat="1" applyFont="1" applyFill="1" applyBorder="1" applyAlignment="1">
      <alignment horizontal="right" vertical="top" wrapText="1"/>
    </xf>
    <xf numFmtId="4" fontId="13" fillId="4" borderId="0" xfId="0" applyNumberFormat="1" applyFont="1" applyFill="1" applyAlignment="1">
      <alignment horizontal="right" vertical="top" wrapText="1"/>
    </xf>
    <xf numFmtId="4" fontId="13" fillId="7" borderId="0" xfId="0" applyNumberFormat="1" applyFont="1" applyFill="1" applyAlignment="1">
      <alignment horizontal="right" vertical="top" wrapText="1"/>
    </xf>
    <xf numFmtId="4" fontId="13" fillId="4" borderId="8" xfId="0" applyNumberFormat="1" applyFont="1" applyFill="1" applyBorder="1" applyAlignment="1">
      <alignment horizontal="right" vertical="top" wrapText="1"/>
    </xf>
    <xf numFmtId="4" fontId="13" fillId="7" borderId="8" xfId="0" applyNumberFormat="1" applyFont="1" applyFill="1" applyBorder="1" applyAlignment="1">
      <alignment horizontal="right" vertical="top" wrapText="1"/>
    </xf>
    <xf numFmtId="4" fontId="34" fillId="4" borderId="0" xfId="0" applyNumberFormat="1" applyFont="1" applyFill="1" applyAlignment="1">
      <alignment horizontal="right" vertical="top" wrapText="1"/>
    </xf>
    <xf numFmtId="4" fontId="34" fillId="7" borderId="0" xfId="0" applyNumberFormat="1" applyFont="1" applyFill="1" applyAlignment="1">
      <alignment horizontal="right" vertical="top" wrapText="1"/>
    </xf>
    <xf numFmtId="4" fontId="34" fillId="4" borderId="13" xfId="0" applyNumberFormat="1" applyFont="1" applyFill="1" applyBorder="1" applyAlignment="1">
      <alignment horizontal="right" vertical="center" wrapText="1"/>
    </xf>
    <xf numFmtId="4" fontId="34" fillId="4" borderId="73" xfId="0" applyNumberFormat="1" applyFont="1" applyFill="1" applyBorder="1" applyAlignment="1">
      <alignment horizontal="right" vertical="center" wrapText="1"/>
    </xf>
    <xf numFmtId="4" fontId="34" fillId="4" borderId="63" xfId="0" applyNumberFormat="1" applyFont="1" applyFill="1" applyBorder="1" applyAlignment="1">
      <alignment horizontal="right" vertical="top" wrapText="1"/>
    </xf>
    <xf numFmtId="4" fontId="34" fillId="7" borderId="63" xfId="0" applyNumberFormat="1" applyFont="1" applyFill="1" applyBorder="1" applyAlignment="1">
      <alignment horizontal="right" vertical="top" wrapText="1"/>
    </xf>
    <xf numFmtId="4" fontId="34" fillId="4" borderId="13" xfId="0" applyNumberFormat="1" applyFont="1" applyFill="1" applyBorder="1" applyAlignment="1">
      <alignment horizontal="right" vertical="top" wrapText="1"/>
    </xf>
    <xf numFmtId="4" fontId="34" fillId="4" borderId="13" xfId="0" applyNumberFormat="1" applyFont="1" applyFill="1" applyBorder="1" applyAlignment="1">
      <alignment horizontal="right" vertical="top"/>
    </xf>
    <xf numFmtId="4" fontId="34" fillId="7" borderId="13" xfId="0" applyNumberFormat="1" applyFont="1" applyFill="1" applyBorder="1" applyAlignment="1">
      <alignment horizontal="right" vertical="top" wrapText="1"/>
    </xf>
    <xf numFmtId="4" fontId="34" fillId="4" borderId="0" xfId="0" applyNumberFormat="1" applyFont="1" applyFill="1" applyAlignment="1">
      <alignment horizontal="right" vertical="top"/>
    </xf>
    <xf numFmtId="4" fontId="13" fillId="4" borderId="63" xfId="0" applyNumberFormat="1" applyFont="1" applyFill="1" applyBorder="1" applyAlignment="1">
      <alignment horizontal="right" vertical="top" wrapText="1"/>
    </xf>
    <xf numFmtId="4" fontId="13" fillId="4" borderId="63" xfId="0" applyNumberFormat="1" applyFont="1" applyFill="1" applyBorder="1" applyAlignment="1">
      <alignment horizontal="right" vertical="top"/>
    </xf>
    <xf numFmtId="4" fontId="13" fillId="7" borderId="63" xfId="0" applyNumberFormat="1" applyFont="1" applyFill="1" applyBorder="1" applyAlignment="1">
      <alignment horizontal="right" vertical="top" wrapText="1"/>
    </xf>
    <xf numFmtId="4" fontId="13" fillId="7" borderId="0" xfId="0" applyNumberFormat="1" applyFont="1" applyFill="1" applyAlignment="1">
      <alignment vertical="center" wrapText="1"/>
    </xf>
    <xf numFmtId="4" fontId="13" fillId="4" borderId="9" xfId="0" applyNumberFormat="1" applyFont="1" applyFill="1" applyBorder="1" applyAlignment="1">
      <alignment vertical="center" wrapText="1"/>
    </xf>
    <xf numFmtId="4" fontId="13" fillId="7" borderId="9" xfId="0" applyNumberFormat="1" applyFont="1" applyFill="1" applyBorder="1" applyAlignment="1">
      <alignment vertical="center" wrapText="1"/>
    </xf>
    <xf numFmtId="4" fontId="21" fillId="0" borderId="0" xfId="0" applyNumberFormat="1" applyFont="1" applyAlignment="1">
      <alignment vertical="center" wrapText="1"/>
    </xf>
    <xf numFmtId="4" fontId="42" fillId="0" borderId="1" xfId="0" applyNumberFormat="1" applyFont="1" applyBorder="1"/>
    <xf numFmtId="0" fontId="86" fillId="0" borderId="0" xfId="0" applyFont="1" applyAlignment="1">
      <alignment horizontal="left" vertical="center"/>
    </xf>
    <xf numFmtId="168" fontId="15" fillId="0" borderId="17" xfId="1" applyNumberFormat="1" applyFont="1" applyFill="1" applyBorder="1" applyAlignment="1">
      <alignment vertical="top"/>
    </xf>
    <xf numFmtId="0" fontId="85" fillId="0" borderId="0" xfId="0" applyFont="1" applyAlignment="1">
      <alignment vertical="top"/>
    </xf>
    <xf numFmtId="0" fontId="0" fillId="0" borderId="27" xfId="0" applyBorder="1"/>
    <xf numFmtId="4" fontId="16" fillId="0" borderId="1" xfId="0" applyNumberFormat="1" applyFont="1" applyBorder="1" applyAlignment="1">
      <alignment horizontal="right" vertical="top"/>
    </xf>
    <xf numFmtId="0" fontId="0" fillId="0" borderId="0" xfId="0" applyAlignment="1">
      <alignment horizontal="right"/>
    </xf>
    <xf numFmtId="0" fontId="13" fillId="4" borderId="0" xfId="0" applyFont="1" applyFill="1" applyAlignment="1">
      <alignment horizontal="left" vertical="center" wrapText="1" indent="2"/>
    </xf>
    <xf numFmtId="0" fontId="13" fillId="4" borderId="64" xfId="0" applyFont="1" applyFill="1" applyBorder="1" applyAlignment="1">
      <alignment horizontal="left" vertical="center" indent="2"/>
    </xf>
    <xf numFmtId="0" fontId="16" fillId="0" borderId="16" xfId="14" applyFont="1" applyBorder="1" applyAlignment="1">
      <alignment horizontal="center" wrapText="1"/>
    </xf>
    <xf numFmtId="0" fontId="16" fillId="0" borderId="16" xfId="14" applyFont="1" applyBorder="1" applyAlignment="1">
      <alignment horizontal="center"/>
    </xf>
    <xf numFmtId="4" fontId="15" fillId="5" borderId="1" xfId="15" applyNumberFormat="1" applyFont="1" applyFill="1" applyBorder="1"/>
    <xf numFmtId="4" fontId="15" fillId="5" borderId="0" xfId="15" applyNumberFormat="1" applyFont="1" applyFill="1"/>
    <xf numFmtId="0" fontId="15" fillId="0" borderId="2" xfId="14" applyFont="1" applyBorder="1" applyAlignment="1">
      <alignment wrapText="1"/>
    </xf>
    <xf numFmtId="0" fontId="15" fillId="0" borderId="1" xfId="23" applyFont="1" applyBorder="1" applyAlignment="1">
      <alignment wrapText="1"/>
    </xf>
    <xf numFmtId="4" fontId="15" fillId="0" borderId="1" xfId="23" applyNumberFormat="1" applyFont="1" applyBorder="1" applyAlignment="1">
      <alignment vertical="top"/>
    </xf>
    <xf numFmtId="0" fontId="15" fillId="0" borderId="1" xfId="23" applyFont="1" applyBorder="1"/>
    <xf numFmtId="49" fontId="16" fillId="0" borderId="1" xfId="23" applyNumberFormat="1" applyFont="1" applyBorder="1" applyAlignment="1">
      <alignment horizontal="center"/>
    </xf>
    <xf numFmtId="14" fontId="16" fillId="0" borderId="1" xfId="23" applyNumberFormat="1" applyFont="1" applyBorder="1"/>
    <xf numFmtId="4" fontId="68" fillId="0" borderId="0" xfId="22" applyNumberFormat="1"/>
    <xf numFmtId="2" fontId="15" fillId="0" borderId="1" xfId="14" applyNumberFormat="1" applyFont="1" applyBorder="1" applyAlignment="1">
      <alignment horizontal="right"/>
    </xf>
    <xf numFmtId="2" fontId="15" fillId="0" borderId="1" xfId="14" applyNumberFormat="1" applyFont="1" applyBorder="1"/>
    <xf numFmtId="165" fontId="15" fillId="0" borderId="1" xfId="14" applyNumberFormat="1" applyFont="1" applyBorder="1" applyAlignment="1">
      <alignment horizontal="right" vertical="top"/>
    </xf>
    <xf numFmtId="165" fontId="15" fillId="0" borderId="17" xfId="14" applyNumberFormat="1" applyFont="1" applyBorder="1" applyAlignment="1">
      <alignment horizontal="right" vertical="top"/>
    </xf>
    <xf numFmtId="164" fontId="15" fillId="0" borderId="1" xfId="14" applyNumberFormat="1" applyFont="1" applyBorder="1" applyAlignment="1">
      <alignment horizontal="right" vertical="top"/>
    </xf>
    <xf numFmtId="171" fontId="15" fillId="0" borderId="1" xfId="14" applyNumberFormat="1" applyFont="1" applyBorder="1" applyAlignment="1">
      <alignment horizontal="right" vertical="top"/>
    </xf>
    <xf numFmtId="164" fontId="31" fillId="4" borderId="33" xfId="0" applyNumberFormat="1" applyFont="1" applyFill="1" applyBorder="1" applyAlignment="1">
      <alignment vertical="center" wrapText="1"/>
    </xf>
    <xf numFmtId="164" fontId="31" fillId="4" borderId="34" xfId="0" applyNumberFormat="1" applyFont="1" applyFill="1" applyBorder="1" applyAlignment="1">
      <alignment vertical="center" wrapText="1"/>
    </xf>
    <xf numFmtId="164" fontId="31" fillId="4" borderId="35" xfId="0" applyNumberFormat="1" applyFont="1" applyFill="1" applyBorder="1" applyAlignment="1">
      <alignment vertical="center" wrapText="1"/>
    </xf>
    <xf numFmtId="164" fontId="13" fillId="4" borderId="35" xfId="0" applyNumberFormat="1" applyFont="1" applyFill="1" applyBorder="1" applyAlignment="1">
      <alignment horizontal="right" vertical="center" wrapText="1"/>
    </xf>
    <xf numFmtId="164" fontId="31" fillId="4" borderId="35" xfId="0" applyNumberFormat="1" applyFont="1" applyFill="1" applyBorder="1" applyAlignment="1">
      <alignment horizontal="right" vertical="center" wrapText="1"/>
    </xf>
    <xf numFmtId="164" fontId="34" fillId="4" borderId="33" xfId="0" applyNumberFormat="1" applyFont="1" applyFill="1" applyBorder="1" applyAlignment="1">
      <alignment vertical="center" wrapText="1"/>
    </xf>
    <xf numFmtId="164" fontId="34" fillId="4" borderId="35" xfId="0" applyNumberFormat="1" applyFont="1" applyFill="1" applyBorder="1" applyAlignment="1">
      <alignment vertical="center" wrapText="1"/>
    </xf>
    <xf numFmtId="164" fontId="34" fillId="4" borderId="35" xfId="0" applyNumberFormat="1" applyFont="1" applyFill="1" applyBorder="1" applyAlignment="1">
      <alignment horizontal="right" vertical="center" wrapText="1"/>
    </xf>
    <xf numFmtId="164" fontId="13" fillId="4" borderId="33" xfId="0" applyNumberFormat="1" applyFont="1" applyFill="1" applyBorder="1" applyAlignment="1">
      <alignment vertical="center" wrapText="1"/>
    </xf>
    <xf numFmtId="164" fontId="13" fillId="4" borderId="34" xfId="0" applyNumberFormat="1" applyFont="1" applyFill="1" applyBorder="1" applyAlignment="1">
      <alignment vertical="center" wrapText="1"/>
    </xf>
    <xf numFmtId="164" fontId="13" fillId="4" borderId="35" xfId="0" applyNumberFormat="1" applyFont="1" applyFill="1" applyBorder="1" applyAlignment="1">
      <alignment vertical="center" wrapText="1"/>
    </xf>
    <xf numFmtId="164" fontId="31" fillId="4" borderId="37" xfId="0" applyNumberFormat="1" applyFont="1" applyFill="1" applyBorder="1" applyAlignment="1">
      <alignment horizontal="right" vertical="center" wrapText="1"/>
    </xf>
    <xf numFmtId="4" fontId="15" fillId="0" borderId="1" xfId="4" applyNumberFormat="1" applyFont="1" applyBorder="1" applyAlignment="1">
      <alignment vertical="top"/>
    </xf>
    <xf numFmtId="0" fontId="16" fillId="0" borderId="1" xfId="0" applyFont="1" applyBorder="1" applyAlignment="1">
      <alignment horizontal="center"/>
    </xf>
    <xf numFmtId="0" fontId="28" fillId="0" borderId="0" xfId="0" applyFont="1" applyAlignment="1">
      <alignment vertical="center" wrapText="1"/>
    </xf>
    <xf numFmtId="0" fontId="29" fillId="0" borderId="0" xfId="0" applyFont="1" applyAlignment="1">
      <alignment wrapText="1"/>
    </xf>
    <xf numFmtId="4" fontId="35" fillId="0" borderId="0" xfId="0" applyNumberFormat="1" applyFont="1"/>
    <xf numFmtId="2" fontId="20" fillId="0" borderId="0" xfId="0" applyNumberFormat="1" applyFont="1"/>
    <xf numFmtId="170" fontId="0" fillId="0" borderId="0" xfId="0" applyNumberFormat="1"/>
    <xf numFmtId="172" fontId="0" fillId="0" borderId="0" xfId="0" applyNumberFormat="1"/>
    <xf numFmtId="173" fontId="15" fillId="0" borderId="0" xfId="13" applyNumberFormat="1" applyFont="1"/>
    <xf numFmtId="174" fontId="24" fillId="0" borderId="0" xfId="13" applyNumberFormat="1" applyFont="1"/>
    <xf numFmtId="173" fontId="0" fillId="0" borderId="0" xfId="0" applyNumberFormat="1"/>
    <xf numFmtId="2" fontId="20" fillId="0" borderId="0" xfId="0" applyNumberFormat="1" applyFont="1" applyAlignment="1">
      <alignment vertical="top"/>
    </xf>
    <xf numFmtId="4" fontId="27" fillId="0" borderId="0" xfId="14" applyNumberFormat="1" applyFont="1"/>
    <xf numFmtId="172" fontId="4" fillId="0" borderId="0" xfId="20" applyNumberFormat="1"/>
    <xf numFmtId="10" fontId="24" fillId="0" borderId="0" xfId="0" applyNumberFormat="1" applyFont="1"/>
    <xf numFmtId="0" fontId="3" fillId="0" borderId="0" xfId="20" applyFont="1"/>
    <xf numFmtId="0" fontId="0" fillId="0" borderId="28" xfId="0" applyBorder="1"/>
    <xf numFmtId="2" fontId="15" fillId="0" borderId="1" xfId="0" applyNumberFormat="1" applyFont="1" applyBorder="1" applyAlignment="1">
      <alignment horizontal="right"/>
    </xf>
    <xf numFmtId="2" fontId="16" fillId="0" borderId="1" xfId="0" applyNumberFormat="1" applyFont="1" applyBorder="1" applyAlignment="1">
      <alignment horizontal="right"/>
    </xf>
    <xf numFmtId="4" fontId="15" fillId="0" borderId="1" xfId="0" applyNumberFormat="1" applyFont="1" applyBorder="1" applyAlignment="1">
      <alignment vertical="top"/>
    </xf>
    <xf numFmtId="4" fontId="15" fillId="0" borderId="17" xfId="0" applyNumberFormat="1" applyFont="1" applyBorder="1" applyAlignment="1">
      <alignment vertical="top"/>
    </xf>
    <xf numFmtId="4" fontId="16" fillId="0" borderId="17" xfId="0" applyNumberFormat="1" applyFont="1" applyBorder="1" applyAlignment="1">
      <alignment vertical="top"/>
    </xf>
    <xf numFmtId="0" fontId="23" fillId="3" borderId="76" xfId="0" applyFont="1" applyFill="1" applyBorder="1" applyAlignment="1">
      <alignment horizontal="center" vertical="center" wrapText="1"/>
    </xf>
    <xf numFmtId="0" fontId="15" fillId="0" borderId="1" xfId="14" applyFont="1" applyBorder="1" applyAlignment="1">
      <alignment horizontal="right" vertical="top"/>
    </xf>
    <xf numFmtId="0" fontId="34" fillId="4" borderId="8" xfId="0" applyFont="1" applyFill="1" applyBorder="1" applyAlignment="1">
      <alignment horizontal="left" vertical="center" wrapText="1" indent="2"/>
    </xf>
    <xf numFmtId="4" fontId="34" fillId="4" borderId="0" xfId="0" applyNumberFormat="1" applyFont="1" applyFill="1" applyAlignment="1">
      <alignment horizontal="right" vertical="center" wrapText="1"/>
    </xf>
    <xf numFmtId="4" fontId="34" fillId="4" borderId="0" xfId="0" applyNumberFormat="1" applyFont="1" applyFill="1" applyAlignment="1">
      <alignment horizontal="center" vertical="center" wrapText="1"/>
    </xf>
    <xf numFmtId="4" fontId="13" fillId="4" borderId="0" xfId="0" applyNumberFormat="1" applyFont="1" applyFill="1" applyAlignment="1">
      <alignment horizontal="right" vertical="center" wrapText="1"/>
    </xf>
    <xf numFmtId="0" fontId="15" fillId="4" borderId="0" xfId="0" applyFont="1" applyFill="1" applyAlignment="1">
      <alignment horizontal="left" vertical="center" indent="2"/>
    </xf>
    <xf numFmtId="0" fontId="34" fillId="4" borderId="0" xfId="0" applyFont="1" applyFill="1" applyAlignment="1">
      <alignment horizontal="right" vertical="center" wrapText="1"/>
    </xf>
    <xf numFmtId="0" fontId="46" fillId="6" borderId="0" xfId="0" applyFont="1" applyFill="1" applyAlignment="1">
      <alignment vertical="center" wrapText="1" readingOrder="1"/>
    </xf>
    <xf numFmtId="0" fontId="46" fillId="6" borderId="0" xfId="0" applyFont="1" applyFill="1" applyAlignment="1">
      <alignment vertical="center" readingOrder="1"/>
    </xf>
    <xf numFmtId="0" fontId="15" fillId="0" borderId="1" xfId="0" applyFont="1" applyBorder="1" applyAlignment="1">
      <alignment vertical="top"/>
    </xf>
    <xf numFmtId="0" fontId="88" fillId="0" borderId="0" xfId="0" applyFont="1"/>
    <xf numFmtId="0" fontId="89" fillId="0" borderId="0" xfId="0" applyFont="1"/>
    <xf numFmtId="0" fontId="28" fillId="0" borderId="0" xfId="0" applyFont="1"/>
    <xf numFmtId="0" fontId="64" fillId="0" borderId="0" xfId="0" applyFont="1" applyAlignment="1">
      <alignment vertical="top"/>
    </xf>
    <xf numFmtId="0" fontId="88" fillId="0" borderId="0" xfId="0" applyFont="1" applyAlignment="1">
      <alignment horizontal="center"/>
    </xf>
    <xf numFmtId="0" fontId="28" fillId="0" borderId="0" xfId="0" applyFont="1" applyAlignment="1">
      <alignment wrapText="1"/>
    </xf>
    <xf numFmtId="0" fontId="9" fillId="0" borderId="0" xfId="0" applyFont="1" applyAlignment="1">
      <alignment vertical="center"/>
    </xf>
    <xf numFmtId="0" fontId="89" fillId="0" borderId="0" xfId="0" applyFont="1" applyAlignment="1">
      <alignment wrapText="1"/>
    </xf>
    <xf numFmtId="0" fontId="90" fillId="0" borderId="0" xfId="0" applyFont="1"/>
    <xf numFmtId="0" fontId="9" fillId="0" borderId="0" xfId="0" applyFont="1"/>
    <xf numFmtId="0" fontId="38" fillId="0" borderId="0" xfId="0" applyFont="1" applyAlignment="1">
      <alignment horizontal="left" vertical="center"/>
    </xf>
    <xf numFmtId="0" fontId="38" fillId="0" borderId="0" xfId="0" applyFont="1" applyAlignment="1">
      <alignment vertical="center"/>
    </xf>
    <xf numFmtId="0" fontId="91" fillId="0" borderId="0" xfId="0" applyFont="1" applyAlignment="1">
      <alignment vertical="center"/>
    </xf>
    <xf numFmtId="168" fontId="15" fillId="0" borderId="1" xfId="1" applyNumberFormat="1" applyFont="1" applyBorder="1" applyAlignment="1">
      <alignment vertical="top"/>
    </xf>
    <xf numFmtId="0" fontId="28" fillId="0" borderId="0" xfId="0" applyFont="1" applyAlignment="1">
      <alignment vertical="top"/>
    </xf>
    <xf numFmtId="0" fontId="28" fillId="0" borderId="0" xfId="0" applyFont="1" applyAlignment="1">
      <alignment horizontal="left"/>
    </xf>
    <xf numFmtId="0" fontId="16" fillId="0" borderId="1" xfId="7" applyFont="1" applyBorder="1" applyAlignment="1">
      <alignment horizontal="center"/>
    </xf>
    <xf numFmtId="2" fontId="15" fillId="0" borderId="1" xfId="0" applyNumberFormat="1" applyFont="1" applyBorder="1" applyAlignment="1">
      <alignment horizontal="right" vertical="center" wrapText="1"/>
    </xf>
    <xf numFmtId="0" fontId="16" fillId="0" borderId="1" xfId="7" applyFont="1" applyBorder="1" applyAlignment="1">
      <alignment horizontal="left"/>
    </xf>
    <xf numFmtId="2" fontId="16" fillId="0" borderId="1" xfId="0" applyNumberFormat="1" applyFont="1" applyBorder="1" applyAlignment="1">
      <alignment horizontal="right" vertical="center" wrapText="1"/>
    </xf>
    <xf numFmtId="0" fontId="64" fillId="0" borderId="0" xfId="0" applyFont="1"/>
    <xf numFmtId="0" fontId="15" fillId="0" borderId="1" xfId="0" applyFont="1" applyBorder="1" applyAlignment="1">
      <alignment horizontal="left" vertical="center"/>
    </xf>
    <xf numFmtId="0" fontId="16" fillId="0" borderId="1" xfId="0" applyFont="1" applyBorder="1" applyAlignment="1">
      <alignment horizontal="left" vertical="center"/>
    </xf>
    <xf numFmtId="10" fontId="15" fillId="0" borderId="1" xfId="1" applyNumberFormat="1" applyFont="1" applyFill="1" applyBorder="1" applyAlignment="1">
      <alignment vertical="top" wrapText="1"/>
    </xf>
    <xf numFmtId="168" fontId="15" fillId="0" borderId="1" xfId="1" applyNumberFormat="1" applyFont="1" applyFill="1" applyBorder="1" applyAlignment="1">
      <alignment vertical="top"/>
    </xf>
    <xf numFmtId="0" fontId="92" fillId="0" borderId="0" xfId="0" applyFont="1" applyAlignment="1">
      <alignment vertical="top"/>
    </xf>
    <xf numFmtId="0" fontId="29" fillId="0" borderId="0" xfId="0" applyFont="1" applyAlignment="1">
      <alignment vertical="top"/>
    </xf>
    <xf numFmtId="4" fontId="47" fillId="0" borderId="1" xfId="0" applyNumberFormat="1" applyFont="1" applyBorder="1" applyAlignment="1">
      <alignment horizontal="right" vertical="top"/>
    </xf>
    <xf numFmtId="0" fontId="16" fillId="0" borderId="1" xfId="12" applyFont="1" applyBorder="1" applyAlignment="1">
      <alignment vertical="top" wrapText="1"/>
    </xf>
    <xf numFmtId="4" fontId="93" fillId="0" borderId="1" xfId="0" applyNumberFormat="1" applyFont="1" applyBorder="1" applyAlignment="1">
      <alignment horizontal="right" vertical="top"/>
    </xf>
    <xf numFmtId="168" fontId="15" fillId="0" borderId="1" xfId="1" applyNumberFormat="1" applyFont="1" applyFill="1" applyBorder="1" applyAlignment="1">
      <alignment horizontal="right" vertical="top"/>
    </xf>
    <xf numFmtId="0" fontId="16" fillId="0" borderId="1" xfId="13" applyFont="1" applyBorder="1" applyAlignment="1">
      <alignment wrapText="1"/>
    </xf>
    <xf numFmtId="0" fontId="15" fillId="0" borderId="1" xfId="13" applyFont="1" applyBorder="1" applyAlignment="1">
      <alignment wrapText="1"/>
    </xf>
    <xf numFmtId="0" fontId="16" fillId="4" borderId="63" xfId="0" applyFont="1" applyFill="1" applyBorder="1" applyAlignment="1">
      <alignment vertical="center" wrapText="1"/>
    </xf>
    <xf numFmtId="2" fontId="16" fillId="4" borderId="63" xfId="0" applyNumberFormat="1" applyFont="1" applyFill="1" applyBorder="1" applyAlignment="1">
      <alignment vertical="center" wrapText="1"/>
    </xf>
    <xf numFmtId="0" fontId="16" fillId="4" borderId="75" xfId="0" applyFont="1" applyFill="1" applyBorder="1" applyAlignment="1">
      <alignment horizontal="right" vertical="center" wrapText="1"/>
    </xf>
    <xf numFmtId="2" fontId="16" fillId="4" borderId="0" xfId="0" applyNumberFormat="1" applyFont="1" applyFill="1" applyAlignment="1">
      <alignment vertical="center" wrapText="1"/>
    </xf>
    <xf numFmtId="164" fontId="16" fillId="4" borderId="27" xfId="0" applyNumberFormat="1" applyFont="1" applyFill="1" applyBorder="1" applyAlignment="1">
      <alignment horizontal="right" vertical="center" wrapText="1"/>
    </xf>
    <xf numFmtId="2" fontId="16" fillId="4" borderId="8" xfId="0" applyNumberFormat="1" applyFont="1" applyFill="1" applyBorder="1" applyAlignment="1">
      <alignment vertical="center" wrapText="1"/>
    </xf>
    <xf numFmtId="164" fontId="16" fillId="4" borderId="32" xfId="0" applyNumberFormat="1" applyFont="1" applyFill="1" applyBorder="1" applyAlignment="1">
      <alignment horizontal="right" vertical="center" wrapText="1"/>
    </xf>
    <xf numFmtId="0" fontId="15" fillId="4" borderId="0" xfId="0" applyFont="1" applyFill="1" applyAlignment="1">
      <alignment vertical="center" wrapText="1"/>
    </xf>
    <xf numFmtId="2" fontId="15" fillId="4" borderId="13" xfId="0" applyNumberFormat="1" applyFont="1" applyFill="1" applyBorder="1" applyAlignment="1">
      <alignment vertical="center" wrapText="1"/>
    </xf>
    <xf numFmtId="164" fontId="15" fillId="4" borderId="44" xfId="0" applyNumberFormat="1" applyFont="1" applyFill="1" applyBorder="1" applyAlignment="1">
      <alignment horizontal="right" vertical="center" wrapText="1"/>
    </xf>
    <xf numFmtId="2" fontId="15" fillId="4" borderId="0" xfId="0" applyNumberFormat="1" applyFont="1" applyFill="1" applyAlignment="1">
      <alignment vertical="center" wrapText="1"/>
    </xf>
    <xf numFmtId="164" fontId="15" fillId="4" borderId="27" xfId="0" applyNumberFormat="1" applyFont="1" applyFill="1" applyBorder="1" applyAlignment="1">
      <alignment horizontal="right" vertical="center" wrapText="1"/>
    </xf>
    <xf numFmtId="0" fontId="15" fillId="4" borderId="8" xfId="0" applyFont="1" applyFill="1" applyBorder="1" applyAlignment="1">
      <alignment vertical="center" wrapText="1"/>
    </xf>
    <xf numFmtId="2" fontId="15" fillId="4" borderId="8" xfId="0" applyNumberFormat="1" applyFont="1" applyFill="1" applyBorder="1" applyAlignment="1">
      <alignment vertical="center" wrapText="1"/>
    </xf>
    <xf numFmtId="164" fontId="15" fillId="4" borderId="32" xfId="0" applyNumberFormat="1" applyFont="1" applyFill="1" applyBorder="1" applyAlignment="1">
      <alignment horizontal="right" vertical="center" wrapText="1"/>
    </xf>
    <xf numFmtId="2" fontId="16" fillId="4" borderId="13" xfId="0" applyNumberFormat="1" applyFont="1" applyFill="1" applyBorder="1" applyAlignment="1">
      <alignment vertical="center" wrapText="1"/>
    </xf>
    <xf numFmtId="164" fontId="16" fillId="4" borderId="44" xfId="0" applyNumberFormat="1" applyFont="1" applyFill="1" applyBorder="1" applyAlignment="1">
      <alignment horizontal="right" vertical="center" wrapText="1"/>
    </xf>
    <xf numFmtId="0" fontId="16" fillId="4" borderId="13" xfId="0" applyFont="1" applyFill="1" applyBorder="1" applyAlignment="1">
      <alignment vertical="center" wrapText="1"/>
    </xf>
    <xf numFmtId="0" fontId="16" fillId="4" borderId="9" xfId="0" applyFont="1" applyFill="1" applyBorder="1" applyAlignment="1">
      <alignment vertical="center" wrapText="1"/>
    </xf>
    <xf numFmtId="0" fontId="15" fillId="4" borderId="9" xfId="0" applyFont="1" applyFill="1" applyBorder="1" applyAlignment="1">
      <alignment vertical="center" wrapText="1"/>
    </xf>
    <xf numFmtId="164" fontId="16" fillId="4" borderId="47" xfId="0" applyNumberFormat="1" applyFont="1" applyFill="1" applyBorder="1" applyAlignment="1">
      <alignment horizontal="right" vertical="center" wrapText="1"/>
    </xf>
    <xf numFmtId="0" fontId="29" fillId="0" borderId="0" xfId="0" applyFont="1" applyAlignment="1">
      <alignment horizontal="right"/>
    </xf>
    <xf numFmtId="0" fontId="15" fillId="0" borderId="16" xfId="0" applyFont="1" applyBorder="1" applyAlignment="1">
      <alignment horizontal="center" vertical="top"/>
    </xf>
    <xf numFmtId="0" fontId="15" fillId="0" borderId="1" xfId="0" applyFont="1" applyBorder="1" applyAlignment="1">
      <alignment horizontal="left" vertical="top"/>
    </xf>
    <xf numFmtId="0" fontId="15" fillId="0" borderId="1" xfId="0" applyFont="1" applyBorder="1" applyAlignment="1">
      <alignment horizontal="right" vertical="top"/>
    </xf>
    <xf numFmtId="169" fontId="15" fillId="0" borderId="1" xfId="0" applyNumberFormat="1" applyFont="1" applyBorder="1" applyAlignment="1">
      <alignment horizontal="right"/>
    </xf>
    <xf numFmtId="169" fontId="15" fillId="0" borderId="1" xfId="0" applyNumberFormat="1" applyFont="1" applyBorder="1" applyAlignment="1">
      <alignment horizontal="right" vertical="top"/>
    </xf>
    <xf numFmtId="0" fontId="94" fillId="0" borderId="0" xfId="0" applyFont="1" applyAlignment="1">
      <alignment horizontal="left" vertical="center"/>
    </xf>
    <xf numFmtId="0" fontId="16" fillId="0" borderId="1" xfId="0" applyFont="1" applyBorder="1" applyAlignment="1">
      <alignment horizontal="center" vertical="center"/>
    </xf>
    <xf numFmtId="0" fontId="12" fillId="6" borderId="0" xfId="0" applyFont="1" applyFill="1"/>
    <xf numFmtId="0" fontId="12" fillId="6" borderId="0" xfId="14" applyFont="1" applyFill="1"/>
    <xf numFmtId="0" fontId="38" fillId="0" borderId="0" xfId="0" applyFont="1" applyAlignment="1">
      <alignment horizontal="justify" vertical="center"/>
    </xf>
    <xf numFmtId="4" fontId="16" fillId="4" borderId="8" xfId="0" applyNumberFormat="1" applyFont="1" applyFill="1" applyBorder="1" applyAlignment="1">
      <alignment horizontal="right" vertical="center" wrapText="1"/>
    </xf>
    <xf numFmtId="164" fontId="16" fillId="4" borderId="35" xfId="0" applyNumberFormat="1" applyFont="1" applyFill="1" applyBorder="1" applyAlignment="1">
      <alignment vertical="center"/>
    </xf>
    <xf numFmtId="0" fontId="38" fillId="4" borderId="8" xfId="0" applyFont="1" applyFill="1" applyBorder="1" applyAlignment="1">
      <alignment horizontal="left" vertical="center" wrapText="1" indent="1"/>
    </xf>
    <xf numFmtId="4" fontId="38" fillId="4" borderId="8" xfId="0" applyNumberFormat="1" applyFont="1" applyFill="1" applyBorder="1" applyAlignment="1">
      <alignment horizontal="right" vertical="center" wrapText="1"/>
    </xf>
    <xf numFmtId="164" fontId="38" fillId="4" borderId="74" xfId="0" applyNumberFormat="1" applyFont="1" applyFill="1" applyBorder="1" applyAlignment="1">
      <alignment horizontal="right" vertical="center"/>
    </xf>
    <xf numFmtId="164" fontId="38" fillId="4" borderId="35" xfId="0" applyNumberFormat="1" applyFont="1" applyFill="1" applyBorder="1" applyAlignment="1">
      <alignment horizontal="right" vertical="center"/>
    </xf>
    <xf numFmtId="0" fontId="15" fillId="4" borderId="0" xfId="0" applyFont="1" applyFill="1" applyAlignment="1">
      <alignment horizontal="left" vertical="center" wrapText="1" indent="2"/>
    </xf>
    <xf numFmtId="4" fontId="15" fillId="4" borderId="13" xfId="0" applyNumberFormat="1" applyFont="1" applyFill="1" applyBorder="1" applyAlignment="1">
      <alignment horizontal="right" vertical="center" wrapText="1"/>
    </xf>
    <xf numFmtId="164" fontId="15" fillId="4" borderId="33" xfId="0" applyNumberFormat="1" applyFont="1" applyFill="1" applyBorder="1" applyAlignment="1">
      <alignment vertical="center"/>
    </xf>
    <xf numFmtId="4" fontId="15" fillId="4" borderId="0" xfId="0" applyNumberFormat="1" applyFont="1" applyFill="1" applyAlignment="1">
      <alignment horizontal="right" vertical="center" wrapText="1"/>
    </xf>
    <xf numFmtId="164" fontId="15" fillId="4" borderId="34" xfId="0" applyNumberFormat="1" applyFont="1" applyFill="1" applyBorder="1" applyAlignment="1">
      <alignment vertical="center"/>
    </xf>
    <xf numFmtId="0" fontId="15" fillId="4" borderId="8" xfId="0" applyFont="1" applyFill="1" applyBorder="1" applyAlignment="1">
      <alignment horizontal="left" vertical="center" wrapText="1" indent="2"/>
    </xf>
    <xf numFmtId="4" fontId="15" fillId="4" borderId="8" xfId="0" applyNumberFormat="1" applyFont="1" applyFill="1" applyBorder="1" applyAlignment="1">
      <alignment horizontal="right" vertical="center" wrapText="1"/>
    </xf>
    <xf numFmtId="164" fontId="15" fillId="4" borderId="35" xfId="0" applyNumberFormat="1" applyFont="1" applyFill="1" applyBorder="1" applyAlignment="1">
      <alignment vertical="center"/>
    </xf>
    <xf numFmtId="0" fontId="16" fillId="3" borderId="8" xfId="0" applyFont="1" applyFill="1" applyBorder="1" applyAlignment="1">
      <alignment vertical="center" wrapText="1"/>
    </xf>
    <xf numFmtId="164" fontId="16" fillId="4" borderId="13" xfId="0" applyNumberFormat="1" applyFont="1" applyFill="1" applyBorder="1" applyAlignment="1">
      <alignment horizontal="right" vertical="center" wrapText="1"/>
    </xf>
    <xf numFmtId="164" fontId="16" fillId="4" borderId="33" xfId="0" applyNumberFormat="1" applyFont="1" applyFill="1" applyBorder="1" applyAlignment="1">
      <alignment vertical="center"/>
    </xf>
    <xf numFmtId="164" fontId="16" fillId="4" borderId="0" xfId="0" applyNumberFormat="1" applyFont="1" applyFill="1" applyAlignment="1">
      <alignment horizontal="right" vertical="center" wrapText="1"/>
    </xf>
    <xf numFmtId="164" fontId="16" fillId="4" borderId="34" xfId="0" applyNumberFormat="1" applyFont="1" applyFill="1" applyBorder="1" applyAlignment="1">
      <alignment vertical="center"/>
    </xf>
    <xf numFmtId="164" fontId="16" fillId="4" borderId="8" xfId="0" applyNumberFormat="1" applyFont="1" applyFill="1" applyBorder="1" applyAlignment="1">
      <alignment horizontal="right" vertical="center" wrapText="1"/>
    </xf>
    <xf numFmtId="164" fontId="15" fillId="4" borderId="13" xfId="0" applyNumberFormat="1" applyFont="1" applyFill="1" applyBorder="1" applyAlignment="1">
      <alignment horizontal="right" vertical="center" wrapText="1"/>
    </xf>
    <xf numFmtId="164" fontId="15" fillId="4" borderId="0" xfId="0" applyNumberFormat="1" applyFont="1" applyFill="1" applyAlignment="1">
      <alignment horizontal="right" vertical="center" wrapText="1"/>
    </xf>
    <xf numFmtId="164" fontId="15" fillId="4" borderId="8" xfId="0" applyNumberFormat="1" applyFont="1" applyFill="1" applyBorder="1" applyAlignment="1">
      <alignment horizontal="right" vertical="center" wrapText="1"/>
    </xf>
    <xf numFmtId="0" fontId="15" fillId="4" borderId="0" xfId="0" applyFont="1" applyFill="1" applyAlignment="1">
      <alignment horizontal="right" vertical="center" wrapText="1" indent="2"/>
    </xf>
    <xf numFmtId="0" fontId="15" fillId="4" borderId="34" xfId="0" applyFont="1" applyFill="1" applyBorder="1" applyAlignment="1">
      <alignment horizontal="left" vertical="center" wrapText="1" indent="2"/>
    </xf>
    <xf numFmtId="0" fontId="15" fillId="4" borderId="9" xfId="0" applyFont="1" applyFill="1" applyBorder="1" applyAlignment="1">
      <alignment horizontal="left" vertical="center" wrapText="1" indent="2"/>
    </xf>
    <xf numFmtId="0" fontId="15" fillId="4" borderId="9" xfId="0" applyFont="1" applyFill="1" applyBorder="1" applyAlignment="1">
      <alignment horizontal="right" vertical="center" wrapText="1"/>
    </xf>
    <xf numFmtId="0" fontId="15" fillId="4" borderId="37" xfId="0" applyFont="1" applyFill="1" applyBorder="1" applyAlignment="1">
      <alignment vertical="center"/>
    </xf>
    <xf numFmtId="0" fontId="95" fillId="0" borderId="0" xfId="22" applyFont="1"/>
    <xf numFmtId="164" fontId="15" fillId="0" borderId="1" xfId="4" applyNumberFormat="1" applyFont="1" applyBorder="1" applyAlignment="1">
      <alignment vertical="top"/>
    </xf>
    <xf numFmtId="0" fontId="96" fillId="5" borderId="1" xfId="0" applyFont="1" applyFill="1" applyBorder="1" applyAlignment="1">
      <alignment horizontal="center" vertical="top"/>
    </xf>
    <xf numFmtId="0" fontId="97" fillId="5" borderId="1" xfId="19" applyFont="1" applyFill="1" applyBorder="1" applyAlignment="1">
      <alignment horizontal="center" vertical="top" wrapText="1"/>
    </xf>
    <xf numFmtId="0" fontId="15" fillId="5" borderId="2" xfId="19" applyFont="1" applyFill="1" applyBorder="1" applyAlignment="1">
      <alignment vertical="top" wrapText="1"/>
    </xf>
    <xf numFmtId="0" fontId="15" fillId="5" borderId="42" xfId="19" applyFont="1" applyFill="1" applyBorder="1" applyAlignment="1">
      <alignment vertical="top" wrapText="1"/>
    </xf>
    <xf numFmtId="0" fontId="64" fillId="0" borderId="1" xfId="0" applyFont="1" applyBorder="1"/>
    <xf numFmtId="0" fontId="16" fillId="5" borderId="1" xfId="19" applyFont="1" applyFill="1" applyBorder="1" applyAlignment="1">
      <alignment horizontal="center" vertical="center" wrapText="1"/>
    </xf>
    <xf numFmtId="0" fontId="64" fillId="0" borderId="1" xfId="0" applyFont="1" applyBorder="1" applyAlignment="1">
      <alignment wrapText="1"/>
    </xf>
    <xf numFmtId="4" fontId="15" fillId="0" borderId="1" xfId="19" applyNumberFormat="1" applyFont="1" applyBorder="1"/>
    <xf numFmtId="169" fontId="15" fillId="0" borderId="1" xfId="19" applyNumberFormat="1" applyFont="1" applyBorder="1"/>
    <xf numFmtId="168" fontId="15" fillId="0" borderId="1" xfId="25" applyNumberFormat="1" applyFont="1" applyBorder="1" applyAlignment="1">
      <alignment vertical="top"/>
    </xf>
    <xf numFmtId="0" fontId="15" fillId="0" borderId="1" xfId="0" applyFont="1" applyBorder="1" applyAlignment="1">
      <alignment horizontal="center"/>
    </xf>
    <xf numFmtId="164" fontId="16" fillId="0" borderId="1" xfId="0" applyNumberFormat="1" applyFont="1" applyBorder="1" applyAlignment="1">
      <alignment horizontal="center" vertical="center"/>
    </xf>
    <xf numFmtId="165" fontId="15" fillId="5" borderId="1" xfId="15" applyNumberFormat="1" applyFont="1" applyFill="1" applyBorder="1" applyAlignment="1">
      <alignment vertical="top"/>
    </xf>
    <xf numFmtId="4" fontId="15" fillId="0" borderId="1" xfId="14" applyNumberFormat="1" applyFont="1" applyBorder="1" applyAlignment="1">
      <alignment horizontal="right"/>
    </xf>
    <xf numFmtId="4" fontId="15" fillId="0" borderId="1" xfId="14" applyNumberFormat="1" applyFont="1" applyBorder="1"/>
    <xf numFmtId="0" fontId="25" fillId="0" borderId="0" xfId="19" applyFont="1" applyAlignment="1">
      <alignment vertical="center" wrapText="1"/>
    </xf>
    <xf numFmtId="0" fontId="99" fillId="0" borderId="0" xfId="10" applyFont="1"/>
    <xf numFmtId="0" fontId="98" fillId="0" borderId="0" xfId="20" applyFont="1"/>
    <xf numFmtId="0" fontId="101" fillId="0" borderId="0" xfId="4" applyFont="1"/>
    <xf numFmtId="0" fontId="31" fillId="4" borderId="8" xfId="0" applyFont="1" applyFill="1" applyBorder="1" applyAlignment="1">
      <alignment horizontal="right" vertical="top" wrapText="1"/>
    </xf>
    <xf numFmtId="0" fontId="58" fillId="0" borderId="0" xfId="0" applyFont="1" applyAlignment="1">
      <alignment wrapText="1"/>
    </xf>
    <xf numFmtId="0" fontId="80" fillId="0" borderId="0" xfId="0" applyFont="1" applyAlignment="1">
      <alignment vertical="top"/>
    </xf>
    <xf numFmtId="0" fontId="21" fillId="3" borderId="5" xfId="0" applyFont="1" applyFill="1" applyBorder="1"/>
    <xf numFmtId="0" fontId="21" fillId="3" borderId="15" xfId="0" applyFont="1" applyFill="1" applyBorder="1"/>
    <xf numFmtId="0" fontId="100" fillId="3" borderId="11" xfId="0" applyFont="1" applyFill="1" applyBorder="1" applyAlignment="1">
      <alignment horizontal="center" vertical="center" wrapText="1"/>
    </xf>
    <xf numFmtId="0" fontId="100" fillId="3" borderId="8" xfId="0" applyFont="1" applyFill="1" applyBorder="1" applyAlignment="1">
      <alignment horizontal="center" vertical="top" wrapText="1"/>
    </xf>
    <xf numFmtId="164" fontId="15" fillId="5" borderId="1" xfId="1" applyNumberFormat="1" applyFont="1" applyFill="1" applyBorder="1" applyAlignment="1">
      <alignment vertical="top"/>
    </xf>
    <xf numFmtId="0" fontId="12" fillId="0" borderId="0" xfId="0" applyFont="1" applyAlignment="1">
      <alignment horizontal="left" vertical="top"/>
    </xf>
    <xf numFmtId="0" fontId="7" fillId="0" borderId="0" xfId="0" applyFont="1" applyAlignment="1">
      <alignment horizontal="left" vertical="top"/>
    </xf>
    <xf numFmtId="0" fontId="28" fillId="0" borderId="0" xfId="0" applyFont="1" applyAlignment="1">
      <alignment vertical="top" wrapText="1"/>
    </xf>
    <xf numFmtId="164" fontId="9" fillId="0" borderId="0" xfId="2" applyNumberFormat="1" applyFont="1"/>
    <xf numFmtId="170" fontId="9" fillId="0" borderId="0" xfId="2" applyNumberFormat="1" applyFont="1"/>
    <xf numFmtId="0" fontId="15" fillId="0" borderId="3" xfId="4" applyFont="1" applyBorder="1"/>
    <xf numFmtId="175" fontId="27" fillId="0" borderId="0" xfId="4" applyNumberFormat="1" applyFont="1"/>
    <xf numFmtId="170" fontId="27" fillId="0" borderId="0" xfId="4" applyNumberFormat="1" applyFont="1"/>
    <xf numFmtId="0" fontId="15" fillId="0" borderId="0" xfId="0" applyFont="1" applyAlignment="1">
      <alignment vertical="top" wrapText="1"/>
    </xf>
    <xf numFmtId="0" fontId="5" fillId="0" borderId="0" xfId="15"/>
    <xf numFmtId="0" fontId="1" fillId="0" borderId="0" xfId="21" applyFont="1" applyAlignment="1">
      <alignment vertical="top"/>
    </xf>
    <xf numFmtId="0" fontId="23" fillId="3" borderId="61" xfId="0" applyFont="1" applyFill="1" applyBorder="1" applyAlignment="1">
      <alignment horizontal="center" vertical="center" wrapText="1"/>
    </xf>
    <xf numFmtId="0" fontId="23" fillId="3" borderId="19" xfId="0" applyFont="1" applyFill="1" applyBorder="1" applyAlignment="1">
      <alignment horizontal="center" vertical="center"/>
    </xf>
    <xf numFmtId="0" fontId="0" fillId="7" borderId="0" xfId="0" applyFill="1"/>
    <xf numFmtId="0" fontId="31" fillId="7" borderId="62" xfId="0" applyFont="1" applyFill="1" applyBorder="1" applyAlignment="1">
      <alignment horizontal="right" vertical="center"/>
    </xf>
    <xf numFmtId="0" fontId="31" fillId="7" borderId="62" xfId="0" applyFont="1" applyFill="1" applyBorder="1" applyAlignment="1">
      <alignment horizontal="right" vertical="center" wrapText="1"/>
    </xf>
    <xf numFmtId="0" fontId="31" fillId="7" borderId="0" xfId="0" applyFont="1" applyFill="1" applyAlignment="1">
      <alignment horizontal="right" vertical="center"/>
    </xf>
    <xf numFmtId="0" fontId="31" fillId="7" borderId="0" xfId="0" applyFont="1" applyFill="1" applyAlignment="1">
      <alignment horizontal="right" vertical="center" wrapText="1"/>
    </xf>
    <xf numFmtId="0" fontId="13" fillId="7" borderId="0" xfId="0" applyFont="1" applyFill="1" applyAlignment="1">
      <alignment horizontal="right" vertical="center"/>
    </xf>
    <xf numFmtId="0" fontId="16" fillId="4" borderId="90" xfId="0" applyFont="1" applyFill="1" applyBorder="1" applyAlignment="1">
      <alignment horizontal="left" vertical="center" wrapText="1"/>
    </xf>
    <xf numFmtId="0" fontId="0" fillId="7" borderId="90" xfId="0" applyFill="1" applyBorder="1"/>
    <xf numFmtId="0" fontId="13" fillId="4" borderId="91" xfId="0" applyFont="1" applyFill="1" applyBorder="1" applyAlignment="1">
      <alignment vertical="center" wrapText="1"/>
    </xf>
    <xf numFmtId="0" fontId="13" fillId="7" borderId="91" xfId="0" applyFont="1" applyFill="1" applyBorder="1" applyAlignment="1">
      <alignment horizontal="right" vertical="center"/>
    </xf>
    <xf numFmtId="0" fontId="13" fillId="7" borderId="91" xfId="0" applyFont="1" applyFill="1" applyBorder="1" applyAlignment="1">
      <alignment horizontal="right" vertical="center" wrapText="1"/>
    </xf>
    <xf numFmtId="0" fontId="16" fillId="4" borderId="90" xfId="0" applyFont="1" applyFill="1" applyBorder="1" applyAlignment="1">
      <alignment vertical="center" wrapText="1"/>
    </xf>
    <xf numFmtId="0" fontId="15" fillId="4" borderId="90" xfId="0" applyFont="1" applyFill="1" applyBorder="1" applyAlignment="1">
      <alignment horizontal="left" vertical="center" wrapText="1" indent="1"/>
    </xf>
    <xf numFmtId="0" fontId="15" fillId="4" borderId="91" xfId="0" applyFont="1" applyFill="1" applyBorder="1" applyAlignment="1">
      <alignment horizontal="left" vertical="center" wrapText="1" indent="1"/>
    </xf>
    <xf numFmtId="0" fontId="31" fillId="7" borderId="92" xfId="0" applyFont="1" applyFill="1" applyBorder="1" applyAlignment="1">
      <alignment horizontal="right" vertical="center" wrapText="1"/>
    </xf>
    <xf numFmtId="0" fontId="16" fillId="4" borderId="64" xfId="0" applyFont="1" applyFill="1" applyBorder="1" applyAlignment="1">
      <alignment vertical="center" wrapText="1"/>
    </xf>
    <xf numFmtId="0" fontId="31" fillId="7" borderId="64" xfId="0" applyFont="1" applyFill="1" applyBorder="1" applyAlignment="1">
      <alignment horizontal="right" vertical="center"/>
    </xf>
    <xf numFmtId="0" fontId="31" fillId="7" borderId="64" xfId="0" applyFont="1" applyFill="1" applyBorder="1" applyAlignment="1">
      <alignment horizontal="right" vertical="center" wrapText="1"/>
    </xf>
    <xf numFmtId="0" fontId="31" fillId="7" borderId="95" xfId="0" applyFont="1" applyFill="1" applyBorder="1" applyAlignment="1">
      <alignment horizontal="right" vertical="center" wrapText="1"/>
    </xf>
    <xf numFmtId="0" fontId="13" fillId="4" borderId="90" xfId="0" applyFont="1" applyFill="1" applyBorder="1" applyAlignment="1">
      <alignment vertical="center" wrapText="1"/>
    </xf>
    <xf numFmtId="0" fontId="13" fillId="4" borderId="64" xfId="0" applyFont="1" applyFill="1" applyBorder="1" applyAlignment="1">
      <alignment vertical="center" wrapText="1"/>
    </xf>
    <xf numFmtId="0" fontId="23" fillId="3" borderId="89" xfId="0" applyFont="1" applyFill="1" applyBorder="1" applyAlignment="1">
      <alignment horizontal="center" vertical="center" wrapText="1"/>
    </xf>
    <xf numFmtId="0" fontId="23" fillId="3" borderId="100" xfId="0" applyFont="1" applyFill="1" applyBorder="1" applyAlignment="1">
      <alignment horizontal="center" vertical="center" wrapText="1"/>
    </xf>
    <xf numFmtId="0" fontId="28" fillId="0" borderId="0" xfId="2" applyFont="1" applyAlignment="1">
      <alignment vertical="top" wrapText="1"/>
    </xf>
    <xf numFmtId="0" fontId="102" fillId="4" borderId="0" xfId="0" applyFont="1" applyFill="1" applyAlignment="1">
      <alignment horizontal="left" vertical="center" wrapText="1" indent="1"/>
    </xf>
    <xf numFmtId="0" fontId="102" fillId="4" borderId="90" xfId="0" applyFont="1" applyFill="1" applyBorder="1" applyAlignment="1">
      <alignment horizontal="left" vertical="center" wrapText="1" indent="1"/>
    </xf>
    <xf numFmtId="0" fontId="13" fillId="7" borderId="91" xfId="0" applyFont="1" applyFill="1" applyBorder="1" applyAlignment="1">
      <alignment vertical="center" wrapText="1"/>
    </xf>
    <xf numFmtId="0" fontId="23" fillId="3" borderId="93" xfId="0" applyFont="1" applyFill="1" applyBorder="1" applyAlignment="1">
      <alignment horizontal="center" vertical="center" wrapText="1"/>
    </xf>
    <xf numFmtId="0" fontId="23" fillId="3" borderId="90" xfId="0" applyFont="1" applyFill="1" applyBorder="1" applyAlignment="1">
      <alignment horizontal="center" vertical="center" wrapText="1"/>
    </xf>
    <xf numFmtId="164" fontId="31" fillId="4" borderId="106" xfId="0" applyNumberFormat="1" applyFont="1" applyFill="1" applyBorder="1" applyAlignment="1">
      <alignment horizontal="right" vertical="center" wrapText="1"/>
    </xf>
    <xf numFmtId="164" fontId="31" fillId="4" borderId="34" xfId="0" applyNumberFormat="1" applyFont="1" applyFill="1" applyBorder="1" applyAlignment="1">
      <alignment horizontal="right" vertical="center" wrapText="1"/>
    </xf>
    <xf numFmtId="164" fontId="31" fillId="4" borderId="33" xfId="0" applyNumberFormat="1" applyFont="1" applyFill="1" applyBorder="1" applyAlignment="1">
      <alignment horizontal="right" vertical="center" wrapText="1"/>
    </xf>
    <xf numFmtId="164" fontId="13" fillId="4" borderId="33" xfId="0" applyNumberFormat="1" applyFont="1" applyFill="1" applyBorder="1" applyAlignment="1">
      <alignment horizontal="right" vertical="center" wrapText="1"/>
    </xf>
    <xf numFmtId="164" fontId="13" fillId="4" borderId="34" xfId="0" applyNumberFormat="1" applyFont="1" applyFill="1" applyBorder="1" applyAlignment="1">
      <alignment horizontal="right" vertical="center" wrapText="1"/>
    </xf>
    <xf numFmtId="164" fontId="34" fillId="4" borderId="33" xfId="0" applyNumberFormat="1" applyFont="1" applyFill="1" applyBorder="1" applyAlignment="1">
      <alignment horizontal="right" vertical="center" wrapText="1"/>
    </xf>
    <xf numFmtId="164" fontId="34" fillId="4" borderId="34" xfId="0" applyNumberFormat="1" applyFont="1" applyFill="1" applyBorder="1" applyAlignment="1">
      <alignment horizontal="right" vertical="center" wrapText="1"/>
    </xf>
    <xf numFmtId="164" fontId="38" fillId="4" borderId="33" xfId="0" applyNumberFormat="1" applyFont="1" applyFill="1" applyBorder="1" applyAlignment="1">
      <alignment horizontal="right" vertical="center" wrapText="1"/>
    </xf>
    <xf numFmtId="164" fontId="38" fillId="4" borderId="34" xfId="0" applyNumberFormat="1" applyFont="1" applyFill="1" applyBorder="1" applyAlignment="1">
      <alignment horizontal="right" vertical="center" wrapText="1"/>
    </xf>
    <xf numFmtId="164" fontId="31" fillId="4" borderId="37" xfId="0" applyNumberFormat="1" applyFont="1" applyFill="1" applyBorder="1" applyAlignment="1">
      <alignment vertical="center" wrapText="1"/>
    </xf>
    <xf numFmtId="164" fontId="13" fillId="7" borderId="94" xfId="0" applyNumberFormat="1" applyFont="1" applyFill="1" applyBorder="1" applyAlignment="1">
      <alignment horizontal="right" vertical="center" wrapText="1"/>
    </xf>
    <xf numFmtId="164" fontId="13" fillId="7" borderId="34" xfId="0" applyNumberFormat="1" applyFont="1" applyFill="1" applyBorder="1" applyAlignment="1">
      <alignment horizontal="right" vertical="center" wrapText="1"/>
    </xf>
    <xf numFmtId="164" fontId="0" fillId="7" borderId="34" xfId="0" applyNumberFormat="1" applyFill="1" applyBorder="1"/>
    <xf numFmtId="164" fontId="0" fillId="7" borderId="93" xfId="0" applyNumberFormat="1" applyFill="1" applyBorder="1"/>
    <xf numFmtId="0" fontId="103" fillId="0" borderId="0" xfId="0" applyFont="1"/>
    <xf numFmtId="0" fontId="13" fillId="4" borderId="0" xfId="0" applyFont="1" applyFill="1" applyAlignment="1">
      <alignment horizontal="left" vertical="center" wrapText="1" indent="1"/>
    </xf>
    <xf numFmtId="0" fontId="13" fillId="4" borderId="8" xfId="0" applyFont="1" applyFill="1" applyBorder="1" applyAlignment="1">
      <alignment horizontal="left" vertical="center" wrapText="1" indent="1"/>
    </xf>
    <xf numFmtId="0" fontId="13" fillId="4" borderId="9" xfId="0" applyFont="1" applyFill="1" applyBorder="1" applyAlignment="1">
      <alignment horizontal="left" vertical="center" wrapText="1" indent="1"/>
    </xf>
    <xf numFmtId="0" fontId="34" fillId="0" borderId="0" xfId="0" applyFont="1"/>
    <xf numFmtId="0" fontId="84" fillId="3" borderId="35" xfId="0" applyFont="1" applyFill="1" applyBorder="1" applyAlignment="1">
      <alignment horizontal="center" vertical="center" wrapText="1"/>
    </xf>
    <xf numFmtId="0" fontId="84" fillId="3" borderId="93" xfId="0" applyFont="1" applyFill="1" applyBorder="1" applyAlignment="1">
      <alignment horizontal="center" vertical="center" wrapText="1"/>
    </xf>
    <xf numFmtId="0" fontId="84" fillId="3" borderId="90" xfId="0" applyFont="1" applyFill="1" applyBorder="1" applyAlignment="1">
      <alignment horizontal="center" vertical="center" wrapText="1"/>
    </xf>
    <xf numFmtId="0" fontId="31" fillId="4" borderId="33" xfId="0" applyFont="1" applyFill="1" applyBorder="1" applyAlignment="1">
      <alignment horizontal="right" vertical="top" wrapText="1"/>
    </xf>
    <xf numFmtId="0" fontId="31" fillId="4" borderId="34" xfId="0" applyFont="1" applyFill="1" applyBorder="1" applyAlignment="1">
      <alignment horizontal="right" vertical="top" wrapText="1"/>
    </xf>
    <xf numFmtId="0" fontId="31" fillId="4" borderId="35" xfId="0" applyFont="1" applyFill="1" applyBorder="1" applyAlignment="1">
      <alignment horizontal="right" vertical="top" wrapText="1"/>
    </xf>
    <xf numFmtId="0" fontId="13" fillId="4" borderId="33" xfId="0" applyFont="1" applyFill="1" applyBorder="1" applyAlignment="1">
      <alignment horizontal="right" vertical="top" wrapText="1"/>
    </xf>
    <xf numFmtId="0" fontId="13" fillId="4" borderId="34" xfId="0" applyFont="1" applyFill="1" applyBorder="1" applyAlignment="1">
      <alignment horizontal="right" vertical="top" wrapText="1"/>
    </xf>
    <xf numFmtId="0" fontId="13" fillId="4" borderId="37" xfId="0" applyFont="1" applyFill="1" applyBorder="1" applyAlignment="1">
      <alignment horizontal="center" vertical="top" wrapText="1"/>
    </xf>
    <xf numFmtId="0" fontId="28" fillId="0" borderId="0" xfId="0" applyFont="1" applyAlignment="1">
      <alignment horizontal="left" vertical="top"/>
    </xf>
    <xf numFmtId="0" fontId="28" fillId="0" borderId="0" xfId="0" applyFont="1" applyAlignment="1">
      <alignment horizontal="left" vertical="center"/>
    </xf>
    <xf numFmtId="0" fontId="0" fillId="0" borderId="1" xfId="0" applyBorder="1"/>
    <xf numFmtId="0" fontId="23" fillId="3" borderId="109" xfId="0" applyFont="1" applyFill="1" applyBorder="1" applyAlignment="1">
      <alignment horizontal="center" vertical="center" wrapText="1"/>
    </xf>
    <xf numFmtId="0" fontId="100" fillId="3" borderId="8" xfId="0" applyFont="1" applyFill="1" applyBorder="1" applyAlignment="1">
      <alignment horizontal="center" vertical="center"/>
    </xf>
    <xf numFmtId="168" fontId="15" fillId="0" borderId="1" xfId="1" applyNumberFormat="1" applyFont="1" applyBorder="1" applyAlignment="1">
      <alignment vertical="top" wrapText="1"/>
    </xf>
    <xf numFmtId="0" fontId="42" fillId="0" borderId="1" xfId="19" applyFont="1" applyBorder="1" applyAlignment="1">
      <alignment vertical="top"/>
    </xf>
    <xf numFmtId="169" fontId="41" fillId="0" borderId="1" xfId="19" applyNumberFormat="1" applyFont="1" applyBorder="1" applyAlignment="1">
      <alignment vertical="top"/>
    </xf>
    <xf numFmtId="169" fontId="42" fillId="0" borderId="1" xfId="19" applyNumberFormat="1" applyFont="1" applyBorder="1" applyAlignment="1">
      <alignment vertical="top"/>
    </xf>
    <xf numFmtId="0" fontId="25" fillId="0" borderId="17" xfId="14" applyFont="1" applyBorder="1" applyAlignment="1">
      <alignment wrapText="1"/>
    </xf>
    <xf numFmtId="165" fontId="25" fillId="0" borderId="1" xfId="14" applyNumberFormat="1" applyFont="1" applyBorder="1" applyAlignment="1">
      <alignment vertical="top"/>
    </xf>
    <xf numFmtId="0" fontId="31" fillId="4" borderId="63" xfId="0" applyFont="1" applyFill="1" applyBorder="1" applyAlignment="1">
      <alignment horizontal="left" vertical="center" indent="1"/>
    </xf>
    <xf numFmtId="2" fontId="13" fillId="4" borderId="8" xfId="0" applyNumberFormat="1" applyFont="1" applyFill="1" applyBorder="1" applyAlignment="1">
      <alignment horizontal="right" vertical="center"/>
    </xf>
    <xf numFmtId="2" fontId="34" fillId="4" borderId="13" xfId="0" applyNumberFormat="1" applyFont="1" applyFill="1" applyBorder="1" applyAlignment="1">
      <alignment vertical="top"/>
    </xf>
    <xf numFmtId="2" fontId="34" fillId="4" borderId="13" xfId="0" applyNumberFormat="1" applyFont="1" applyFill="1" applyBorder="1" applyAlignment="1">
      <alignment vertical="top" wrapText="1"/>
    </xf>
    <xf numFmtId="164" fontId="13" fillId="4" borderId="35" xfId="0" applyNumberFormat="1" applyFont="1" applyFill="1" applyBorder="1" applyAlignment="1">
      <alignment horizontal="right" vertical="top" wrapText="1"/>
    </xf>
    <xf numFmtId="4" fontId="34" fillId="4" borderId="8" xfId="0" applyNumberFormat="1" applyFont="1" applyFill="1" applyBorder="1" applyAlignment="1">
      <alignment horizontal="right" vertical="top" wrapText="1"/>
    </xf>
    <xf numFmtId="164" fontId="34" fillId="4" borderId="35" xfId="0" applyNumberFormat="1" applyFont="1" applyFill="1" applyBorder="1" applyAlignment="1">
      <alignment horizontal="right" vertical="top" wrapText="1"/>
    </xf>
    <xf numFmtId="4" fontId="34" fillId="4" borderId="13" xfId="0" applyNumberFormat="1" applyFont="1" applyFill="1" applyBorder="1" applyAlignment="1">
      <alignment vertical="center" wrapText="1"/>
    </xf>
    <xf numFmtId="4" fontId="34" fillId="4" borderId="8" xfId="0" applyNumberFormat="1" applyFont="1" applyFill="1" applyBorder="1" applyAlignment="1">
      <alignment vertical="center" wrapText="1"/>
    </xf>
    <xf numFmtId="2" fontId="38" fillId="4" borderId="8" xfId="0" applyNumberFormat="1" applyFont="1" applyFill="1" applyBorder="1" applyAlignment="1">
      <alignment horizontal="right" vertical="center"/>
    </xf>
    <xf numFmtId="2" fontId="38" fillId="4" borderId="8" xfId="0" applyNumberFormat="1" applyFont="1" applyFill="1" applyBorder="1" applyAlignment="1">
      <alignment horizontal="right" vertical="center" wrapText="1"/>
    </xf>
    <xf numFmtId="0" fontId="104" fillId="0" borderId="0" xfId="20" applyFont="1"/>
    <xf numFmtId="4" fontId="15" fillId="0" borderId="1" xfId="4" applyNumberFormat="1" applyFont="1" applyBorder="1" applyAlignment="1">
      <alignment horizontal="right" vertical="top"/>
    </xf>
    <xf numFmtId="2" fontId="34" fillId="4" borderId="0" xfId="0" applyNumberFormat="1" applyFont="1" applyFill="1" applyAlignment="1">
      <alignment horizontal="right" vertical="center" wrapText="1"/>
    </xf>
    <xf numFmtId="0" fontId="23" fillId="3" borderId="35" xfId="0" applyFont="1" applyFill="1" applyBorder="1" applyAlignment="1">
      <alignment horizontal="center" vertical="center" wrapText="1"/>
    </xf>
    <xf numFmtId="0" fontId="15" fillId="0" borderId="1" xfId="0" applyFont="1" applyBorder="1" applyAlignment="1">
      <alignment horizontal="left" indent="1"/>
    </xf>
    <xf numFmtId="164" fontId="31" fillId="7" borderId="34" xfId="0" applyNumberFormat="1" applyFont="1" applyFill="1" applyBorder="1" applyAlignment="1">
      <alignment horizontal="right" vertical="center" wrapText="1"/>
    </xf>
    <xf numFmtId="0" fontId="15" fillId="0" borderId="1" xfId="7" applyFont="1" applyBorder="1" applyAlignment="1">
      <alignment horizontal="left" indent="1"/>
    </xf>
    <xf numFmtId="0" fontId="15" fillId="0" borderId="1" xfId="0" applyFont="1" applyBorder="1" applyAlignment="1">
      <alignment horizontal="left" vertical="center" indent="1"/>
    </xf>
    <xf numFmtId="0" fontId="15" fillId="0" borderId="1" xfId="0" applyFont="1" applyBorder="1" applyAlignment="1">
      <alignment horizontal="left" vertical="top" wrapText="1" indent="1"/>
    </xf>
    <xf numFmtId="0" fontId="15" fillId="0" borderId="1" xfId="12" applyFont="1" applyBorder="1" applyAlignment="1">
      <alignment horizontal="left" vertical="top" wrapText="1" indent="1"/>
    </xf>
    <xf numFmtId="0" fontId="16" fillId="0" borderId="1" xfId="0" applyFont="1" applyBorder="1" applyAlignment="1">
      <alignment vertical="top" wrapText="1"/>
    </xf>
    <xf numFmtId="2" fontId="16" fillId="0" borderId="1" xfId="0" applyNumberFormat="1" applyFont="1" applyBorder="1" applyAlignment="1">
      <alignment horizontal="right" vertical="top"/>
    </xf>
    <xf numFmtId="164" fontId="13" fillId="7" borderId="91" xfId="0" applyNumberFormat="1" applyFont="1" applyFill="1" applyBorder="1" applyAlignment="1">
      <alignment horizontal="right" vertical="top" wrapText="1"/>
    </xf>
    <xf numFmtId="164" fontId="13" fillId="7" borderId="94" xfId="0" applyNumberFormat="1" applyFont="1" applyFill="1" applyBorder="1" applyAlignment="1">
      <alignment horizontal="right" vertical="top" wrapText="1"/>
    </xf>
    <xf numFmtId="164" fontId="13" fillId="7" borderId="0" xfId="0" applyNumberFormat="1" applyFont="1" applyFill="1" applyAlignment="1">
      <alignment horizontal="right" vertical="top" wrapText="1"/>
    </xf>
    <xf numFmtId="164" fontId="13" fillId="7" borderId="34" xfId="0" applyNumberFormat="1" applyFont="1" applyFill="1" applyBorder="1" applyAlignment="1">
      <alignment horizontal="right" vertical="top" wrapText="1"/>
    </xf>
    <xf numFmtId="164" fontId="0" fillId="7" borderId="0" xfId="0" applyNumberFormat="1" applyFill="1" applyAlignment="1">
      <alignment vertical="top"/>
    </xf>
    <xf numFmtId="164" fontId="0" fillId="7" borderId="34" xfId="0" applyNumberFormat="1" applyFill="1" applyBorder="1" applyAlignment="1">
      <alignment vertical="top"/>
    </xf>
    <xf numFmtId="164" fontId="0" fillId="7" borderId="90" xfId="0" applyNumberFormat="1" applyFill="1" applyBorder="1" applyAlignment="1">
      <alignment vertical="top"/>
    </xf>
    <xf numFmtId="164" fontId="0" fillId="7" borderId="93" xfId="0" applyNumberFormat="1" applyFill="1" applyBorder="1" applyAlignment="1">
      <alignment vertical="top"/>
    </xf>
    <xf numFmtId="164" fontId="13" fillId="7" borderId="64" xfId="0" applyNumberFormat="1" applyFont="1" applyFill="1" applyBorder="1" applyAlignment="1">
      <alignment horizontal="right" vertical="top" wrapText="1"/>
    </xf>
    <xf numFmtId="164" fontId="24" fillId="7" borderId="64" xfId="0" applyNumberFormat="1" applyFont="1" applyFill="1" applyBorder="1" applyAlignment="1">
      <alignment horizontal="right" vertical="top" wrapText="1"/>
    </xf>
    <xf numFmtId="164" fontId="13" fillId="7" borderId="95" xfId="0" applyNumberFormat="1" applyFont="1" applyFill="1" applyBorder="1" applyAlignment="1">
      <alignment horizontal="right" vertical="top" wrapText="1"/>
    </xf>
    <xf numFmtId="164" fontId="31" fillId="4" borderId="9" xfId="0" applyNumberFormat="1" applyFont="1" applyFill="1" applyBorder="1" applyAlignment="1">
      <alignment horizontal="right" vertical="top" wrapText="1"/>
    </xf>
    <xf numFmtId="164" fontId="31" fillId="4" borderId="37" xfId="0" applyNumberFormat="1" applyFont="1" applyFill="1" applyBorder="1" applyAlignment="1">
      <alignment horizontal="right" vertical="top" wrapText="1"/>
    </xf>
    <xf numFmtId="0" fontId="16" fillId="0" borderId="1" xfId="0" applyFont="1" applyBorder="1" applyAlignment="1">
      <alignment horizontal="left" vertical="top" wrapText="1"/>
    </xf>
    <xf numFmtId="0" fontId="15" fillId="0" borderId="16" xfId="0" applyFont="1" applyBorder="1" applyAlignment="1">
      <alignment horizontal="left" vertical="top" wrapText="1"/>
    </xf>
    <xf numFmtId="0" fontId="15" fillId="0" borderId="16" xfId="0" applyFont="1" applyBorder="1" applyAlignment="1">
      <alignment horizontal="right" vertical="top"/>
    </xf>
    <xf numFmtId="0" fontId="15" fillId="0" borderId="110" xfId="0" applyFont="1" applyBorder="1" applyAlignment="1">
      <alignment horizontal="left" vertical="top"/>
    </xf>
    <xf numFmtId="169" fontId="15" fillId="0" borderId="110" xfId="0" applyNumberFormat="1" applyFont="1" applyBorder="1" applyAlignment="1">
      <alignment horizontal="right"/>
    </xf>
    <xf numFmtId="0" fontId="15" fillId="0" borderId="14" xfId="14" applyFont="1" applyBorder="1" applyAlignment="1">
      <alignment horizontal="left" wrapText="1" indent="1"/>
    </xf>
    <xf numFmtId="0" fontId="16" fillId="0" borderId="1" xfId="4" applyFont="1" applyBorder="1" applyAlignment="1">
      <alignment wrapText="1"/>
    </xf>
    <xf numFmtId="4" fontId="16" fillId="0" borderId="1" xfId="4" applyNumberFormat="1" applyFont="1" applyBorder="1" applyAlignment="1">
      <alignment vertical="top"/>
    </xf>
    <xf numFmtId="0" fontId="16" fillId="0" borderId="1" xfId="12" applyFont="1" applyBorder="1" applyAlignment="1">
      <alignment wrapText="1"/>
    </xf>
    <xf numFmtId="4" fontId="16" fillId="0" borderId="1" xfId="0" applyNumberFormat="1" applyFont="1" applyBorder="1" applyAlignment="1">
      <alignment vertical="top"/>
    </xf>
    <xf numFmtId="0" fontId="13" fillId="4" borderId="80" xfId="0" applyFont="1" applyFill="1" applyBorder="1" applyAlignment="1">
      <alignment horizontal="center" vertical="center" wrapText="1"/>
    </xf>
    <xf numFmtId="0" fontId="13" fillId="4" borderId="79" xfId="0" applyFont="1" applyFill="1" applyBorder="1" applyAlignment="1">
      <alignment horizontal="center" vertical="center"/>
    </xf>
    <xf numFmtId="0" fontId="13" fillId="4" borderId="80" xfId="0" applyFont="1" applyFill="1" applyBorder="1" applyAlignment="1">
      <alignment horizontal="center" vertical="center"/>
    </xf>
    <xf numFmtId="0" fontId="13" fillId="4" borderId="79" xfId="0" applyFont="1" applyFill="1" applyBorder="1" applyAlignment="1">
      <alignment horizontal="center" vertical="center" wrapText="1"/>
    </xf>
    <xf numFmtId="0" fontId="15" fillId="4" borderId="80" xfId="0" applyFont="1" applyFill="1" applyBorder="1" applyAlignment="1">
      <alignment horizontal="center" vertical="center" wrapText="1"/>
    </xf>
    <xf numFmtId="0" fontId="13" fillId="4" borderId="81" xfId="0" applyFont="1" applyFill="1" applyBorder="1" applyAlignment="1">
      <alignment horizontal="center" vertical="center" wrapText="1"/>
    </xf>
    <xf numFmtId="0" fontId="41" fillId="0" borderId="1" xfId="10" applyFont="1" applyBorder="1" applyAlignment="1">
      <alignment horizontal="left" vertical="top" wrapText="1"/>
    </xf>
    <xf numFmtId="4" fontId="41" fillId="0" borderId="1" xfId="0" applyNumberFormat="1" applyFont="1" applyBorder="1"/>
    <xf numFmtId="0" fontId="42" fillId="0" borderId="1" xfId="10" applyFont="1" applyBorder="1" applyAlignment="1">
      <alignment horizontal="left" vertical="top" indent="1"/>
    </xf>
    <xf numFmtId="2" fontId="64" fillId="0" borderId="0" xfId="0" applyNumberFormat="1" applyFont="1"/>
    <xf numFmtId="0" fontId="15" fillId="0" borderId="1" xfId="4" applyFont="1" applyBorder="1" applyAlignment="1">
      <alignment horizontal="left" wrapText="1" indent="1"/>
    </xf>
    <xf numFmtId="0" fontId="15" fillId="0" borderId="1" xfId="0" applyFont="1" applyBorder="1" applyAlignment="1">
      <alignment horizontal="left" wrapText="1" indent="1"/>
    </xf>
    <xf numFmtId="0" fontId="46" fillId="6" borderId="0" xfId="0" applyFont="1" applyFill="1" applyAlignment="1">
      <alignment vertical="center" wrapText="1"/>
    </xf>
    <xf numFmtId="0" fontId="100" fillId="3" borderId="15" xfId="0" applyFont="1" applyFill="1" applyBorder="1" applyAlignment="1">
      <alignment horizontal="center" vertical="center" wrapText="1"/>
    </xf>
    <xf numFmtId="0" fontId="100" fillId="3" borderId="105" xfId="0" applyFont="1" applyFill="1" applyBorder="1" applyAlignment="1">
      <alignment horizontal="center" vertical="center" wrapText="1"/>
    </xf>
    <xf numFmtId="2" fontId="15" fillId="0" borderId="1" xfId="8" applyNumberFormat="1" applyFont="1" applyBorder="1" applyAlignment="1">
      <alignment horizontal="left" vertical="top" wrapText="1" indent="1"/>
    </xf>
    <xf numFmtId="0" fontId="15" fillId="0" borderId="1" xfId="9" applyFont="1" applyBorder="1" applyAlignment="1">
      <alignment horizontal="left" vertical="top" wrapText="1" indent="1"/>
    </xf>
    <xf numFmtId="0" fontId="15" fillId="4" borderId="64" xfId="0" applyFont="1" applyFill="1" applyBorder="1" applyAlignment="1">
      <alignment horizontal="left" vertical="center" wrapText="1" indent="1"/>
    </xf>
    <xf numFmtId="2" fontId="31" fillId="7" borderId="62" xfId="0" applyNumberFormat="1" applyFont="1" applyFill="1" applyBorder="1" applyAlignment="1">
      <alignment horizontal="right" vertical="center" wrapText="1"/>
    </xf>
    <xf numFmtId="164" fontId="13" fillId="7" borderId="115" xfId="0" applyNumberFormat="1" applyFont="1" applyFill="1" applyBorder="1" applyAlignment="1">
      <alignment horizontal="right" vertical="top" wrapText="1"/>
    </xf>
    <xf numFmtId="164" fontId="13" fillId="7" borderId="66" xfId="0" applyNumberFormat="1" applyFont="1" applyFill="1" applyBorder="1" applyAlignment="1">
      <alignment horizontal="right" vertical="top" wrapText="1"/>
    </xf>
    <xf numFmtId="164" fontId="0" fillId="7" borderId="66" xfId="0" applyNumberFormat="1" applyFill="1" applyBorder="1" applyAlignment="1">
      <alignment vertical="top"/>
    </xf>
    <xf numFmtId="164" fontId="0" fillId="7" borderId="116" xfId="0" applyNumberFormat="1" applyFill="1" applyBorder="1" applyAlignment="1">
      <alignment vertical="top"/>
    </xf>
    <xf numFmtId="164" fontId="24" fillId="7" borderId="94" xfId="0" applyNumberFormat="1" applyFont="1" applyFill="1" applyBorder="1" applyAlignment="1">
      <alignment horizontal="right" vertical="top" wrapText="1"/>
    </xf>
    <xf numFmtId="164" fontId="24" fillId="7" borderId="115" xfId="0" applyNumberFormat="1" applyFont="1" applyFill="1" applyBorder="1" applyAlignment="1">
      <alignment horizontal="right" vertical="top" wrapText="1"/>
    </xf>
    <xf numFmtId="164" fontId="24" fillId="7" borderId="117" xfId="0" applyNumberFormat="1" applyFont="1" applyFill="1" applyBorder="1" applyAlignment="1">
      <alignment horizontal="right" vertical="top" wrapText="1"/>
    </xf>
    <xf numFmtId="164" fontId="31" fillId="4" borderId="68" xfId="0" applyNumberFormat="1" applyFont="1" applyFill="1" applyBorder="1" applyAlignment="1">
      <alignment horizontal="right" vertical="top" wrapText="1"/>
    </xf>
    <xf numFmtId="49" fontId="16" fillId="4" borderId="44" xfId="0" applyNumberFormat="1" applyFont="1" applyFill="1" applyBorder="1" applyAlignment="1">
      <alignment horizontal="right" vertical="center" wrapText="1"/>
    </xf>
    <xf numFmtId="4" fontId="15" fillId="0" borderId="1" xfId="0" applyNumberFormat="1" applyFont="1" applyBorder="1" applyAlignment="1">
      <alignment vertical="center"/>
    </xf>
    <xf numFmtId="0" fontId="16" fillId="0" borderId="1" xfId="0" applyFont="1" applyBorder="1" applyAlignment="1">
      <alignment horizontal="center" vertical="center" wrapText="1"/>
    </xf>
    <xf numFmtId="0" fontId="12" fillId="6" borderId="0" xfId="0" applyFont="1" applyFill="1" applyAlignment="1">
      <alignment horizontal="left" vertical="top"/>
    </xf>
    <xf numFmtId="0" fontId="28" fillId="0" borderId="0" xfId="0" applyFont="1" applyAlignment="1">
      <alignment horizontal="left" vertical="top" wrapText="1"/>
    </xf>
    <xf numFmtId="0" fontId="16" fillId="0" borderId="2" xfId="2" applyFont="1" applyBorder="1" applyAlignment="1">
      <alignment horizontal="center"/>
    </xf>
    <xf numFmtId="0" fontId="16" fillId="0" borderId="3" xfId="2" applyFont="1" applyBorder="1" applyAlignment="1">
      <alignment horizontal="center"/>
    </xf>
    <xf numFmtId="0" fontId="16" fillId="0" borderId="4" xfId="2" applyFont="1" applyBorder="1" applyAlignment="1">
      <alignment horizontal="center"/>
    </xf>
    <xf numFmtId="0" fontId="15" fillId="0" borderId="16" xfId="2" applyFont="1" applyBorder="1" applyAlignment="1">
      <alignment horizontal="center"/>
    </xf>
    <xf numFmtId="0" fontId="15" fillId="0" borderId="17" xfId="2" applyFont="1" applyBorder="1" applyAlignment="1">
      <alignment horizontal="center"/>
    </xf>
    <xf numFmtId="0" fontId="7" fillId="0" borderId="0" xfId="0" applyFont="1" applyAlignment="1">
      <alignment horizontal="left" vertical="top"/>
    </xf>
    <xf numFmtId="0" fontId="11" fillId="0" borderId="0" xfId="0" applyFont="1" applyAlignment="1">
      <alignment horizontal="left" vertical="top" wrapText="1"/>
    </xf>
    <xf numFmtId="0" fontId="22" fillId="3" borderId="7" xfId="0" applyFont="1" applyFill="1" applyBorder="1" applyAlignment="1">
      <alignment horizontal="right" vertical="center" wrapText="1"/>
    </xf>
    <xf numFmtId="0" fontId="22" fillId="3" borderId="8" xfId="0" applyFont="1" applyFill="1" applyBorder="1" applyAlignment="1">
      <alignment horizontal="right" vertical="center" wrapText="1"/>
    </xf>
    <xf numFmtId="0" fontId="23" fillId="3" borderId="10"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78" xfId="0" applyFont="1" applyFill="1" applyBorder="1" applyAlignment="1">
      <alignment horizontal="center" vertical="center" wrapText="1"/>
    </xf>
    <xf numFmtId="0" fontId="23" fillId="3" borderId="79" xfId="0" applyFont="1" applyFill="1" applyBorder="1" applyAlignment="1">
      <alignment horizontal="center" vertical="center" wrapText="1"/>
    </xf>
    <xf numFmtId="0" fontId="28" fillId="0" borderId="0" xfId="0" applyFont="1" applyAlignment="1">
      <alignment horizontal="left" vertical="top"/>
    </xf>
    <xf numFmtId="0" fontId="12" fillId="6" borderId="0" xfId="4" applyFont="1" applyFill="1" applyAlignment="1">
      <alignment horizontal="left"/>
    </xf>
    <xf numFmtId="0" fontId="15" fillId="0" borderId="16" xfId="4" applyFont="1" applyBorder="1" applyAlignment="1">
      <alignment horizontal="center"/>
    </xf>
    <xf numFmtId="0" fontId="15" fillId="0" borderId="17" xfId="4" applyFont="1" applyBorder="1" applyAlignment="1">
      <alignment horizontal="center"/>
    </xf>
    <xf numFmtId="0" fontId="28" fillId="0" borderId="0" xfId="0" applyFont="1" applyAlignment="1">
      <alignment vertical="center"/>
    </xf>
    <xf numFmtId="0" fontId="29" fillId="0" borderId="0" xfId="0" applyFont="1"/>
    <xf numFmtId="0" fontId="16" fillId="0" borderId="1" xfId="4" applyFont="1" applyBorder="1" applyAlignment="1">
      <alignment horizontal="center"/>
    </xf>
    <xf numFmtId="0" fontId="16" fillId="0" borderId="2" xfId="4" applyFont="1" applyBorder="1" applyAlignment="1">
      <alignment horizontal="center"/>
    </xf>
    <xf numFmtId="0" fontId="16" fillId="0" borderId="3" xfId="4" applyFont="1" applyBorder="1" applyAlignment="1">
      <alignment horizontal="center"/>
    </xf>
    <xf numFmtId="0" fontId="16" fillId="0" borderId="4" xfId="4" applyFont="1" applyBorder="1" applyAlignment="1">
      <alignment horizontal="center"/>
    </xf>
    <xf numFmtId="0" fontId="23" fillId="3" borderId="0" xfId="0" applyFont="1" applyFill="1" applyAlignment="1">
      <alignment horizontal="center" vertical="center" wrapText="1"/>
    </xf>
    <xf numFmtId="0" fontId="28" fillId="0" borderId="0" xfId="0" applyFont="1" applyAlignment="1">
      <alignment horizontal="left"/>
    </xf>
    <xf numFmtId="0" fontId="28" fillId="0" borderId="0" xfId="0" applyFont="1" applyAlignment="1">
      <alignment horizontal="left" vertical="center"/>
    </xf>
    <xf numFmtId="0" fontId="16" fillId="0" borderId="2" xfId="8" applyFont="1" applyBorder="1" applyAlignment="1">
      <alignment horizontal="center"/>
    </xf>
    <xf numFmtId="0" fontId="16" fillId="0" borderId="3" xfId="8" applyFont="1" applyBorder="1" applyAlignment="1">
      <alignment horizontal="center"/>
    </xf>
    <xf numFmtId="0" fontId="16" fillId="0" borderId="4" xfId="8" applyFont="1" applyBorder="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28" fillId="0" borderId="0" xfId="0" applyFont="1" applyAlignment="1">
      <alignment horizontal="left" vertical="center" wrapText="1"/>
    </xf>
    <xf numFmtId="0" fontId="23" fillId="3" borderId="101" xfId="0" applyFont="1" applyFill="1" applyBorder="1" applyAlignment="1">
      <alignment horizontal="center" vertical="center" wrapText="1"/>
    </xf>
    <xf numFmtId="0" fontId="31" fillId="3" borderId="7" xfId="0" applyFont="1" applyFill="1" applyBorder="1" applyAlignment="1">
      <alignment horizontal="center" vertical="center"/>
    </xf>
    <xf numFmtId="0" fontId="31" fillId="3" borderId="0" xfId="0" applyFont="1" applyFill="1" applyAlignment="1">
      <alignment horizontal="center" vertical="center"/>
    </xf>
    <xf numFmtId="0" fontId="23"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23" fillId="3" borderId="43" xfId="0" applyFont="1" applyFill="1" applyBorder="1" applyAlignment="1">
      <alignment horizontal="center" vertical="center" wrapText="1"/>
    </xf>
    <xf numFmtId="0" fontId="33" fillId="0" borderId="1" xfId="10" applyFont="1" applyBorder="1" applyAlignment="1">
      <alignment horizontal="left" vertical="center"/>
    </xf>
    <xf numFmtId="0" fontId="16"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05" fillId="0" borderId="0" xfId="19" applyFont="1" applyAlignment="1">
      <alignment vertical="center" wrapText="1"/>
    </xf>
    <xf numFmtId="0" fontId="104" fillId="0" borderId="0" xfId="0" applyFont="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4" fillId="0" borderId="16" xfId="0" applyFont="1" applyBorder="1" applyAlignment="1">
      <alignment horizontal="center"/>
    </xf>
    <xf numFmtId="0" fontId="24" fillId="0" borderId="17" xfId="0" applyFont="1" applyBorder="1" applyAlignment="1">
      <alignment horizontal="center"/>
    </xf>
    <xf numFmtId="0" fontId="44" fillId="3" borderId="82" xfId="0" applyFont="1" applyFill="1" applyBorder="1" applyAlignment="1">
      <alignment vertical="center"/>
    </xf>
    <xf numFmtId="0" fontId="44" fillId="3" borderId="15" xfId="0" applyFont="1" applyFill="1" applyBorder="1" applyAlignment="1">
      <alignment vertical="center"/>
    </xf>
    <xf numFmtId="0" fontId="23" fillId="3" borderId="85" xfId="0" applyFont="1" applyFill="1" applyBorder="1" applyAlignment="1">
      <alignment horizontal="center" vertical="center"/>
    </xf>
    <xf numFmtId="0" fontId="23" fillId="3" borderId="84" xfId="0" applyFont="1" applyFill="1" applyBorder="1" applyAlignment="1">
      <alignment horizontal="center" vertical="center"/>
    </xf>
    <xf numFmtId="0" fontId="23" fillId="3" borderId="83" xfId="0" applyFont="1" applyFill="1" applyBorder="1" applyAlignment="1">
      <alignment horizontal="center" vertical="center"/>
    </xf>
    <xf numFmtId="0" fontId="23" fillId="3" borderId="85" xfId="0" applyFont="1" applyFill="1" applyBorder="1" applyAlignment="1">
      <alignment horizontal="center" vertical="center" wrapText="1"/>
    </xf>
    <xf numFmtId="0" fontId="23" fillId="3" borderId="84" xfId="0" applyFont="1" applyFill="1" applyBorder="1" applyAlignment="1">
      <alignment horizontal="center" vertical="center" wrapText="1"/>
    </xf>
    <xf numFmtId="0" fontId="23" fillId="3" borderId="83" xfId="0" applyFont="1" applyFill="1" applyBorder="1" applyAlignment="1">
      <alignment horizontal="center" vertical="center" wrapText="1"/>
    </xf>
    <xf numFmtId="0" fontId="100" fillId="3" borderId="88" xfId="0" applyFont="1" applyFill="1" applyBorder="1" applyAlignment="1">
      <alignment horizontal="center" vertical="center"/>
    </xf>
    <xf numFmtId="0" fontId="100" fillId="3" borderId="89" xfId="0" applyFont="1" applyFill="1" applyBorder="1" applyAlignment="1">
      <alignment horizontal="center" vertical="center"/>
    </xf>
    <xf numFmtId="0" fontId="100" fillId="3" borderId="21" xfId="0" applyFont="1" applyFill="1" applyBorder="1" applyAlignment="1">
      <alignment horizontal="center" vertical="center"/>
    </xf>
    <xf numFmtId="0" fontId="16" fillId="0" borderId="1" xfId="7" applyFont="1" applyBorder="1" applyAlignment="1">
      <alignment horizontal="center" vertical="center"/>
    </xf>
    <xf numFmtId="0" fontId="16" fillId="0" borderId="16" xfId="7" applyFont="1" applyBorder="1" applyAlignment="1">
      <alignment horizontal="center"/>
    </xf>
    <xf numFmtId="0" fontId="16" fillId="0" borderId="17" xfId="7" applyFont="1" applyBorder="1" applyAlignment="1">
      <alignment horizontal="center"/>
    </xf>
    <xf numFmtId="0" fontId="16" fillId="0" borderId="2" xfId="7" applyFont="1" applyBorder="1" applyAlignment="1">
      <alignment horizontal="center" vertical="center"/>
    </xf>
    <xf numFmtId="0" fontId="16" fillId="0" borderId="3" xfId="7" applyFont="1" applyBorder="1" applyAlignment="1">
      <alignment horizontal="center" vertical="center"/>
    </xf>
    <xf numFmtId="0" fontId="16" fillId="0" borderId="4" xfId="7" applyFont="1" applyBorder="1" applyAlignment="1">
      <alignment horizontal="center" vertical="center"/>
    </xf>
    <xf numFmtId="0" fontId="46" fillId="6" borderId="0" xfId="0" applyFont="1" applyFill="1" applyAlignment="1">
      <alignment horizontal="left" vertical="center" readingOrder="1"/>
    </xf>
    <xf numFmtId="0" fontId="16" fillId="0" borderId="1" xfId="0" applyFont="1" applyBorder="1" applyAlignment="1">
      <alignment horizontal="center" vertic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0" xfId="19" applyFont="1" applyAlignment="1">
      <alignment vertical="center" wrapText="1"/>
    </xf>
    <xf numFmtId="0" fontId="29" fillId="0" borderId="0" xfId="0" applyFont="1" applyAlignment="1">
      <alignment vertical="center"/>
    </xf>
    <xf numFmtId="0" fontId="16" fillId="0" borderId="1" xfId="8" applyFont="1" applyBorder="1" applyAlignment="1">
      <alignment horizontal="center" wrapText="1"/>
    </xf>
    <xf numFmtId="0" fontId="15" fillId="0" borderId="16" xfId="0" applyFont="1" applyBorder="1" applyAlignment="1">
      <alignment horizontal="center" vertical="top"/>
    </xf>
    <xf numFmtId="0" fontId="15" fillId="0" borderId="17" xfId="0" applyFont="1" applyBorder="1" applyAlignment="1">
      <alignment horizontal="center" vertical="top"/>
    </xf>
    <xf numFmtId="0" fontId="16" fillId="0" borderId="2" xfId="8" applyFont="1" applyBorder="1" applyAlignment="1">
      <alignment horizontal="center" wrapText="1"/>
    </xf>
    <xf numFmtId="0" fontId="16" fillId="0" borderId="3" xfId="8" applyFont="1" applyBorder="1" applyAlignment="1">
      <alignment horizontal="center" wrapText="1"/>
    </xf>
    <xf numFmtId="0" fontId="16" fillId="0" borderId="4" xfId="8" applyFont="1" applyBorder="1" applyAlignment="1">
      <alignment horizontal="center" wrapText="1"/>
    </xf>
    <xf numFmtId="0" fontId="46" fillId="6" borderId="0" xfId="0" applyFont="1" applyFill="1" applyAlignment="1">
      <alignment horizontal="left" vertical="top"/>
    </xf>
    <xf numFmtId="0" fontId="15" fillId="0" borderId="0" xfId="19" applyFont="1" applyAlignment="1">
      <alignment horizontal="left" vertical="center" wrapText="1"/>
    </xf>
    <xf numFmtId="0" fontId="39" fillId="0" borderId="0" xfId="0" applyFont="1" applyAlignment="1">
      <alignment horizontal="left" vertical="center"/>
    </xf>
    <xf numFmtId="0" fontId="14" fillId="3" borderId="5" xfId="0" applyFont="1" applyFill="1" applyBorder="1" applyAlignment="1">
      <alignment vertical="center" wrapText="1"/>
    </xf>
    <xf numFmtId="0" fontId="14" fillId="3" borderId="15" xfId="0" applyFont="1" applyFill="1" applyBorder="1" applyAlignment="1">
      <alignment vertical="center" wrapText="1"/>
    </xf>
    <xf numFmtId="0" fontId="23" fillId="3" borderId="98" xfId="0" applyFont="1" applyFill="1" applyBorder="1" applyAlignment="1">
      <alignment horizontal="center" vertical="center" wrapText="1"/>
    </xf>
    <xf numFmtId="0" fontId="23" fillId="3" borderId="97" xfId="0" applyFont="1" applyFill="1" applyBorder="1" applyAlignment="1">
      <alignment horizontal="center" vertical="center" wrapText="1"/>
    </xf>
    <xf numFmtId="0" fontId="23" fillId="3" borderId="99" xfId="0" applyFont="1" applyFill="1" applyBorder="1" applyAlignment="1">
      <alignment horizontal="center" vertical="center" wrapText="1"/>
    </xf>
    <xf numFmtId="0" fontId="100" fillId="3" borderId="99" xfId="0" applyFont="1" applyFill="1" applyBorder="1" applyAlignment="1">
      <alignment horizontal="center" vertical="center" wrapText="1"/>
    </xf>
    <xf numFmtId="0" fontId="100" fillId="3" borderId="97" xfId="0" applyFont="1" applyFill="1" applyBorder="1" applyAlignment="1">
      <alignment horizontal="center" vertical="center" wrapText="1"/>
    </xf>
    <xf numFmtId="0" fontId="100" fillId="3" borderId="96" xfId="0" applyFont="1" applyFill="1" applyBorder="1" applyAlignment="1">
      <alignment horizontal="center" vertical="center" wrapText="1"/>
    </xf>
    <xf numFmtId="0" fontId="23" fillId="3" borderId="86" xfId="0" applyFont="1" applyFill="1" applyBorder="1" applyAlignment="1">
      <alignment horizontal="center" vertical="center" wrapText="1"/>
    </xf>
    <xf numFmtId="0" fontId="23" fillId="3" borderId="87" xfId="0" applyFont="1" applyFill="1" applyBorder="1" applyAlignment="1">
      <alignment horizontal="center" vertical="center" wrapText="1"/>
    </xf>
    <xf numFmtId="0" fontId="46" fillId="6" borderId="0" xfId="0" applyFont="1" applyFill="1" applyAlignment="1">
      <alignment horizontal="left" vertical="center"/>
    </xf>
    <xf numFmtId="0" fontId="0" fillId="0" borderId="0" xfId="0"/>
    <xf numFmtId="0" fontId="33" fillId="3" borderId="61" xfId="0" applyFont="1" applyFill="1" applyBorder="1" applyAlignment="1">
      <alignment vertical="center" wrapText="1"/>
    </xf>
    <xf numFmtId="0" fontId="33" fillId="3" borderId="0" xfId="0" applyFont="1" applyFill="1" applyAlignment="1">
      <alignment vertical="center" wrapText="1"/>
    </xf>
    <xf numFmtId="0" fontId="33" fillId="3" borderId="8" xfId="0" applyFont="1" applyFill="1" applyBorder="1" applyAlignment="1">
      <alignment vertical="center" wrapText="1"/>
    </xf>
    <xf numFmtId="0" fontId="84" fillId="3" borderId="107" xfId="0" applyFont="1" applyFill="1" applyBorder="1" applyAlignment="1">
      <alignment horizontal="center" vertical="center" wrapText="1"/>
    </xf>
    <xf numFmtId="0" fontId="84" fillId="3" borderId="61" xfId="0" applyFont="1" applyFill="1" applyBorder="1" applyAlignment="1">
      <alignment horizontal="center" vertical="center" wrapText="1"/>
    </xf>
    <xf numFmtId="0" fontId="84" fillId="3" borderId="93" xfId="0" applyFont="1" applyFill="1" applyBorder="1" applyAlignment="1">
      <alignment horizontal="center" vertical="center" wrapText="1"/>
    </xf>
    <xf numFmtId="0" fontId="106" fillId="3" borderId="112" xfId="0" applyFont="1" applyFill="1" applyBorder="1" applyAlignment="1">
      <alignment horizontal="center" vertical="center" wrapText="1"/>
    </xf>
    <xf numFmtId="0" fontId="106" fillId="3" borderId="113" xfId="0" applyFont="1" applyFill="1" applyBorder="1" applyAlignment="1">
      <alignment horizontal="center" vertical="center" wrapText="1"/>
    </xf>
    <xf numFmtId="0" fontId="106" fillId="3" borderId="114" xfId="0" applyFont="1" applyFill="1" applyBorder="1" applyAlignment="1">
      <alignment horizontal="center" vertical="center" wrapText="1"/>
    </xf>
    <xf numFmtId="0" fontId="16" fillId="0" borderId="2" xfId="13" applyFont="1" applyBorder="1" applyAlignment="1">
      <alignment horizontal="center" vertical="center"/>
    </xf>
    <xf numFmtId="0" fontId="16" fillId="0" borderId="3" xfId="13" applyFont="1" applyBorder="1" applyAlignment="1">
      <alignment horizontal="center" vertical="center"/>
    </xf>
    <xf numFmtId="0" fontId="16" fillId="0" borderId="4" xfId="13" applyFont="1" applyBorder="1" applyAlignment="1">
      <alignment horizontal="center" vertical="center"/>
    </xf>
    <xf numFmtId="0" fontId="15" fillId="0" borderId="1" xfId="13" applyFont="1" applyBorder="1" applyAlignment="1">
      <alignment horizontal="center"/>
    </xf>
    <xf numFmtId="0" fontId="46" fillId="6" borderId="0" xfId="0" applyFont="1" applyFill="1" applyAlignment="1">
      <alignment horizontal="left" vertical="top" readingOrder="1"/>
    </xf>
    <xf numFmtId="0" fontId="28" fillId="0" borderId="0" xfId="13" applyFont="1" applyAlignment="1">
      <alignment horizontal="left" vertical="top" wrapText="1"/>
    </xf>
    <xf numFmtId="0" fontId="16" fillId="0" borderId="2" xfId="13" applyFont="1" applyBorder="1" applyAlignment="1">
      <alignment horizontal="center"/>
    </xf>
    <xf numFmtId="0" fontId="16" fillId="0" borderId="3" xfId="13" applyFont="1" applyBorder="1" applyAlignment="1">
      <alignment horizontal="center"/>
    </xf>
    <xf numFmtId="0" fontId="16" fillId="0" borderId="4" xfId="13" applyFont="1" applyBorder="1" applyAlignment="1">
      <alignment horizontal="center"/>
    </xf>
    <xf numFmtId="0" fontId="23" fillId="3" borderId="25"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0" xfId="0" applyFont="1" applyFill="1" applyAlignment="1">
      <alignment horizontal="center" vertical="center" wrapText="1"/>
    </xf>
    <xf numFmtId="0" fontId="23" fillId="3" borderId="27"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100" fillId="3" borderId="76" xfId="0" applyFont="1" applyFill="1" applyBorder="1" applyAlignment="1">
      <alignment horizontal="center" vertical="center" wrapText="1"/>
    </xf>
    <xf numFmtId="0" fontId="100" fillId="3" borderId="77" xfId="0" applyFont="1" applyFill="1" applyBorder="1" applyAlignment="1">
      <alignment horizontal="center" vertical="center" wrapText="1"/>
    </xf>
    <xf numFmtId="0" fontId="100" fillId="3" borderId="108" xfId="0" applyFont="1" applyFill="1" applyBorder="1" applyAlignment="1">
      <alignment horizontal="center" vertical="center" wrapText="1"/>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29" fillId="0" borderId="1"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7" fillId="0" borderId="0" xfId="0" applyFont="1" applyAlignment="1">
      <alignment horizontal="left" vertical="center"/>
    </xf>
    <xf numFmtId="0" fontId="16" fillId="0" borderId="2" xfId="0" applyFont="1" applyBorder="1" applyAlignment="1">
      <alignment horizontal="center" vertical="top"/>
    </xf>
    <xf numFmtId="0" fontId="16" fillId="0" borderId="3" xfId="0" applyFont="1" applyBorder="1" applyAlignment="1">
      <alignment horizontal="center" vertical="top"/>
    </xf>
    <xf numFmtId="0" fontId="28" fillId="0" borderId="0" xfId="0" applyFont="1" applyAlignment="1">
      <alignment vertical="center" wrapText="1"/>
    </xf>
    <xf numFmtId="0" fontId="29" fillId="0" borderId="0" xfId="0" applyFont="1" applyAlignment="1">
      <alignment wrapText="1"/>
    </xf>
    <xf numFmtId="0" fontId="15" fillId="0" borderId="16" xfId="14" applyFont="1" applyBorder="1" applyAlignment="1">
      <alignment horizontal="center"/>
    </xf>
    <xf numFmtId="0" fontId="15" fillId="0" borderId="17" xfId="14" applyFont="1" applyBorder="1" applyAlignment="1">
      <alignment horizontal="center"/>
    </xf>
    <xf numFmtId="0" fontId="16" fillId="0" borderId="1" xfId="14" applyFont="1" applyBorder="1" applyAlignment="1">
      <alignment horizontal="center"/>
    </xf>
    <xf numFmtId="0" fontId="38" fillId="0" borderId="0" xfId="0" applyFont="1" applyAlignment="1">
      <alignment horizontal="left" vertical="center" wrapText="1"/>
    </xf>
    <xf numFmtId="0" fontId="25" fillId="3" borderId="5" xfId="0" applyFont="1" applyFill="1" applyBorder="1" applyAlignment="1">
      <alignment vertical="center"/>
    </xf>
    <xf numFmtId="0" fontId="25" fillId="3" borderId="6" xfId="0" applyFont="1" applyFill="1" applyBorder="1" applyAlignment="1">
      <alignment vertical="center"/>
    </xf>
    <xf numFmtId="0" fontId="23" fillId="3" borderId="10"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5" xfId="0" applyFont="1" applyFill="1" applyBorder="1" applyAlignment="1">
      <alignment horizontal="center" vertical="center"/>
    </xf>
    <xf numFmtId="0" fontId="64" fillId="0" borderId="0" xfId="20" applyFont="1" applyAlignment="1">
      <alignment horizontal="left" wrapText="1"/>
    </xf>
    <xf numFmtId="0" fontId="28" fillId="0" borderId="0" xfId="20" applyFont="1" applyAlignment="1">
      <alignment horizontal="left" wrapText="1"/>
    </xf>
    <xf numFmtId="0" fontId="23" fillId="3" borderId="0" xfId="0" applyFont="1" applyFill="1" applyAlignment="1">
      <alignment horizontal="center" vertical="center"/>
    </xf>
    <xf numFmtId="0" fontId="21" fillId="3" borderId="7" xfId="0" applyFont="1" applyFill="1" applyBorder="1" applyAlignment="1">
      <alignment vertical="center" wrapText="1"/>
    </xf>
    <xf numFmtId="0" fontId="21" fillId="3" borderId="0" xfId="0" applyFont="1" applyFill="1" applyAlignment="1">
      <alignment vertical="center" wrapText="1"/>
    </xf>
    <xf numFmtId="0" fontId="21" fillId="3" borderId="8" xfId="0" applyFont="1" applyFill="1" applyBorder="1" applyAlignment="1">
      <alignment vertical="center" wrapText="1"/>
    </xf>
    <xf numFmtId="0" fontId="23" fillId="3" borderId="26"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70" xfId="0" applyFont="1" applyFill="1" applyBorder="1" applyAlignment="1">
      <alignment horizontal="center" vertical="center" wrapText="1"/>
    </xf>
    <xf numFmtId="0" fontId="23" fillId="3" borderId="69"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12" fillId="6" borderId="0" xfId="0" applyFont="1" applyFill="1" applyAlignment="1">
      <alignment horizontal="left" wrapText="1"/>
    </xf>
    <xf numFmtId="0" fontId="0" fillId="0" borderId="0" xfId="0" applyAlignment="1">
      <alignment wrapText="1"/>
    </xf>
    <xf numFmtId="0" fontId="0" fillId="0" borderId="0" xfId="0" applyAlignment="1">
      <alignment horizontal="left" wrapText="1"/>
    </xf>
    <xf numFmtId="0" fontId="100" fillId="3" borderId="36" xfId="0" applyFont="1" applyFill="1" applyBorder="1" applyAlignment="1">
      <alignment horizontal="center" vertical="center" wrapText="1"/>
    </xf>
    <xf numFmtId="0" fontId="100" fillId="3" borderId="20" xfId="0" applyFont="1" applyFill="1" applyBorder="1" applyAlignment="1">
      <alignment horizontal="center" vertical="center" wrapText="1"/>
    </xf>
    <xf numFmtId="0" fontId="31" fillId="3" borderId="5" xfId="0" applyFont="1" applyFill="1" applyBorder="1" applyAlignment="1">
      <alignment vertical="center" wrapText="1"/>
    </xf>
    <xf numFmtId="0" fontId="31" fillId="3" borderId="15" xfId="0" applyFont="1" applyFill="1" applyBorder="1" applyAlignment="1">
      <alignment vertical="center" wrapText="1"/>
    </xf>
    <xf numFmtId="0" fontId="31" fillId="3" borderId="6" xfId="0" applyFont="1" applyFill="1" applyBorder="1" applyAlignment="1">
      <alignment vertical="center" wrapText="1"/>
    </xf>
    <xf numFmtId="0" fontId="38" fillId="0" borderId="7" xfId="0" applyFont="1" applyBorder="1" applyAlignment="1">
      <alignment horizontal="left" vertical="center" wrapText="1"/>
    </xf>
    <xf numFmtId="0" fontId="38" fillId="0" borderId="0" xfId="0" applyFont="1" applyAlignment="1">
      <alignment horizontal="left" vertical="center"/>
    </xf>
    <xf numFmtId="0" fontId="33" fillId="3" borderId="5" xfId="0" applyFont="1" applyFill="1" applyBorder="1" applyAlignment="1">
      <alignment vertical="center" wrapText="1"/>
    </xf>
    <xf numFmtId="0" fontId="33" fillId="3" borderId="15" xfId="0" applyFont="1" applyFill="1" applyBorder="1" applyAlignment="1">
      <alignment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16" fillId="5" borderId="1" xfId="21" applyFont="1" applyFill="1" applyBorder="1"/>
    <xf numFmtId="0" fontId="0" fillId="0" borderId="1" xfId="0" applyBorder="1"/>
    <xf numFmtId="0" fontId="12" fillId="6" borderId="0" xfId="4" applyFont="1" applyFill="1" applyAlignment="1">
      <alignment horizontal="left" vertical="top"/>
    </xf>
    <xf numFmtId="0" fontId="39" fillId="0" borderId="0" xfId="0" applyFont="1" applyAlignment="1">
      <alignment horizontal="left" vertical="top" wrapText="1"/>
    </xf>
    <xf numFmtId="0" fontId="15" fillId="0" borderId="1" xfId="14" applyFont="1" applyBorder="1" applyAlignment="1">
      <alignment horizontal="center" vertical="center" wrapText="1"/>
    </xf>
    <xf numFmtId="0" fontId="67" fillId="0" borderId="1" xfId="0" applyFont="1" applyBorder="1" applyAlignment="1">
      <alignment horizontal="center" vertical="center" wrapText="1"/>
    </xf>
    <xf numFmtId="0" fontId="28" fillId="0" borderId="0" xfId="14" applyFont="1" applyAlignment="1">
      <alignment horizontal="left" wrapText="1"/>
    </xf>
    <xf numFmtId="0" fontId="28" fillId="0" borderId="0" xfId="0" applyFont="1" applyAlignment="1">
      <alignment horizontal="left" wrapText="1"/>
    </xf>
    <xf numFmtId="0" fontId="38" fillId="0" borderId="0" xfId="14" applyFont="1" applyAlignment="1">
      <alignment wrapText="1"/>
    </xf>
    <xf numFmtId="0" fontId="66" fillId="0" borderId="0" xfId="0" applyFont="1" applyAlignment="1">
      <alignment wrapText="1"/>
    </xf>
    <xf numFmtId="0" fontId="16" fillId="0" borderId="16" xfId="14" applyFont="1" applyBorder="1" applyAlignment="1">
      <alignment horizontal="center" wrapText="1"/>
    </xf>
    <xf numFmtId="0" fontId="16" fillId="0" borderId="17" xfId="14" applyFont="1" applyBorder="1" applyAlignment="1">
      <alignment horizontal="center" wrapText="1"/>
    </xf>
    <xf numFmtId="0" fontId="16" fillId="0" borderId="2" xfId="14" applyFont="1" applyBorder="1" applyAlignment="1">
      <alignment horizontal="center" wrapText="1"/>
    </xf>
    <xf numFmtId="0" fontId="16" fillId="0" borderId="3" xfId="14" applyFont="1" applyBorder="1" applyAlignment="1">
      <alignment horizontal="center" wrapText="1"/>
    </xf>
    <xf numFmtId="0" fontId="16" fillId="0" borderId="4" xfId="14" applyFont="1" applyBorder="1" applyAlignment="1">
      <alignment horizontal="center" wrapText="1"/>
    </xf>
    <xf numFmtId="0" fontId="12" fillId="6" borderId="0" xfId="4" applyFont="1" applyFill="1" applyAlignment="1">
      <alignment horizontal="left" wrapText="1"/>
    </xf>
    <xf numFmtId="0" fontId="16" fillId="0" borderId="2" xfId="14" applyFont="1" applyBorder="1" applyAlignment="1">
      <alignment horizontal="center"/>
    </xf>
    <xf numFmtId="0" fontId="16" fillId="0" borderId="3" xfId="14" applyFont="1" applyBorder="1" applyAlignment="1">
      <alignment horizontal="center"/>
    </xf>
    <xf numFmtId="0" fontId="16" fillId="0" borderId="4" xfId="14" applyFont="1" applyBorder="1" applyAlignment="1">
      <alignment horizontal="center"/>
    </xf>
    <xf numFmtId="0" fontId="28" fillId="0" borderId="0" xfId="22" applyFont="1" applyAlignment="1">
      <alignment horizontal="left" vertical="center" wrapText="1"/>
    </xf>
    <xf numFmtId="0" fontId="16" fillId="0" borderId="16" xfId="14" applyFont="1" applyBorder="1" applyAlignment="1">
      <alignment horizontal="center"/>
    </xf>
    <xf numFmtId="0" fontId="16" fillId="0" borderId="17" xfId="14" applyFont="1" applyBorder="1" applyAlignment="1">
      <alignment horizontal="center"/>
    </xf>
    <xf numFmtId="0" fontId="16" fillId="0" borderId="2" xfId="17" applyFont="1" applyBorder="1" applyAlignment="1">
      <alignment horizontal="center"/>
    </xf>
    <xf numFmtId="0" fontId="16" fillId="0" borderId="3" xfId="17" applyFont="1" applyBorder="1" applyAlignment="1">
      <alignment horizontal="center"/>
    </xf>
    <xf numFmtId="0" fontId="16" fillId="0" borderId="4" xfId="17" applyFont="1" applyBorder="1" applyAlignment="1">
      <alignment horizontal="center"/>
    </xf>
    <xf numFmtId="0" fontId="73" fillId="0" borderId="0" xfId="14" applyFont="1" applyAlignment="1">
      <alignment horizontal="left" vertical="top" wrapText="1"/>
    </xf>
    <xf numFmtId="0" fontId="28" fillId="0" borderId="0" xfId="14" applyFont="1" applyAlignment="1">
      <alignment horizontal="left" vertical="top" wrapText="1"/>
    </xf>
    <xf numFmtId="0" fontId="16" fillId="0" borderId="39" xfId="14" applyFont="1" applyBorder="1" applyAlignment="1">
      <alignment horizontal="center"/>
    </xf>
    <xf numFmtId="0" fontId="16" fillId="0" borderId="40" xfId="14" applyFont="1" applyBorder="1" applyAlignment="1">
      <alignment horizontal="center"/>
    </xf>
    <xf numFmtId="0" fontId="16" fillId="0" borderId="14" xfId="14" applyFont="1" applyBorder="1" applyAlignment="1">
      <alignment horizontal="center"/>
    </xf>
    <xf numFmtId="0" fontId="16" fillId="0" borderId="41" xfId="14" applyFont="1" applyBorder="1" applyAlignment="1">
      <alignment horizontal="center"/>
    </xf>
    <xf numFmtId="0" fontId="28" fillId="0" borderId="0" xfId="2" applyFont="1" applyAlignment="1">
      <alignment horizontal="left" vertical="top" wrapText="1"/>
    </xf>
    <xf numFmtId="0" fontId="12" fillId="6" borderId="0" xfId="4" applyFont="1" applyFill="1" applyAlignment="1">
      <alignment horizontal="left" vertical="center"/>
    </xf>
    <xf numFmtId="0" fontId="0" fillId="0" borderId="0" xfId="0" applyAlignment="1">
      <alignment vertical="center"/>
    </xf>
    <xf numFmtId="0" fontId="64" fillId="0" borderId="0" xfId="0" applyFont="1" applyAlignment="1">
      <alignment vertical="top" wrapText="1"/>
    </xf>
    <xf numFmtId="0" fontId="29" fillId="0" borderId="0" xfId="0" applyFont="1" applyAlignment="1">
      <alignment vertical="top" wrapText="1"/>
    </xf>
    <xf numFmtId="0" fontId="23" fillId="3" borderId="36" xfId="0" applyFont="1" applyFill="1" applyBorder="1" applyAlignment="1">
      <alignment horizontal="center" vertical="top" wrapText="1"/>
    </xf>
    <xf numFmtId="0" fontId="23" fillId="3" borderId="7" xfId="0" applyFont="1" applyFill="1" applyBorder="1" applyAlignment="1">
      <alignment vertical="center" wrapText="1"/>
    </xf>
    <xf numFmtId="0" fontId="23" fillId="3" borderId="0" xfId="0" applyFont="1" applyFill="1" applyAlignment="1">
      <alignment vertical="center" wrapText="1"/>
    </xf>
    <xf numFmtId="0" fontId="23" fillId="3" borderId="8" xfId="0" applyFont="1" applyFill="1" applyBorder="1" applyAlignment="1">
      <alignment vertical="center" wrapText="1"/>
    </xf>
    <xf numFmtId="0" fontId="23" fillId="3" borderId="50" xfId="0" applyFont="1" applyFill="1" applyBorder="1" applyAlignment="1">
      <alignment horizontal="center" vertical="center" wrapText="1"/>
    </xf>
    <xf numFmtId="0" fontId="23" fillId="3" borderId="51" xfId="0" applyFont="1" applyFill="1" applyBorder="1" applyAlignment="1">
      <alignment horizontal="center" vertical="center" wrapText="1"/>
    </xf>
    <xf numFmtId="0" fontId="23" fillId="3" borderId="111" xfId="0" applyFont="1" applyFill="1" applyBorder="1" applyAlignment="1">
      <alignment horizontal="center" vertical="center" wrapText="1"/>
    </xf>
    <xf numFmtId="0" fontId="28" fillId="0" borderId="9" xfId="0" applyFont="1" applyBorder="1" applyAlignment="1">
      <alignment horizontal="left" vertical="center"/>
    </xf>
    <xf numFmtId="0" fontId="79" fillId="3" borderId="58" xfId="0" applyFont="1" applyFill="1" applyBorder="1" applyAlignment="1">
      <alignment vertical="center"/>
    </xf>
    <xf numFmtId="0" fontId="79" fillId="3" borderId="59" xfId="0" applyFont="1" applyFill="1" applyBorder="1" applyAlignment="1">
      <alignment vertical="center"/>
    </xf>
    <xf numFmtId="0" fontId="13" fillId="4" borderId="56"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5"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79" fillId="3" borderId="7" xfId="0" applyFont="1" applyFill="1" applyBorder="1" applyAlignment="1">
      <alignment vertical="center" wrapText="1"/>
    </xf>
    <xf numFmtId="0" fontId="79" fillId="3" borderId="8" xfId="0" applyFont="1" applyFill="1" applyBorder="1" applyAlignment="1">
      <alignment vertical="center" wrapText="1"/>
    </xf>
    <xf numFmtId="0" fontId="23" fillId="3" borderId="72" xfId="0" applyFont="1" applyFill="1" applyBorder="1" applyAlignment="1">
      <alignment horizontal="center" vertical="center" wrapText="1"/>
    </xf>
    <xf numFmtId="0" fontId="23" fillId="3" borderId="71" xfId="0" applyFont="1" applyFill="1" applyBorder="1" applyAlignment="1">
      <alignment horizontal="center" vertical="center" wrapText="1"/>
    </xf>
    <xf numFmtId="0" fontId="28" fillId="0" borderId="0" xfId="0" applyFont="1" applyAlignment="1">
      <alignment horizontal="justify" vertical="center"/>
    </xf>
    <xf numFmtId="0" fontId="12" fillId="6" borderId="0" xfId="0" applyFont="1" applyFill="1" applyAlignment="1">
      <alignment horizontal="left" vertical="center" wrapText="1" readingOrder="1"/>
    </xf>
    <xf numFmtId="0" fontId="15" fillId="0" borderId="16" xfId="19" applyFont="1" applyBorder="1" applyAlignment="1">
      <alignment horizontal="center"/>
    </xf>
    <xf numFmtId="0" fontId="15" fillId="0" borderId="17" xfId="19" applyFont="1" applyBorder="1" applyAlignment="1">
      <alignment horizontal="center"/>
    </xf>
    <xf numFmtId="0" fontId="16" fillId="0" borderId="2" xfId="19" applyFont="1" applyBorder="1" applyAlignment="1">
      <alignment horizontal="center" vertical="center"/>
    </xf>
    <xf numFmtId="0" fontId="16" fillId="0" borderId="3" xfId="19" applyFont="1" applyBorder="1" applyAlignment="1">
      <alignment horizontal="center" vertical="center"/>
    </xf>
    <xf numFmtId="0" fontId="16" fillId="0" borderId="2" xfId="19" applyFont="1" applyBorder="1" applyAlignment="1">
      <alignment horizontal="center"/>
    </xf>
    <xf numFmtId="0" fontId="16" fillId="0" borderId="3" xfId="19" applyFont="1" applyBorder="1" applyAlignment="1">
      <alignment horizontal="center"/>
    </xf>
    <xf numFmtId="0" fontId="16" fillId="0" borderId="4" xfId="19" applyFont="1" applyBorder="1" applyAlignment="1">
      <alignment horizontal="center"/>
    </xf>
    <xf numFmtId="0" fontId="12" fillId="6" borderId="0" xfId="4" applyFont="1" applyFill="1" applyAlignment="1">
      <alignment horizontal="left" vertical="top" wrapText="1"/>
    </xf>
    <xf numFmtId="0" fontId="0" fillId="0" borderId="0" xfId="0" applyAlignment="1">
      <alignment vertical="top" wrapText="1"/>
    </xf>
    <xf numFmtId="0" fontId="42" fillId="0" borderId="16" xfId="19" applyFont="1" applyBorder="1" applyAlignment="1">
      <alignment horizontal="center"/>
    </xf>
    <xf numFmtId="0" fontId="42" fillId="0" borderId="17" xfId="19" applyFont="1" applyBorder="1" applyAlignment="1">
      <alignment horizontal="center"/>
    </xf>
    <xf numFmtId="0" fontId="51" fillId="0" borderId="0" xfId="19" applyFont="1" applyAlignment="1">
      <alignment horizontal="left" vertical="center" wrapText="1"/>
    </xf>
    <xf numFmtId="0" fontId="53" fillId="0" borderId="0" xfId="19" applyFont="1" applyAlignment="1">
      <alignment horizontal="center"/>
    </xf>
    <xf numFmtId="0" fontId="46" fillId="6" borderId="0" xfId="0" applyFont="1" applyFill="1" applyAlignment="1">
      <alignment horizontal="left" vertical="top" wrapText="1"/>
    </xf>
  </cellXfs>
  <cellStyles count="26">
    <cellStyle name="Accent6 2" xfId="5" xr:uid="{08B2C8A1-03D4-443F-83C7-7FAACBB9B303}"/>
    <cellStyle name="Comma 2" xfId="11" xr:uid="{16C9B75F-B79F-44C7-A91F-070F6F831652}"/>
    <cellStyle name="Comma 2 2" xfId="18" xr:uid="{61AE6D92-AF80-4981-9D9E-A4DE21C668DC}"/>
    <cellStyle name="Hyperlink" xfId="22" builtinId="8"/>
    <cellStyle name="Normal" xfId="0" builtinId="0"/>
    <cellStyle name="Normal 101" xfId="8" xr:uid="{408628BC-1EC3-469A-8051-A5703423A4A5}"/>
    <cellStyle name="Normal 103 2" xfId="16" xr:uid="{372D1E27-C570-4C23-B151-77C2A7307A3F}"/>
    <cellStyle name="Normal 129" xfId="7" xr:uid="{41C6C599-82D6-4818-A18B-8DC386F0CA24}"/>
    <cellStyle name="Normal 130" xfId="6" xr:uid="{2AA2F613-BF0A-46B1-B13B-A65F1FB20815}"/>
    <cellStyle name="Normal 2" xfId="10" xr:uid="{62ECB79E-4657-4819-93E9-69D70F6857F5}"/>
    <cellStyle name="Normal 2 2" xfId="12" xr:uid="{D2E32890-E00E-47D6-83E1-845162524E5A}"/>
    <cellStyle name="Normal 2 2 2" xfId="14" xr:uid="{800C6778-03B1-46CB-89AB-7CBE47FF1BC7}"/>
    <cellStyle name="Normal 2 3" xfId="19" xr:uid="{C358CD2A-B584-46D2-8209-BE8CE6BEEE4B}"/>
    <cellStyle name="Normal 3" xfId="13" xr:uid="{01B8C805-C6C5-4E21-811B-59C680B7DD2B}"/>
    <cellStyle name="Normal 3 2" xfId="20" xr:uid="{FCD90762-27D8-4783-A3B4-E690A9D11AD6}"/>
    <cellStyle name="Normal 4" xfId="4" xr:uid="{F746BF7C-A853-4D8F-8057-5099A1857B4C}"/>
    <cellStyle name="Normal 5" xfId="17" xr:uid="{E1BFB4C5-D9DD-41F9-95D9-D30081EE4DF7}"/>
    <cellStyle name="Normal 6" xfId="2" xr:uid="{5274F874-6AD9-4413-92B9-C4D842BA8498}"/>
    <cellStyle name="Normal 7 2" xfId="15" xr:uid="{77394C5F-80F4-4011-B122-114CF1B8EF40}"/>
    <cellStyle name="Normal 7 2 2" xfId="21" xr:uid="{C6BFAC18-A17F-4D6D-A452-96BF0BB1ACAB}"/>
    <cellStyle name="Normal_Book1_1" xfId="9" xr:uid="{F2532474-913A-44A4-90B7-B9586115C1EE}"/>
    <cellStyle name="Normal_Book2" xfId="24" xr:uid="{C4FB91C3-F0B3-4B9C-B823-2DC8E68D3C06}"/>
    <cellStyle name="Normal_Sheet1" xfId="3" xr:uid="{EBF66055-8DF2-4DDD-86E0-C96452225B79}"/>
    <cellStyle name="Percent" xfId="1" builtinId="5"/>
    <cellStyle name="Percent 2" xfId="25" xr:uid="{698F431C-376B-4AEF-9AF5-16C0D7027EBD}"/>
    <cellStyle name="Обычный 3" xfId="23" xr:uid="{18A2838F-E0BA-4FCF-894B-4E87B503BB1F}"/>
  </cellStyles>
  <dxfs count="1">
    <dxf>
      <fill>
        <patternFill>
          <bgColor theme="5" tint="0.79998168889431442"/>
        </patternFill>
      </fill>
    </dxf>
  </dxfs>
  <tableStyles count="1" defaultTableStyle="TableStyleMedium2" defaultPivotStyle="PivotStyleLight16">
    <tableStyle name="Invisible" pivot="0" table="0" count="0" xr9:uid="{9A3267F3-E210-439C-BDAE-35158A5545D3}"/>
  </tableStyles>
  <colors>
    <mruColors>
      <color rgb="FF000000"/>
      <color rgb="FF6C4726"/>
      <color rgb="FFE1C3A7"/>
      <color rgb="FF9B6D43"/>
      <color rgb="FFB3763F"/>
      <color rgb="FF5B422F"/>
      <color rgb="FFC99565"/>
      <color rgb="FFC19771"/>
      <color rgb="FFE2C6AC"/>
      <color rgb="FFB888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2.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7.xml"/><Relationship Id="rId1" Type="http://schemas.microsoft.com/office/2011/relationships/chartStyle" Target="style17.xml"/></Relationships>
</file>

<file path=xl/charts/_rels/chart2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9.xml"/><Relationship Id="rId1" Type="http://schemas.microsoft.com/office/2011/relationships/chartStyle" Target="style19.xml"/></Relationships>
</file>

<file path=xl/charts/_rels/chart2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3.xml"/><Relationship Id="rId1" Type="http://schemas.microsoft.com/office/2011/relationships/chartStyle" Target="style23.xml"/></Relationships>
</file>

<file path=xl/charts/_rels/chart3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5.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28.xml"/><Relationship Id="rId1" Type="http://schemas.microsoft.com/office/2011/relationships/chartStyle" Target="style28.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9.xml"/><Relationship Id="rId1" Type="http://schemas.microsoft.com/office/2011/relationships/chartStyle" Target="style29.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30.xml"/><Relationship Id="rId1" Type="http://schemas.microsoft.com/office/2011/relationships/chartStyle" Target="style30.xml"/></Relationships>
</file>

<file path=xl/charts/_rels/chart39.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32.xml"/><Relationship Id="rId1" Type="http://schemas.microsoft.com/office/2011/relationships/chartStyle" Target="style32.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33.xml"/><Relationship Id="rId1" Type="http://schemas.microsoft.com/office/2011/relationships/chartStyle" Target="style3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'D1'!$B$43</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'D1'!$C$43:$I$43</c:f>
              <c:numCache>
                <c:formatCode>General</c:formatCode>
                <c:ptCount val="7"/>
                <c:pt idx="0" formatCode="0.0">
                  <c:v>103.54947408815775</c:v>
                </c:pt>
                <c:pt idx="1">
                  <c:v>95.9</c:v>
                </c:pt>
                <c:pt idx="2">
                  <c:v>96.3</c:v>
                </c:pt>
                <c:pt idx="3">
                  <c:v>95.4</c:v>
                </c:pt>
                <c:pt idx="4" formatCode="0.0">
                  <c:v>98.2</c:v>
                </c:pt>
                <c:pt idx="5" formatCode="0.0">
                  <c:v>104.9</c:v>
                </c:pt>
                <c:pt idx="6" formatCode="0.0">
                  <c:v>105.5</c:v>
                </c:pt>
              </c:numCache>
            </c:numRef>
          </c:val>
          <c:smooth val="0"/>
          <c:extLst>
            <c:ext xmlns:c16="http://schemas.microsoft.com/office/drawing/2014/chart" uri="{C3380CC4-5D6E-409C-BE32-E72D297353CC}">
              <c16:uniqueId val="{00000000-A722-4D27-BDE0-C545B1A7491C}"/>
            </c:ext>
          </c:extLst>
        </c:ser>
        <c:ser>
          <c:idx val="1"/>
          <c:order val="1"/>
          <c:tx>
            <c:strRef>
              <c:f>'D1'!$B$44</c:f>
              <c:strCache>
                <c:ptCount val="1"/>
                <c:pt idx="0">
                  <c:v>UKR</c:v>
                </c:pt>
              </c:strCache>
            </c:strRef>
          </c:tx>
          <c:spPr>
            <a:ln w="28575" cap="rnd">
              <a:solidFill>
                <a:schemeClr val="accent2">
                  <a:lumMod val="50000"/>
                </a:schemeClr>
              </a:solidFill>
              <a:prstDash val="sysDash"/>
              <a:round/>
            </a:ln>
            <a:effectLst/>
          </c:spPr>
          <c:marker>
            <c:symbol val="none"/>
          </c:marker>
          <c:cat>
            <c:multiLvlStrRef>
              <c:f>'D1'!$C$41:$I$42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'D1'!$C$44:$I$44</c:f>
              <c:numCache>
                <c:formatCode>General</c:formatCode>
                <c:ptCount val="7"/>
                <c:pt idx="0">
                  <c:v>84.9</c:v>
                </c:pt>
                <c:pt idx="1">
                  <c:v>62.8</c:v>
                </c:pt>
                <c:pt idx="2">
                  <c:v>69.2</c:v>
                </c:pt>
                <c:pt idx="3">
                  <c:v>68.599999999999994</c:v>
                </c:pt>
                <c:pt idx="4">
                  <c:v>89.5</c:v>
                </c:pt>
                <c:pt idx="5">
                  <c:v>118.1</c:v>
                </c:pt>
                <c:pt idx="6">
                  <c:v>109.3</c:v>
                </c:pt>
              </c:numCache>
            </c:numRef>
          </c:val>
          <c:smooth val="0"/>
          <c:extLst>
            <c:ext xmlns:c16="http://schemas.microsoft.com/office/drawing/2014/chart" uri="{C3380CC4-5D6E-409C-BE32-E72D297353CC}">
              <c16:uniqueId val="{00000001-A722-4D27-BDE0-C545B1A7491C}"/>
            </c:ext>
          </c:extLst>
        </c:ser>
        <c:ser>
          <c:idx val="2"/>
          <c:order val="2"/>
          <c:tx>
            <c:strRef>
              <c:f>'D1'!$B$45</c:f>
              <c:strCache>
                <c:ptCount val="1"/>
                <c:pt idx="0">
                  <c:v>ROU</c:v>
                </c:pt>
              </c:strCache>
            </c:strRef>
          </c:tx>
          <c:spPr>
            <a:ln w="28575" cap="rnd">
              <a:solidFill>
                <a:schemeClr val="tx1"/>
              </a:solidFill>
              <a:prstDash val="dash"/>
              <a:round/>
            </a:ln>
            <a:effectLst/>
          </c:spPr>
          <c:marker>
            <c:symbol val="none"/>
          </c:marker>
          <c:cat>
            <c:multiLvlStrRef>
              <c:f>'D1'!$C$41:$I$42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'D1'!$C$45:$I$45</c:f>
              <c:numCache>
                <c:formatCode>General</c:formatCode>
                <c:ptCount val="7"/>
                <c:pt idx="0">
                  <c:v>106.3</c:v>
                </c:pt>
                <c:pt idx="1">
                  <c:v>105</c:v>
                </c:pt>
                <c:pt idx="2">
                  <c:v>103.7</c:v>
                </c:pt>
                <c:pt idx="3">
                  <c:v>104.5</c:v>
                </c:pt>
                <c:pt idx="4">
                  <c:v>102.4</c:v>
                </c:pt>
                <c:pt idx="5">
                  <c:v>101.1</c:v>
                </c:pt>
                <c:pt idx="6">
                  <c:v>101.1</c:v>
                </c:pt>
              </c:numCache>
            </c:numRef>
          </c:val>
          <c:smooth val="0"/>
          <c:extLst>
            <c:ext xmlns:c16="http://schemas.microsoft.com/office/drawing/2014/chart" uri="{C3380CC4-5D6E-409C-BE32-E72D297353CC}">
              <c16:uniqueId val="{00000002-A722-4D27-BDE0-C545B1A7491C}"/>
            </c:ext>
          </c:extLst>
        </c:ser>
        <c:ser>
          <c:idx val="3"/>
          <c:order val="3"/>
          <c:tx>
            <c:strRef>
              <c:f>'D1'!$B$46</c:f>
              <c:strCache>
                <c:ptCount val="1"/>
                <c:pt idx="0">
                  <c:v>UE / ЕС / EU</c:v>
                </c:pt>
              </c:strCache>
            </c:strRef>
          </c:tx>
          <c:spPr>
            <a:ln>
              <a:solidFill>
                <a:schemeClr val="accent2">
                  <a:lumMod val="50000"/>
                </a:schemeClr>
              </a:solidFill>
            </a:ln>
          </c:spPr>
          <c:marker>
            <c:symbol val="none"/>
          </c:marker>
          <c:cat>
            <c:multiLvlStrRef>
              <c:f>'D1'!$C$41:$I$42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'D1'!$C$46:$I$46</c:f>
              <c:numCache>
                <c:formatCode>General</c:formatCode>
                <c:ptCount val="7"/>
                <c:pt idx="0">
                  <c:v>100.7</c:v>
                </c:pt>
                <c:pt idx="1">
                  <c:v>100.7</c:v>
                </c:pt>
                <c:pt idx="2">
                  <c:v>100.3</c:v>
                </c:pt>
                <c:pt idx="3">
                  <c:v>99</c:v>
                </c:pt>
                <c:pt idx="4">
                  <c:v>100.1</c:v>
                </c:pt>
                <c:pt idx="5">
                  <c:v>100.1</c:v>
                </c:pt>
                <c:pt idx="6">
                  <c:v>100</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'D1'!$B$47</c:f>
              <c:strCache>
                <c:ptCount val="1"/>
                <c:pt idx="0">
                  <c:v>MDA</c:v>
                </c:pt>
              </c:strCache>
            </c:strRef>
          </c:tx>
          <c:spPr>
            <a:ln>
              <a:solidFill>
                <a:schemeClr val="accent2"/>
              </a:solidFill>
            </a:ln>
          </c:spPr>
          <c:marker>
            <c:symbol val="none"/>
          </c:marker>
          <c:cat>
            <c:multiLvlStrRef>
              <c:f>'D1'!$C$41:$I$42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'D1'!$C$47:$I$47</c:f>
              <c:numCache>
                <c:formatCode>General</c:formatCode>
                <c:ptCount val="7"/>
                <c:pt idx="0">
                  <c:v>101.2</c:v>
                </c:pt>
                <c:pt idx="1">
                  <c:v>99.8</c:v>
                </c:pt>
                <c:pt idx="2">
                  <c:v>90.5</c:v>
                </c:pt>
                <c:pt idx="3">
                  <c:v>91.3</c:v>
                </c:pt>
                <c:pt idx="4">
                  <c:v>97.6</c:v>
                </c:pt>
                <c:pt idx="5">
                  <c:v>97.8</c:v>
                </c:pt>
                <c:pt idx="6">
                  <c:v>102.6</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pPr>
            <a:endParaRPr lang="ro-RO"/>
          </a:p>
        </c:txPr>
        <c:crossAx val="1"/>
        <c:crosses val="autoZero"/>
        <c:auto val="1"/>
        <c:lblAlgn val="ctr"/>
        <c:lblOffset val="0"/>
        <c:noMultiLvlLbl val="0"/>
      </c:catAx>
      <c:valAx>
        <c:axId val="1"/>
        <c:scaling>
          <c:orientation val="minMax"/>
          <c:max val="120"/>
          <c:min val="6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800"/>
            </a:pPr>
            <a:endParaRPr lang="ro-RO"/>
          </a:p>
        </c:txPr>
        <c:crossAx val="543011552"/>
        <c:crosses val="autoZero"/>
        <c:crossBetween val="between"/>
      </c:valAx>
      <c:spPr>
        <a:noFill/>
        <a:ln w="25400">
          <a:noFill/>
        </a:ln>
      </c:spPr>
    </c:plotArea>
    <c:legend>
      <c:legendPos val="b"/>
      <c:legendEntry>
        <c:idx val="4"/>
        <c:delete val="1"/>
      </c:legendEntry>
      <c:layout>
        <c:manualLayout>
          <c:xMode val="edge"/>
          <c:yMode val="edge"/>
          <c:x val="4.2282961205191816E-2"/>
          <c:y val="0.91509292399056175"/>
          <c:w val="0.89716894977168948"/>
          <c:h val="6.5583658103343143E-2"/>
        </c:manualLayout>
      </c:layout>
      <c:overlay val="0"/>
      <c:spPr>
        <a:noFill/>
        <a:ln w="25400">
          <a:noFill/>
        </a:ln>
      </c:spPr>
      <c:txPr>
        <a:bodyPr/>
        <a:lstStyle/>
        <a:p>
          <a:pPr>
            <a:defRPr sz="800"/>
          </a:pPr>
          <a:endParaRPr lang="ro-RO"/>
        </a:p>
      </c:txPr>
    </c:legend>
    <c:plotVisOnly val="0"/>
    <c:dispBlanksAs val="gap"/>
    <c:showDLblsOverMax val="0"/>
  </c:chart>
  <c:spPr>
    <a:solidFill>
      <a:schemeClr val="bg1"/>
    </a:solidFill>
    <a:ln w="9525" cap="flat" cmpd="sng" algn="ctr">
      <a:solidFill>
        <a:schemeClr val="bg1">
          <a:lumMod val="50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RO"/>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8888888888889"/>
          <c:y val="9.7394306682830875E-2"/>
          <c:w val="0.46944444444444444"/>
          <c:h val="0.78240740740740744"/>
        </c:manualLayout>
      </c:layout>
      <c:pieChart>
        <c:varyColors val="1"/>
        <c:ser>
          <c:idx val="0"/>
          <c:order val="0"/>
          <c:dPt>
            <c:idx val="0"/>
            <c:bubble3D val="0"/>
            <c:spPr>
              <a:solidFill>
                <a:srgbClr val="6E4926"/>
              </a:solidFill>
              <a:ln w="19050">
                <a:solidFill>
                  <a:schemeClr val="lt1"/>
                </a:solidFill>
              </a:ln>
              <a:effectLst/>
            </c:spPr>
            <c:extLst>
              <c:ext xmlns:c16="http://schemas.microsoft.com/office/drawing/2014/chart" uri="{C3380CC4-5D6E-409C-BE32-E72D297353CC}">
                <c16:uniqueId val="{00000001-CE1A-4BEA-ACAB-BE513844E856}"/>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CE1A-4BEA-ACAB-BE513844E856}"/>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CE1A-4BEA-ACAB-BE513844E856}"/>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CE1A-4BEA-ACAB-BE513844E856}"/>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CE1A-4BEA-ACAB-BE513844E856}"/>
              </c:ext>
            </c:extLst>
          </c:dPt>
          <c:dPt>
            <c:idx val="5"/>
            <c:bubble3D val="0"/>
            <c:spPr>
              <a:solidFill>
                <a:srgbClr val="D5AD86"/>
              </a:solidFill>
              <a:ln w="19050">
                <a:solidFill>
                  <a:schemeClr val="lt1"/>
                </a:solidFill>
              </a:ln>
              <a:effectLst/>
            </c:spPr>
            <c:extLst>
              <c:ext xmlns:c16="http://schemas.microsoft.com/office/drawing/2014/chart" uri="{C3380CC4-5D6E-409C-BE32-E72D297353CC}">
                <c16:uniqueId val="{0000000B-CE1A-4BEA-ACAB-BE513844E856}"/>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CE1A-4BEA-ACAB-BE513844E856}"/>
              </c:ext>
            </c:extLst>
          </c:dPt>
          <c:dLbls>
            <c:dLbl>
              <c:idx val="0"/>
              <c:layout>
                <c:manualLayout>
                  <c:x val="2.5162416624527412E-2"/>
                  <c:y val="-3.9776961213181687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32006934912952389"/>
                      <c:h val="0.15175923009623796"/>
                    </c:manualLayout>
                  </c15:layout>
                </c:ext>
                <c:ext xmlns:c16="http://schemas.microsoft.com/office/drawing/2014/chart" uri="{C3380CC4-5D6E-409C-BE32-E72D297353CC}">
                  <c16:uniqueId val="{00000001-CE1A-4BEA-ACAB-BE513844E856}"/>
                </c:ext>
              </c:extLst>
            </c:dLbl>
            <c:dLbl>
              <c:idx val="1"/>
              <c:layout>
                <c:manualLayout>
                  <c:x val="3.0677357990801608E-3"/>
                  <c:y val="-7.6340157480315071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31445327361602737"/>
                      <c:h val="0.23462537182852147"/>
                    </c:manualLayout>
                  </c15:layout>
                </c:ext>
                <c:ext xmlns:c16="http://schemas.microsoft.com/office/drawing/2014/chart" uri="{C3380CC4-5D6E-409C-BE32-E72D297353CC}">
                  <c16:uniqueId val="{00000003-CE1A-4BEA-ACAB-BE513844E856}"/>
                </c:ext>
              </c:extLst>
            </c:dLbl>
            <c:dLbl>
              <c:idx val="2"/>
              <c:layout>
                <c:manualLayout>
                  <c:x val="0.23942473933877531"/>
                  <c:y val="7.545943423738688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33660935731657399"/>
                      <c:h val="0.17099679206765825"/>
                    </c:manualLayout>
                  </c15:layout>
                </c:ext>
                <c:ext xmlns:c16="http://schemas.microsoft.com/office/drawing/2014/chart" uri="{C3380CC4-5D6E-409C-BE32-E72D297353CC}">
                  <c16:uniqueId val="{00000005-CE1A-4BEA-ACAB-BE513844E856}"/>
                </c:ext>
              </c:extLst>
            </c:dLbl>
            <c:dLbl>
              <c:idx val="3"/>
              <c:layout>
                <c:manualLayout>
                  <c:x val="0.13513291916492087"/>
                  <c:y val="0.13481469816272945"/>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39483204507693415"/>
                      <c:h val="0.19005774278215221"/>
                    </c:manualLayout>
                  </c15:layout>
                </c:ext>
                <c:ext xmlns:c16="http://schemas.microsoft.com/office/drawing/2014/chart" uri="{C3380CC4-5D6E-409C-BE32-E72D297353CC}">
                  <c16:uniqueId val="{00000007-CE1A-4BEA-ACAB-BE513844E856}"/>
                </c:ext>
              </c:extLst>
            </c:dLbl>
            <c:dLbl>
              <c:idx val="4"/>
              <c:layout>
                <c:manualLayout>
                  <c:x val="-2.1569553805774279E-2"/>
                  <c:y val="-8.5539807524059493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20624994952554007"/>
                      <c:h val="0.38304928550597839"/>
                    </c:manualLayout>
                  </c15:layout>
                </c:ext>
                <c:ext xmlns:c16="http://schemas.microsoft.com/office/drawing/2014/chart" uri="{C3380CC4-5D6E-409C-BE32-E72D297353CC}">
                  <c16:uniqueId val="{00000009-CE1A-4BEA-ACAB-BE513844E856}"/>
                </c:ext>
              </c:extLst>
            </c:dLbl>
            <c:dLbl>
              <c:idx val="5"/>
              <c:layout>
                <c:manualLayout>
                  <c:x val="1.4787704421562683E-2"/>
                  <c:y val="-0.30131886847477396"/>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34349707248132438"/>
                      <c:h val="0.25211035287255762"/>
                    </c:manualLayout>
                  </c15:layout>
                </c:ext>
                <c:ext xmlns:c16="http://schemas.microsoft.com/office/drawing/2014/chart" uri="{C3380CC4-5D6E-409C-BE32-E72D297353CC}">
                  <c16:uniqueId val="{0000000B-CE1A-4BEA-ACAB-BE513844E856}"/>
                </c:ext>
              </c:extLst>
            </c:dLbl>
            <c:dLbl>
              <c:idx val="6"/>
              <c:layout>
                <c:manualLayout>
                  <c:x val="0.15755935796486972"/>
                  <c:y val="0.13015969670457858"/>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fld id="{FFB7CA74-D704-40BB-9E1E-32C3259B0206}" type="CATEGORYNAME">
                      <a:rPr lang="en-US" baseline="0">
                        <a:solidFill>
                          <a:schemeClr val="bg1"/>
                        </a:solidFill>
                      </a:rPr>
                      <a:pPr>
                        <a:defRPr sz="800">
                          <a:solidFill>
                            <a:schemeClr val="bg1"/>
                          </a:solidFill>
                          <a:latin typeface="PermianSerifTypeface" panose="02000000000000000000" pitchFamily="50" charset="0"/>
                        </a:defRPr>
                      </a:pPr>
                      <a:t>[CATEGORY NAME]</a:t>
                    </a:fld>
                    <a:r>
                      <a:rPr lang="en-US" baseline="0">
                        <a:solidFill>
                          <a:schemeClr val="bg1"/>
                        </a:solidFill>
                      </a:rPr>
                      <a:t>; </a:t>
                    </a:r>
                    <a:fld id="{A0BB654F-776F-4430-93EB-683E8234C5A0}" type="VALUE">
                      <a:rPr lang="en-US" baseline="0">
                        <a:solidFill>
                          <a:schemeClr val="bg1"/>
                        </a:solidFill>
                      </a:rPr>
                      <a:pPr>
                        <a:defRPr sz="800">
                          <a:solidFill>
                            <a:schemeClr val="bg1"/>
                          </a:solidFill>
                          <a:latin typeface="PermianSerifTypeface" panose="02000000000000000000" pitchFamily="50" charset="0"/>
                        </a:defRPr>
                      </a:pPr>
                      <a:t>[VALUE]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1"/>
              <c:showPercent val="0"/>
              <c:showBubbleSize val="0"/>
              <c:extLst>
                <c:ext xmlns:c15="http://schemas.microsoft.com/office/drawing/2012/chart" uri="{CE6537A1-D6FC-4f65-9D91-7224C49458BB}">
                  <c15:layout>
                    <c:manualLayout>
                      <c:w val="0.16848084465632268"/>
                      <c:h val="0.1128023860828249"/>
                    </c:manualLayout>
                  </c15:layout>
                  <c15:dlblFieldTable/>
                  <c15:showDataLabelsRange val="0"/>
                </c:ext>
                <c:ext xmlns:c16="http://schemas.microsoft.com/office/drawing/2014/chart" uri="{C3380CC4-5D6E-409C-BE32-E72D297353CC}">
                  <c16:uniqueId val="{0000000D-CE1A-4BEA-ACAB-BE513844E8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'D7'!$B$46:$B$52</c:f>
              <c:strCache>
                <c:ptCount val="7"/>
                <c:pt idx="0">
                  <c:v>Produse minerale
Минеральные продукты
Mineral products</c:v>
                </c:pt>
                <c:pt idx="1">
                  <c:v>Mașini, aparate, echipamente
Машины, аппараты, оборудование
Machinery, appliances, equipment</c:v>
                </c:pt>
                <c:pt idx="2">
                  <c:v>Produse agroalimentare
Пищевые и сельхоз. продукты
Agrifood products</c:v>
                </c:pt>
                <c:pt idx="3">
                  <c:v>Produse ale industriei chimice
Продукция химической промышленности
Products of the chemical industry</c:v>
                </c:pt>
                <c:pt idx="4">
                  <c:v>Vehicule și echipamente de transport
Транспортные средства и оборудование
Vehicles and transport equipment</c:v>
                </c:pt>
                <c:pt idx="5">
                  <c:v>Materiale plastice, cauciuc şi articole din acestea
Пластмассы, резина и изделия из них
Plastics, rubber and articles thereof</c:v>
                </c:pt>
                <c:pt idx="6">
                  <c:v>Altele / Прочие / Other</c:v>
                </c:pt>
              </c:strCache>
            </c:strRef>
          </c:cat>
          <c:val>
            <c:numRef>
              <c:f>'D7'!$C$46:$C$52</c:f>
              <c:numCache>
                <c:formatCode>0.0%</c:formatCode>
                <c:ptCount val="7"/>
                <c:pt idx="0">
                  <c:v>0.26300000000000001</c:v>
                </c:pt>
                <c:pt idx="1">
                  <c:v>0.16</c:v>
                </c:pt>
                <c:pt idx="2">
                  <c:v>0.13700000000000001</c:v>
                </c:pt>
                <c:pt idx="3">
                  <c:v>9.4E-2</c:v>
                </c:pt>
                <c:pt idx="4">
                  <c:v>7.8E-2</c:v>
                </c:pt>
                <c:pt idx="5">
                  <c:v>5.1999999999999998E-2</c:v>
                </c:pt>
                <c:pt idx="6">
                  <c:v>0.21599999999999997</c:v>
                </c:pt>
              </c:numCache>
            </c:numRef>
          </c:val>
          <c:extLst>
            <c:ext xmlns:c16="http://schemas.microsoft.com/office/drawing/2014/chart" uri="{C3380CC4-5D6E-409C-BE32-E72D297353CC}">
              <c16:uniqueId val="{0000000E-CE1A-4BEA-ACAB-BE513844E85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2"/>
          <c:order val="0"/>
          <c:tx>
            <c:strRef>
              <c:f>'D8'!$B$47</c:f>
              <c:strCache>
                <c:ptCount val="1"/>
                <c:pt idx="0">
                  <c:v>Altele / Прочие / Other</c:v>
                </c:pt>
              </c:strCache>
            </c:strRef>
          </c:tx>
          <c:spPr>
            <a:solidFill>
              <a:srgbClr val="7F7F7F"/>
            </a:solidFill>
          </c:spPr>
          <c:invertIfNegative val="0"/>
          <c:cat>
            <c:multiLvlStrRef>
              <c:f>'D8'!$C$39:$I$40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'D8'!$C$47:$I$47</c:f>
              <c:numCache>
                <c:formatCode>#,##0.00</c:formatCode>
                <c:ptCount val="7"/>
                <c:pt idx="0">
                  <c:v>21.399999999999885</c:v>
                </c:pt>
                <c:pt idx="1">
                  <c:v>35.240000000000023</c:v>
                </c:pt>
                <c:pt idx="2">
                  <c:v>37.030000000000058</c:v>
                </c:pt>
                <c:pt idx="3">
                  <c:v>35.559999999999931</c:v>
                </c:pt>
                <c:pt idx="4">
                  <c:v>27.299999999999947</c:v>
                </c:pt>
                <c:pt idx="5">
                  <c:v>24.130000000000031</c:v>
                </c:pt>
                <c:pt idx="6">
                  <c:v>39.539999999999978</c:v>
                </c:pt>
              </c:numCache>
            </c:numRef>
          </c:val>
          <c:extLst>
            <c:ext xmlns:c16="http://schemas.microsoft.com/office/drawing/2014/chart" uri="{C3380CC4-5D6E-409C-BE32-E72D297353CC}">
              <c16:uniqueId val="{00000006-4763-4730-AAE4-701482960886}"/>
            </c:ext>
          </c:extLst>
        </c:ser>
        <c:ser>
          <c:idx val="6"/>
          <c:order val="1"/>
          <c:tx>
            <c:strRef>
              <c:f>'D8'!$B$46</c:f>
              <c:strCache>
                <c:ptCount val="1"/>
                <c:pt idx="0">
                  <c:v>Pacură
Топочный мазут
Heating oil</c:v>
                </c:pt>
              </c:strCache>
            </c:strRef>
          </c:tx>
          <c:spPr>
            <a:solidFill>
              <a:srgbClr val="9B7151"/>
            </a:solidFill>
          </c:spPr>
          <c:invertIfNegative val="0"/>
          <c:cat>
            <c:multiLvlStrRef>
              <c:f>'D8'!$C$39:$I$40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'D8'!$C$46:$I$46</c:f>
              <c:numCache>
                <c:formatCode>#,##0.00</c:formatCode>
                <c:ptCount val="7"/>
                <c:pt idx="0">
                  <c:v>1.84</c:v>
                </c:pt>
                <c:pt idx="1">
                  <c:v>2.04</c:v>
                </c:pt>
                <c:pt idx="2">
                  <c:v>7.62</c:v>
                </c:pt>
                <c:pt idx="3">
                  <c:v>57.83</c:v>
                </c:pt>
                <c:pt idx="4">
                  <c:v>62.84</c:v>
                </c:pt>
                <c:pt idx="5">
                  <c:v>1.1399999999999999</c:v>
                </c:pt>
                <c:pt idx="6">
                  <c:v>0.09</c:v>
                </c:pt>
              </c:numCache>
            </c:numRef>
          </c:val>
          <c:extLst>
            <c:ext xmlns:c16="http://schemas.microsoft.com/office/drawing/2014/chart" uri="{C3380CC4-5D6E-409C-BE32-E72D297353CC}">
              <c16:uniqueId val="{00000000-4763-4730-AAE4-701482960886}"/>
            </c:ext>
          </c:extLst>
        </c:ser>
        <c:ser>
          <c:idx val="1"/>
          <c:order val="2"/>
          <c:tx>
            <c:strRef>
              <c:f>'D8'!$B$45</c:f>
              <c:strCache>
                <c:ptCount val="1"/>
                <c:pt idx="0">
                  <c:v>Cărbune / Уголь / Coal</c:v>
                </c:pt>
              </c:strCache>
            </c:strRef>
          </c:tx>
          <c:spPr>
            <a:solidFill>
              <a:srgbClr val="6A4D38"/>
            </a:solidFill>
          </c:spPr>
          <c:invertIfNegative val="0"/>
          <c:cat>
            <c:multiLvlStrRef>
              <c:f>'D8'!$C$39:$I$40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'D8'!$C$45:$I$45</c:f>
              <c:numCache>
                <c:formatCode>#,##0.00</c:formatCode>
                <c:ptCount val="7"/>
                <c:pt idx="0">
                  <c:v>3.52</c:v>
                </c:pt>
                <c:pt idx="1">
                  <c:v>4.68</c:v>
                </c:pt>
                <c:pt idx="2">
                  <c:v>19.47</c:v>
                </c:pt>
                <c:pt idx="3">
                  <c:v>9.51</c:v>
                </c:pt>
                <c:pt idx="4">
                  <c:v>5.56</c:v>
                </c:pt>
                <c:pt idx="5">
                  <c:v>2.3199999999999998</c:v>
                </c:pt>
                <c:pt idx="6">
                  <c:v>4.95</c:v>
                </c:pt>
              </c:numCache>
            </c:numRef>
          </c:val>
          <c:extLst>
            <c:ext xmlns:c16="http://schemas.microsoft.com/office/drawing/2014/chart" uri="{C3380CC4-5D6E-409C-BE32-E72D297353CC}">
              <c16:uniqueId val="{00000004-4763-4730-AAE4-701482960886}"/>
            </c:ext>
          </c:extLst>
        </c:ser>
        <c:ser>
          <c:idx val="4"/>
          <c:order val="4"/>
          <c:tx>
            <c:strRef>
              <c:f>'D8'!$B$44</c:f>
              <c:strCache>
                <c:ptCount val="1"/>
                <c:pt idx="0">
                  <c:v>Energie electrică
Электроэнергия
Electricity</c:v>
                </c:pt>
              </c:strCache>
            </c:strRef>
          </c:tx>
          <c:spPr>
            <a:solidFill>
              <a:srgbClr val="B9977D"/>
            </a:solidFill>
            <a:ln>
              <a:solidFill>
                <a:sysClr val="window" lastClr="FFFFFF"/>
              </a:solidFill>
            </a:ln>
          </c:spPr>
          <c:invertIfNegative val="0"/>
          <c:cat>
            <c:multiLvlStrRef>
              <c:f>'D8'!$C$39:$I$40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'D8'!$C$44:$I$44</c:f>
              <c:numCache>
                <c:formatCode>#,##0.00</c:formatCode>
                <c:ptCount val="7"/>
                <c:pt idx="0">
                  <c:v>0</c:v>
                </c:pt>
                <c:pt idx="1">
                  <c:v>14.74</c:v>
                </c:pt>
                <c:pt idx="2">
                  <c:v>32.29</c:v>
                </c:pt>
                <c:pt idx="3">
                  <c:v>105.5</c:v>
                </c:pt>
                <c:pt idx="4">
                  <c:v>13.24</c:v>
                </c:pt>
                <c:pt idx="5">
                  <c:v>11.03</c:v>
                </c:pt>
                <c:pt idx="6">
                  <c:v>13.61</c:v>
                </c:pt>
              </c:numCache>
            </c:numRef>
          </c:val>
          <c:extLst>
            <c:ext xmlns:c16="http://schemas.microsoft.com/office/drawing/2014/chart" uri="{C3380CC4-5D6E-409C-BE32-E72D297353CC}">
              <c16:uniqueId val="{00000002-4763-4730-AAE4-701482960886}"/>
            </c:ext>
          </c:extLst>
        </c:ser>
        <c:ser>
          <c:idx val="0"/>
          <c:order val="5"/>
          <c:tx>
            <c:strRef>
              <c:f>'D8'!$B$43</c:f>
              <c:strCache>
                <c:ptCount val="1"/>
                <c:pt idx="0">
                  <c:v>Benzine auto / Бензин / Gasoline</c:v>
                </c:pt>
              </c:strCache>
            </c:strRef>
          </c:tx>
          <c:spPr>
            <a:solidFill>
              <a:srgbClr val="543D2C"/>
            </a:solidFill>
          </c:spPr>
          <c:invertIfNegative val="0"/>
          <c:cat>
            <c:multiLvlStrRef>
              <c:f>'D8'!$C$39:$I$40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'D8'!$C$43:$I$43</c:f>
              <c:numCache>
                <c:formatCode>#,##0.00</c:formatCode>
                <c:ptCount val="7"/>
                <c:pt idx="0">
                  <c:v>46.52</c:v>
                </c:pt>
                <c:pt idx="1">
                  <c:v>87.33</c:v>
                </c:pt>
                <c:pt idx="2">
                  <c:v>83.22</c:v>
                </c:pt>
                <c:pt idx="3">
                  <c:v>80.69</c:v>
                </c:pt>
                <c:pt idx="4">
                  <c:v>60.98</c:v>
                </c:pt>
                <c:pt idx="5">
                  <c:v>60.68</c:v>
                </c:pt>
                <c:pt idx="6">
                  <c:v>66.930000000000007</c:v>
                </c:pt>
              </c:numCache>
            </c:numRef>
          </c:val>
          <c:extLst>
            <c:ext xmlns:c16="http://schemas.microsoft.com/office/drawing/2014/chart" uri="{C3380CC4-5D6E-409C-BE32-E72D297353CC}">
              <c16:uniqueId val="{00000001-4763-4730-AAE4-701482960886}"/>
            </c:ext>
          </c:extLst>
        </c:ser>
        <c:ser>
          <c:idx val="5"/>
          <c:order val="6"/>
          <c:tx>
            <c:strRef>
              <c:f>'D8'!$B$42</c:f>
              <c:strCache>
                <c:ptCount val="1"/>
                <c:pt idx="0">
                  <c:v>Gaz natural
Природный газ
Natural gas</c:v>
                </c:pt>
              </c:strCache>
            </c:strRef>
          </c:tx>
          <c:spPr>
            <a:solidFill>
              <a:srgbClr val="815D43"/>
            </a:solidFill>
          </c:spPr>
          <c:invertIfNegative val="0"/>
          <c:cat>
            <c:multiLvlStrRef>
              <c:f>'D8'!$C$39:$I$40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'D8'!$C$42:$I$42</c:f>
              <c:numCache>
                <c:formatCode>#,##0.00</c:formatCode>
                <c:ptCount val="7"/>
                <c:pt idx="0">
                  <c:v>308.42</c:v>
                </c:pt>
                <c:pt idx="1">
                  <c:v>99.48</c:v>
                </c:pt>
                <c:pt idx="2">
                  <c:v>160.08000000000001</c:v>
                </c:pt>
                <c:pt idx="3">
                  <c:v>438.69</c:v>
                </c:pt>
                <c:pt idx="4">
                  <c:v>190.95000000000002</c:v>
                </c:pt>
                <c:pt idx="5">
                  <c:v>7.0900000000000034</c:v>
                </c:pt>
                <c:pt idx="6">
                  <c:v>167.4</c:v>
                </c:pt>
              </c:numCache>
            </c:numRef>
          </c:val>
          <c:extLst>
            <c:ext xmlns:c16="http://schemas.microsoft.com/office/drawing/2014/chart" uri="{C3380CC4-5D6E-409C-BE32-E72D297353CC}">
              <c16:uniqueId val="{00000005-4763-4730-AAE4-701482960886}"/>
            </c:ext>
          </c:extLst>
        </c:ser>
        <c:ser>
          <c:idx val="3"/>
          <c:order val="7"/>
          <c:tx>
            <c:strRef>
              <c:f>'D8'!$B$41</c:f>
              <c:strCache>
                <c:ptCount val="1"/>
                <c:pt idx="0">
                  <c:v>Combustibil diesel
Дизтопливо
Diesel</c:v>
                </c:pt>
              </c:strCache>
            </c:strRef>
          </c:tx>
          <c:spPr>
            <a:solidFill>
              <a:srgbClr val="D6C3B4"/>
            </a:solidFill>
            <a:ln>
              <a:solidFill>
                <a:sysClr val="window" lastClr="FFFFFF"/>
              </a:solidFill>
            </a:ln>
          </c:spPr>
          <c:invertIfNegative val="0"/>
          <c:cat>
            <c:multiLvlStrRef>
              <c:f>'D8'!$C$39:$I$40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'D8'!$C$41:$I$41</c:f>
              <c:numCache>
                <c:formatCode>#,##0.00</c:formatCode>
                <c:ptCount val="7"/>
                <c:pt idx="0">
                  <c:v>154.22</c:v>
                </c:pt>
                <c:pt idx="1">
                  <c:v>301.62</c:v>
                </c:pt>
                <c:pt idx="2">
                  <c:v>330.9</c:v>
                </c:pt>
                <c:pt idx="3">
                  <c:v>270.89999999999998</c:v>
                </c:pt>
                <c:pt idx="4">
                  <c:v>244.59</c:v>
                </c:pt>
                <c:pt idx="5">
                  <c:v>221.82</c:v>
                </c:pt>
                <c:pt idx="6">
                  <c:v>233.12</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150"/>
        <c:overlap val="100"/>
        <c:axId val="51601792"/>
        <c:axId val="51603328"/>
      </c:barChart>
      <c:lineChart>
        <c:grouping val="standard"/>
        <c:varyColors val="0"/>
        <c:ser>
          <c:idx val="7"/>
          <c:order val="3"/>
          <c:tx>
            <c:strRef>
              <c:f>'D8'!$B$48</c:f>
              <c:strCache>
                <c:ptCount val="1"/>
                <c:pt idx="0">
                  <c:v>Total / Всего / Total</c:v>
                </c:pt>
              </c:strCache>
            </c:strRef>
          </c:tx>
          <c:spPr>
            <a:ln w="31750">
              <a:noFill/>
            </a:ln>
          </c:spPr>
          <c:marker>
            <c:symbol val="none"/>
          </c:marker>
          <c:cat>
            <c:multiLvlStrRef>
              <c:f>'D8'!$C$39:$I$40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'D8'!$C$48:$I$48</c:f>
              <c:numCache>
                <c:formatCode>#,##0.00</c:formatCode>
                <c:ptCount val="7"/>
                <c:pt idx="0">
                  <c:v>535.91999999999996</c:v>
                </c:pt>
                <c:pt idx="1">
                  <c:v>545.13000000000011</c:v>
                </c:pt>
                <c:pt idx="2">
                  <c:v>670.61</c:v>
                </c:pt>
                <c:pt idx="3">
                  <c:v>998.68</c:v>
                </c:pt>
                <c:pt idx="4">
                  <c:v>605.46</c:v>
                </c:pt>
                <c:pt idx="5">
                  <c:v>328.21</c:v>
                </c:pt>
                <c:pt idx="6">
                  <c:v>525.64</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1050"/>
          <c:min val="0"/>
        </c:scaling>
        <c:delete val="0"/>
        <c:axPos val="l"/>
        <c:majorGridlines>
          <c:spPr>
            <a:ln>
              <a:solidFill>
                <a:sysClr val="window" lastClr="FFFFFF">
                  <a:lumMod val="85000"/>
                </a:sysClr>
              </a:solidFill>
              <a:prstDash val="dash"/>
            </a:ln>
          </c:spPr>
        </c:majorGridlines>
        <c:title>
          <c:tx>
            <c:rich>
              <a:bodyPr/>
              <a:lstStyle/>
              <a:p>
                <a:pPr>
                  <a:defRPr b="0"/>
                </a:pPr>
                <a:r>
                  <a:rPr lang="ro-MD" b="0"/>
                  <a:t>mil. USD / </a:t>
                </a:r>
                <a:r>
                  <a:rPr lang="ru-RU" b="0"/>
                  <a:t>млн. долл. США </a:t>
                </a:r>
                <a:r>
                  <a:rPr lang="ro-MD" b="0" baseline="0"/>
                  <a:t> </a:t>
                </a:r>
              </a:p>
              <a:p>
                <a:pPr>
                  <a:defRPr b="0"/>
                </a:pPr>
                <a:r>
                  <a:rPr lang="en-US" b="0"/>
                  <a:t>/</a:t>
                </a:r>
                <a:r>
                  <a:rPr lang="ro-MD" b="0"/>
                  <a:t> </a:t>
                </a:r>
                <a:r>
                  <a:rPr lang="en-US" b="0" baseline="0"/>
                  <a:t> US$ million</a:t>
                </a:r>
                <a:endParaRPr lang="ro-MD" b="0"/>
              </a:p>
            </c:rich>
          </c:tx>
          <c:layout>
            <c:manualLayout>
              <c:xMode val="edge"/>
              <c:yMode val="edge"/>
              <c:x val="0.14230705558832918"/>
              <c:y val="4.1614287344516721E-2"/>
            </c:manualLayout>
          </c:layout>
          <c:overlay val="0"/>
        </c:title>
        <c:numFmt formatCode="#,##0" sourceLinked="0"/>
        <c:majorTickMark val="none"/>
        <c:minorTickMark val="none"/>
        <c:tickLblPos val="nextTo"/>
        <c:crossAx val="51601792"/>
        <c:crosses val="autoZero"/>
        <c:crossBetween val="between"/>
        <c:majorUnit val="150"/>
      </c:valAx>
      <c:dTable>
        <c:showHorzBorder val="1"/>
        <c:showVertBorder val="1"/>
        <c:showOutline val="1"/>
        <c:showKeys val="1"/>
      </c:dTable>
    </c:plotArea>
    <c:plotVisOnly val="1"/>
    <c:dispBlanksAs val="gap"/>
    <c:showDLblsOverMax val="0"/>
  </c:chart>
  <c:spPr>
    <a:ln>
      <a:solidFill>
        <a:sysClr val="window" lastClr="FFFFFF">
          <a:lumMod val="85000"/>
        </a:sysClr>
      </a:solidFill>
    </a:ln>
  </c:spPr>
  <c:txPr>
    <a:bodyPr/>
    <a:lstStyle/>
    <a:p>
      <a:pPr>
        <a:defRPr sz="800">
          <a:latin typeface="PermianSerifTypeface" panose="02000000000000000000" pitchFamily="50" charset="0"/>
          <a:cs typeface="Times New Roman" panose="02020603050405020304" pitchFamily="18" charset="0"/>
        </a:defRPr>
      </a:pPr>
      <a:endParaRPr lang="ro-R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278687990088191E-2"/>
          <c:y val="0.10325252882715504"/>
          <c:w val="0.63400661873787512"/>
          <c:h val="0.76681969482944312"/>
        </c:manualLayout>
      </c:layout>
      <c:barChart>
        <c:barDir val="col"/>
        <c:grouping val="clustered"/>
        <c:varyColors val="0"/>
        <c:ser>
          <c:idx val="1"/>
          <c:order val="1"/>
          <c:tx>
            <c:strRef>
              <c:f>'D9'!$B$35</c:f>
              <c:strCache>
                <c:ptCount val="1"/>
                <c:pt idx="0">
                  <c:v>Export
Экспорт
Exports</c:v>
                </c:pt>
              </c:strCache>
            </c:strRef>
          </c:tx>
          <c:spPr>
            <a:solidFill>
              <a:srgbClr val="815D4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'D9'!$C$32:$I$33</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'D9'!$C$35:$I$35</c:f>
              <c:numCache>
                <c:formatCode>0.00</c:formatCode>
                <c:ptCount val="7"/>
                <c:pt idx="0">
                  <c:v>454.36999999999995</c:v>
                </c:pt>
                <c:pt idx="1">
                  <c:v>558.25</c:v>
                </c:pt>
                <c:pt idx="2">
                  <c:v>616.24000000000012</c:v>
                </c:pt>
                <c:pt idx="3">
                  <c:v>650.46999999999991</c:v>
                </c:pt>
                <c:pt idx="4">
                  <c:v>590.97</c:v>
                </c:pt>
                <c:pt idx="5">
                  <c:v>580.96</c:v>
                </c:pt>
                <c:pt idx="6">
                  <c:v>642.91000000000008</c:v>
                </c:pt>
              </c:numCache>
            </c:numRef>
          </c:val>
          <c:extLst>
            <c:ext xmlns:c16="http://schemas.microsoft.com/office/drawing/2014/chart" uri="{C3380CC4-5D6E-409C-BE32-E72D297353CC}">
              <c16:uniqueId val="{00000001-00FC-4811-841C-BBC74812F9F2}"/>
            </c:ext>
          </c:extLst>
        </c:ser>
        <c:ser>
          <c:idx val="2"/>
          <c:order val="2"/>
          <c:tx>
            <c:strRef>
              <c:f>'D9'!$B$36</c:f>
              <c:strCache>
                <c:ptCount val="1"/>
                <c:pt idx="0">
                  <c:v>Import
Импорт
Imports</c:v>
                </c:pt>
              </c:strCache>
            </c:strRef>
          </c:tx>
          <c:spPr>
            <a:solidFill>
              <a:srgbClr val="BA977C"/>
            </a:solidFill>
            <a:ln>
              <a:noFill/>
            </a:ln>
            <a:effectLst/>
          </c:spPr>
          <c:invertIfNegative val="0"/>
          <c:dLbls>
            <c:dLbl>
              <c:idx val="2"/>
              <c:layout>
                <c:manualLayout>
                  <c:x val="-1.6542597187758478E-3"/>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18-43A0-8268-CDB047686384}"/>
                </c:ext>
              </c:extLst>
            </c:dLbl>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'D9'!$C$32:$I$33</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'D9'!$C$36:$I$36</c:f>
              <c:numCache>
                <c:formatCode>0.00</c:formatCode>
                <c:ptCount val="7"/>
                <c:pt idx="0">
                  <c:v>286.36999999999995</c:v>
                </c:pt>
                <c:pt idx="1">
                  <c:v>330.33</c:v>
                </c:pt>
                <c:pt idx="2">
                  <c:v>395.62999999999994</c:v>
                </c:pt>
                <c:pt idx="3">
                  <c:v>358.58</c:v>
                </c:pt>
                <c:pt idx="4">
                  <c:v>315.82999999999993</c:v>
                </c:pt>
                <c:pt idx="5">
                  <c:v>389.81999999999988</c:v>
                </c:pt>
                <c:pt idx="6">
                  <c:v>458.53000000000003</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'D9'!$B$34</c:f>
              <c:strCache>
                <c:ptCount val="1"/>
                <c:pt idx="0">
                  <c:v>Sold 
Сальдо
Balance</c:v>
                </c:pt>
              </c:strCache>
            </c:strRef>
          </c:tx>
          <c:spPr>
            <a:ln w="28575" cap="rnd">
              <a:solidFill>
                <a:srgbClr val="632523"/>
              </a:solidFill>
              <a:round/>
            </a:ln>
            <a:effectLst/>
          </c:spPr>
          <c:marker>
            <c:symbol val="circle"/>
            <c:size val="7"/>
            <c:spPr>
              <a:solidFill>
                <a:schemeClr val="accent2">
                  <a:lumMod val="50000"/>
                </a:schemeClr>
              </a:solidFill>
              <a:ln w="9525">
                <a:solidFill>
                  <a:schemeClr val="accent2">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'D9'!$C$32:$I$33</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'D9'!$C$34:$I$34</c:f>
              <c:numCache>
                <c:formatCode>0.00</c:formatCode>
                <c:ptCount val="7"/>
                <c:pt idx="0">
                  <c:v>168</c:v>
                </c:pt>
                <c:pt idx="1">
                  <c:v>227.92000000000002</c:v>
                </c:pt>
                <c:pt idx="2">
                  <c:v>220.61000000000018</c:v>
                </c:pt>
                <c:pt idx="3">
                  <c:v>291.88999999999993</c:v>
                </c:pt>
                <c:pt idx="4">
                  <c:v>275.1400000000001</c:v>
                </c:pt>
                <c:pt idx="5">
                  <c:v>191.14000000000016</c:v>
                </c:pt>
                <c:pt idx="6">
                  <c:v>184.38000000000005</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'D9'!$B$37</c:f>
              <c:strCache>
                <c:ptCount val="1"/>
                <c:pt idx="0">
                  <c:v>Sold / PIB (scala din dreapta)
Сальдо / ВВП (правая ось)
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Text" lastClr="000000">
                    <a:lumMod val="50000"/>
                    <a:lumOff val="50000"/>
                  </a:sysClr>
                </a:solidFill>
              </a:ln>
              <a:effectLst/>
            </c:spPr>
          </c:marker>
          <c:dLbls>
            <c:dLbl>
              <c:idx val="0"/>
              <c:layout>
                <c:manualLayout>
                  <c:x val="-3.9991783635741199E-2"/>
                  <c:y val="2.8314606741573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dLbl>
              <c:idx val="1"/>
              <c:layout>
                <c:manualLayout>
                  <c:x val="-4.0637746368660438E-2"/>
                  <c:y val="5.0786516853932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78-4F49-BA94-8E572DB0ECE9}"/>
                </c:ext>
              </c:extLst>
            </c:dLbl>
            <c:dLbl>
              <c:idx val="3"/>
              <c:layout>
                <c:manualLayout>
                  <c:x val="-4.4501002592067296E-2"/>
                  <c:y val="5.4531835205992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78-4F49-BA94-8E572DB0ECE9}"/>
                </c:ext>
              </c:extLst>
            </c:dLbl>
            <c:dLbl>
              <c:idx val="4"/>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18-43A0-8268-CDB047686384}"/>
                </c:ext>
              </c:extLst>
            </c:dLbl>
            <c:spPr>
              <a:noFill/>
              <a:ln>
                <a:noFill/>
              </a:ln>
              <a:effectLst/>
            </c:spPr>
            <c:txPr>
              <a:bodyPr rot="0" spcFirstLastPara="1" vertOverflow="ellipsis" vert="horz" wrap="square" lIns="38100" tIns="19050" rIns="38100" bIns="19050" anchor="b"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'D9'!$C$32:$I$33</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'D9'!$C$37:$I$37</c:f>
              <c:numCache>
                <c:formatCode>0.0</c:formatCode>
                <c:ptCount val="7"/>
                <c:pt idx="0">
                  <c:v>5.5</c:v>
                </c:pt>
                <c:pt idx="1">
                  <c:v>6.6</c:v>
                </c:pt>
                <c:pt idx="2">
                  <c:v>5.4</c:v>
                </c:pt>
                <c:pt idx="3">
                  <c:v>7.5</c:v>
                </c:pt>
                <c:pt idx="4">
                  <c:v>8.1</c:v>
                </c:pt>
                <c:pt idx="5">
                  <c:v>4.9000000000000004</c:v>
                </c:pt>
                <c:pt idx="6">
                  <c:v>4.0999999999999996</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mil. USD / </a:t>
                </a:r>
                <a:r>
                  <a:rPr lang="ru-RU"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млн. долл. США </a:t>
                </a: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a:t>
                </a:r>
              </a:p>
              <a:p>
                <a:pPr>
                  <a:defRPr/>
                </a:pPr>
                <a:r>
                  <a:rPr lang="en-US"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a:t>
                </a: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a:t>
                </a:r>
                <a:r>
                  <a:rPr lang="en-US"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US$ million</a:t>
                </a:r>
                <a:endPar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endParaRPr>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0.75761634143558154"/>
          <c:y val="2.4166086182116381E-2"/>
          <c:w val="0.24053432451378362"/>
          <c:h val="0.96008323707576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ysClr val="window" lastClr="FFFFFF">
          <a:lumMod val="85000"/>
        </a:sys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546077335765327"/>
          <c:y val="0.22841770904763031"/>
          <c:w val="0.3442983819518482"/>
          <c:h val="0.63379852293238115"/>
        </c:manualLayout>
      </c:layout>
      <c:pieChart>
        <c:varyColors val="1"/>
        <c:ser>
          <c:idx val="0"/>
          <c:order val="0"/>
          <c:spPr>
            <a:ln>
              <a:noFill/>
            </a:ln>
          </c:spPr>
          <c:dPt>
            <c:idx val="0"/>
            <c:bubble3D val="0"/>
            <c:spPr>
              <a:solidFill>
                <a:srgbClr val="6E4926"/>
              </a:solidFill>
              <a:ln w="19050">
                <a:solidFill>
                  <a:schemeClr val="lt1"/>
                </a:solidFill>
              </a:ln>
              <a:effectLst/>
            </c:spPr>
            <c:extLst>
              <c:ext xmlns:c16="http://schemas.microsoft.com/office/drawing/2014/chart" uri="{C3380CC4-5D6E-409C-BE32-E72D297353CC}">
                <c16:uniqueId val="{00000001-BE01-40F5-9832-976016A2D9C3}"/>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BE01-40F5-9832-976016A2D9C3}"/>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BE01-40F5-9832-976016A2D9C3}"/>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BE01-40F5-9832-976016A2D9C3}"/>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BE01-40F5-9832-976016A2D9C3}"/>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BE01-40F5-9832-976016A2D9C3}"/>
              </c:ext>
            </c:extLst>
          </c:dPt>
          <c:dLbls>
            <c:dLbl>
              <c:idx val="0"/>
              <c:layout>
                <c:manualLayout>
                  <c:x val="-0.1158342987675169"/>
                  <c:y val="0.1580780067932685"/>
                </c:manualLayout>
              </c:layout>
              <c:numFmt formatCode="0.0%" sourceLinked="0"/>
              <c:spPr>
                <a:noFill/>
                <a:ln>
                  <a:noFill/>
                </a:ln>
                <a:effectLst/>
              </c:spPr>
              <c:txPr>
                <a:bodyPr rot="0" spcFirstLastPara="1" vertOverflow="ellipsis" vert="horz" wrap="square" lIns="38100" tIns="19050" rIns="38100" bIns="19050" anchor="ctr" anchorCtr="0">
                  <a:sp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01-40F5-9832-976016A2D9C3}"/>
                </c:ext>
              </c:extLst>
            </c:dLbl>
            <c:dLbl>
              <c:idx val="1"/>
              <c:layout>
                <c:manualLayout>
                  <c:x val="3.6315695985862706E-2"/>
                  <c:y val="-2.0020020020020193E-3"/>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22075589099080456"/>
                      <c:h val="0.16154768942170517"/>
                    </c:manualLayout>
                  </c15:layout>
                </c:ext>
                <c:ext xmlns:c16="http://schemas.microsoft.com/office/drawing/2014/chart" uri="{C3380CC4-5D6E-409C-BE32-E72D297353CC}">
                  <c16:uniqueId val="{00000003-BE01-40F5-9832-976016A2D9C3}"/>
                </c:ext>
              </c:extLst>
            </c:dLbl>
            <c:dLbl>
              <c:idx val="2"/>
              <c:layout>
                <c:manualLayout>
                  <c:x val="-4.4016074754141214E-3"/>
                  <c:y val="3.9688665042995779E-2"/>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1821397429055808"/>
                      <c:h val="0.23790940546846059"/>
                    </c:manualLayout>
                  </c15:layout>
                </c:ext>
                <c:ext xmlns:c16="http://schemas.microsoft.com/office/drawing/2014/chart" uri="{C3380CC4-5D6E-409C-BE32-E72D297353CC}">
                  <c16:uniqueId val="{00000005-BE01-40F5-9832-976016A2D9C3}"/>
                </c:ext>
              </c:extLst>
            </c:dLbl>
            <c:dLbl>
              <c:idx val="3"/>
              <c:layout>
                <c:manualLayout>
                  <c:x val="-3.3505625074873958E-2"/>
                  <c:y val="9.4052004760666177E-2"/>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35646878165125623"/>
                      <c:h val="0.32414461705800285"/>
                    </c:manualLayout>
                  </c15:layout>
                </c:ext>
                <c:ext xmlns:c16="http://schemas.microsoft.com/office/drawing/2014/chart" uri="{C3380CC4-5D6E-409C-BE32-E72D297353CC}">
                  <c16:uniqueId val="{00000007-BE01-40F5-9832-976016A2D9C3}"/>
                </c:ext>
              </c:extLst>
            </c:dLbl>
            <c:dLbl>
              <c:idx val="4"/>
              <c:layout>
                <c:manualLayout>
                  <c:x val="-2.4837600694104144E-2"/>
                  <c:y val="-1.6842511803141735E-2"/>
                </c:manualLayout>
              </c:layout>
              <c:numFmt formatCode="0.0%" sourceLinked="0"/>
              <c:spPr>
                <a:noFill/>
                <a:ln>
                  <a:noFill/>
                </a:ln>
                <a:effectLst/>
              </c:spPr>
              <c:txPr>
                <a:bodyPr rot="0" spcFirstLastPara="1" vertOverflow="ellipsis" vert="horz" wrap="square" lIns="38100" tIns="19050" rIns="38100" bIns="19050" anchor="t"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38139830031619493"/>
                      <c:h val="0.23541777998470909"/>
                    </c:manualLayout>
                  </c15:layout>
                </c:ext>
                <c:ext xmlns:c16="http://schemas.microsoft.com/office/drawing/2014/chart" uri="{C3380CC4-5D6E-409C-BE32-E72D297353CC}">
                  <c16:uniqueId val="{00000009-BE01-40F5-9832-976016A2D9C3}"/>
                </c:ext>
              </c:extLst>
            </c:dLbl>
            <c:dLbl>
              <c:idx val="5"/>
              <c:layout>
                <c:manualLayout>
                  <c:x val="0.1558344358668054"/>
                  <c:y val="-6.380616837309749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E01-40F5-9832-976016A2D9C3}"/>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'D10'!$B$30:$B$35</c:f>
              <c:strCache>
                <c:ptCount val="6"/>
                <c:pt idx="0">
                  <c:v>Călătorii
Поездки
Travel</c:v>
                </c:pt>
                <c:pt idx="1">
                  <c:v>Transport
Транспортные услуги
Transport</c:v>
                </c:pt>
                <c:pt idx="2">
                  <c:v>Servicii de informatică
Компьютерные услуги
Computer services</c:v>
                </c:pt>
                <c:pt idx="3">
                  <c:v>Servicii de prelucrare a materiei prime aflate în proprietatea terților 
Услуги по обработке материальных ресурсов, принадлежащих другим сторонам
Manufacturing services on physical inputs owned by others</c:v>
                </c:pt>
                <c:pt idx="4">
                  <c:v>Servicii profesionale şi de consultanţă managerială
Профессиональные услуги и консультационные услуги в области управления
Professional and management consulting services</c:v>
                </c:pt>
                <c:pt idx="5">
                  <c:v>Alte servicii
Прочие услуги
Other services</c:v>
                </c:pt>
              </c:strCache>
            </c:strRef>
          </c:cat>
          <c:val>
            <c:numRef>
              <c:f>'D10'!$C$30:$C$35</c:f>
              <c:numCache>
                <c:formatCode>0.0%</c:formatCode>
                <c:ptCount val="6"/>
                <c:pt idx="0">
                  <c:v>0.28799999999999998</c:v>
                </c:pt>
                <c:pt idx="1">
                  <c:v>0.23699999999999999</c:v>
                </c:pt>
                <c:pt idx="2">
                  <c:v>0.223</c:v>
                </c:pt>
                <c:pt idx="3">
                  <c:v>0.09</c:v>
                </c:pt>
                <c:pt idx="4">
                  <c:v>6.5000000000000002E-2</c:v>
                </c:pt>
                <c:pt idx="5">
                  <c:v>9.7000000000000003E-2</c:v>
                </c:pt>
              </c:numCache>
            </c:numRef>
          </c:val>
          <c:extLst>
            <c:ext xmlns:c16="http://schemas.microsoft.com/office/drawing/2014/chart" uri="{C3380CC4-5D6E-409C-BE32-E72D297353CC}">
              <c16:uniqueId val="{00000010-BE01-40F5-9832-976016A2D9C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453046114849132"/>
          <c:y val="0.27989972810284941"/>
          <c:w val="0.35654150831286574"/>
          <c:h val="0.6522360004400648"/>
        </c:manualLayout>
      </c:layout>
      <c:pieChart>
        <c:varyColors val="1"/>
        <c:ser>
          <c:idx val="0"/>
          <c:order val="0"/>
          <c:spPr>
            <a:ln>
              <a:noFill/>
            </a:ln>
          </c:spPr>
          <c:dPt>
            <c:idx val="0"/>
            <c:bubble3D val="0"/>
            <c:spPr>
              <a:solidFill>
                <a:srgbClr val="6E4926"/>
              </a:solidFill>
              <a:ln w="19050">
                <a:solidFill>
                  <a:schemeClr val="lt1"/>
                </a:solidFill>
              </a:ln>
              <a:effectLst/>
            </c:spPr>
            <c:extLst>
              <c:ext xmlns:c16="http://schemas.microsoft.com/office/drawing/2014/chart" uri="{C3380CC4-5D6E-409C-BE32-E72D297353CC}">
                <c16:uniqueId val="{00000001-5105-459A-B5D6-CE365A0F9336}"/>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5105-459A-B5D6-CE365A0F9336}"/>
              </c:ext>
            </c:extLst>
          </c:dPt>
          <c:dPt>
            <c:idx val="2"/>
            <c:bubble3D val="0"/>
            <c:spPr>
              <a:solidFill>
                <a:srgbClr val="A16B39"/>
              </a:solidFill>
              <a:ln w="19050">
                <a:solidFill>
                  <a:schemeClr val="lt1"/>
                </a:solidFill>
              </a:ln>
              <a:effectLst/>
            </c:spPr>
            <c:extLst>
              <c:ext xmlns:c16="http://schemas.microsoft.com/office/drawing/2014/chart" uri="{C3380CC4-5D6E-409C-BE32-E72D297353CC}">
                <c16:uniqueId val="{00000005-5105-459A-B5D6-CE365A0F9336}"/>
              </c:ext>
            </c:extLst>
          </c:dPt>
          <c:dPt>
            <c:idx val="3"/>
            <c:bubble3D val="0"/>
            <c:spPr>
              <a:solidFill>
                <a:srgbClr val="C1854F"/>
              </a:solidFill>
              <a:ln w="19050">
                <a:solidFill>
                  <a:schemeClr val="lt1"/>
                </a:solidFill>
              </a:ln>
              <a:effectLst/>
            </c:spPr>
            <c:extLst>
              <c:ext xmlns:c16="http://schemas.microsoft.com/office/drawing/2014/chart" uri="{C3380CC4-5D6E-409C-BE32-E72D297353CC}">
                <c16:uniqueId val="{00000007-5105-459A-B5D6-CE365A0F9336}"/>
              </c:ext>
            </c:extLst>
          </c:dPt>
          <c:dPt>
            <c:idx val="4"/>
            <c:bubble3D val="0"/>
            <c:spPr>
              <a:solidFill>
                <a:srgbClr val="D3A983"/>
              </a:solidFill>
              <a:ln w="19050">
                <a:solidFill>
                  <a:schemeClr val="lt1"/>
                </a:solidFill>
              </a:ln>
              <a:effectLst/>
            </c:spPr>
            <c:extLst>
              <c:ext xmlns:c16="http://schemas.microsoft.com/office/drawing/2014/chart" uri="{C3380CC4-5D6E-409C-BE32-E72D297353CC}">
                <c16:uniqueId val="{00000009-5105-459A-B5D6-CE365A0F9336}"/>
              </c:ext>
            </c:extLst>
          </c:dPt>
          <c:dPt>
            <c:idx val="5"/>
            <c:bubble3D val="0"/>
            <c:spPr>
              <a:solidFill>
                <a:srgbClr val="E2C6AC"/>
              </a:solidFill>
              <a:ln w="19050">
                <a:noFill/>
              </a:ln>
              <a:effectLst/>
            </c:spPr>
            <c:extLst>
              <c:ext xmlns:c16="http://schemas.microsoft.com/office/drawing/2014/chart" uri="{C3380CC4-5D6E-409C-BE32-E72D297353CC}">
                <c16:uniqueId val="{0000000B-5105-459A-B5D6-CE365A0F9336}"/>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4D17-4372-AC88-C4C5DB55961B}"/>
              </c:ext>
            </c:extLst>
          </c:dPt>
          <c:dLbls>
            <c:dLbl>
              <c:idx val="0"/>
              <c:layout>
                <c:manualLayout>
                  <c:x val="-0.14470100875944736"/>
                  <c:y val="0.10255520455152686"/>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extLst>
                <c:ext xmlns:c15="http://schemas.microsoft.com/office/drawing/2012/chart" uri="{CE6537A1-D6FC-4f65-9D91-7224C49458BB}">
                  <c15:layout>
                    <c:manualLayout>
                      <c:w val="0.16501534252017347"/>
                      <c:h val="0.26205478806167198"/>
                    </c:manualLayout>
                  </c15:layout>
                </c:ext>
                <c:ext xmlns:c16="http://schemas.microsoft.com/office/drawing/2014/chart" uri="{C3380CC4-5D6E-409C-BE32-E72D297353CC}">
                  <c16:uniqueId val="{00000001-5105-459A-B5D6-CE365A0F9336}"/>
                </c:ext>
              </c:extLst>
            </c:dLbl>
            <c:dLbl>
              <c:idx val="1"/>
              <c:layout>
                <c:manualLayout>
                  <c:x val="4.7952299135298852E-2"/>
                  <c:y val="-0.14275449101796406"/>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05-459A-B5D6-CE365A0F9336}"/>
                </c:ext>
              </c:extLst>
            </c:dLbl>
            <c:dLbl>
              <c:idx val="2"/>
              <c:layout>
                <c:manualLayout>
                  <c:x val="-3.5931301759970766E-2"/>
                  <c:y val="0.1368648529712229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extLst>
                <c:ext xmlns:c15="http://schemas.microsoft.com/office/drawing/2012/chart" uri="{CE6537A1-D6FC-4f65-9D91-7224C49458BB}">
                  <c15:layout>
                    <c:manualLayout>
                      <c:w val="0.41766421767560175"/>
                      <c:h val="0.17898973706131044"/>
                    </c:manualLayout>
                  </c15:layout>
                </c:ext>
                <c:ext xmlns:c16="http://schemas.microsoft.com/office/drawing/2014/chart" uri="{C3380CC4-5D6E-409C-BE32-E72D297353CC}">
                  <c16:uniqueId val="{00000005-5105-459A-B5D6-CE365A0F9336}"/>
                </c:ext>
              </c:extLst>
            </c:dLbl>
            <c:dLbl>
              <c:idx val="3"/>
              <c:layout>
                <c:manualLayout>
                  <c:x val="-4.2934291848057159E-2"/>
                  <c:y val="5.8676976755151114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extLst>
                <c:ext xmlns:c15="http://schemas.microsoft.com/office/drawing/2012/chart" uri="{CE6537A1-D6FC-4f65-9D91-7224C49458BB}">
                  <c15:layout>
                    <c:manualLayout>
                      <c:w val="0.42572529839392564"/>
                      <c:h val="0.20709761579203798"/>
                    </c:manualLayout>
                  </c15:layout>
                </c:ext>
                <c:ext xmlns:c16="http://schemas.microsoft.com/office/drawing/2014/chart" uri="{C3380CC4-5D6E-409C-BE32-E72D297353CC}">
                  <c16:uniqueId val="{00000007-5105-459A-B5D6-CE365A0F9336}"/>
                </c:ext>
              </c:extLst>
            </c:dLbl>
            <c:dLbl>
              <c:idx val="4"/>
              <c:layout>
                <c:manualLayout>
                  <c:x val="-0.13709402790514644"/>
                  <c:y val="-2.4644883461423645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extLst>
                <c:ext xmlns:c15="http://schemas.microsoft.com/office/drawing/2012/chart" uri="{CE6537A1-D6FC-4f65-9D91-7224C49458BB}">
                  <c15:layout>
                    <c:manualLayout>
                      <c:w val="0.17755543609257679"/>
                      <c:h val="0.20224370157323149"/>
                    </c:manualLayout>
                  </c15:layout>
                </c:ext>
                <c:ext xmlns:c16="http://schemas.microsoft.com/office/drawing/2014/chart" uri="{C3380CC4-5D6E-409C-BE32-E72D297353CC}">
                  <c16:uniqueId val="{00000009-5105-459A-B5D6-CE365A0F9336}"/>
                </c:ext>
              </c:extLst>
            </c:dLbl>
            <c:dLbl>
              <c:idx val="5"/>
              <c:layout>
                <c:manualLayout>
                  <c:x val="-2.3203926818384651E-2"/>
                  <c:y val="-9.2894840240778292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extLst>
                <c:ext xmlns:c15="http://schemas.microsoft.com/office/drawing/2012/chart" uri="{CE6537A1-D6FC-4f65-9D91-7224C49458BB}">
                  <c15:layout>
                    <c:manualLayout>
                      <c:w val="0.37483266398929049"/>
                      <c:h val="0.22355289421157684"/>
                    </c:manualLayout>
                  </c15:layout>
                </c:ext>
                <c:ext xmlns:c16="http://schemas.microsoft.com/office/drawing/2014/chart" uri="{C3380CC4-5D6E-409C-BE32-E72D297353CC}">
                  <c16:uniqueId val="{0000000B-5105-459A-B5D6-CE365A0F9336}"/>
                </c:ext>
              </c:extLst>
            </c:dLbl>
            <c:dLbl>
              <c:idx val="6"/>
              <c:layout>
                <c:manualLayout>
                  <c:x val="9.9213301148601399E-2"/>
                  <c:y val="-8.453675326512329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D17-4372-AC88-C4C5DB55961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'D11'!$B$30:$B$36</c:f>
              <c:strCache>
                <c:ptCount val="7"/>
                <c:pt idx="0">
                  <c:v>Transport
Транспортные услуги
Transport</c:v>
                </c:pt>
                <c:pt idx="1">
                  <c:v>Călătorii
Поездки
Travel</c:v>
                </c:pt>
                <c:pt idx="2">
                  <c:v>Servicii tehnice, comerciale și alte servicii pentru afaceri
Технические, коммерческие и другие деловые услуги
Technical, commercial and other business services</c:v>
                </c:pt>
                <c:pt idx="3">
                  <c:v>Servicii profesionale şi de consultanţă managerială
Профессиональные услуги и консультационные услуги в области управления
Professional and management consulting services</c:v>
                </c:pt>
                <c:pt idx="4">
                  <c:v>Servicii de informatică 
Компьютерные услуги
Computer services</c:v>
                </c:pt>
                <c:pt idx="5">
                  <c:v>Bunuri şi servicii ale administrației publice (n.a.p.)
Государственные товары и услуги, не отнесенные к другим категориям
Government goods and services n.i.e.</c:v>
                </c:pt>
                <c:pt idx="6">
                  <c:v>Alte servicii
Прочие услуги
Other services </c:v>
                </c:pt>
              </c:strCache>
            </c:strRef>
          </c:cat>
          <c:val>
            <c:numRef>
              <c:f>'D11'!$C$30:$C$36</c:f>
              <c:numCache>
                <c:formatCode>0.0%</c:formatCode>
                <c:ptCount val="7"/>
                <c:pt idx="0">
                  <c:v>0.36399999999999999</c:v>
                </c:pt>
                <c:pt idx="1">
                  <c:v>0.35599999999999998</c:v>
                </c:pt>
                <c:pt idx="2">
                  <c:v>5.5E-2</c:v>
                </c:pt>
                <c:pt idx="3">
                  <c:v>4.9000000000000002E-2</c:v>
                </c:pt>
                <c:pt idx="4">
                  <c:v>4.9000000000000002E-2</c:v>
                </c:pt>
                <c:pt idx="5">
                  <c:v>3.5999999999999997E-2</c:v>
                </c:pt>
                <c:pt idx="6">
                  <c:v>9.0999999999999998E-2</c:v>
                </c:pt>
              </c:numCache>
            </c:numRef>
          </c:val>
          <c:extLst>
            <c:ext xmlns:c16="http://schemas.microsoft.com/office/drawing/2014/chart" uri="{C3380CC4-5D6E-409C-BE32-E72D297353CC}">
              <c16:uniqueId val="{0000000C-5105-459A-B5D6-CE365A0F933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55800547140873E-2"/>
          <c:y val="6.0255378528526166E-2"/>
          <c:w val="0.58373582364777532"/>
          <c:h val="0.8288657163478258"/>
        </c:manualLayout>
      </c:layout>
      <c:barChart>
        <c:barDir val="col"/>
        <c:grouping val="stacked"/>
        <c:varyColors val="0"/>
        <c:ser>
          <c:idx val="3"/>
          <c:order val="0"/>
          <c:tx>
            <c:strRef>
              <c:f>'D12'!$B$46</c:f>
              <c:strCache>
                <c:ptCount val="1"/>
                <c:pt idx="0">
                  <c:v>Alte venituri primare, net
Прочие первичные доходы, чистые
Other primary income, net</c:v>
                </c:pt>
              </c:strCache>
            </c:strRef>
          </c:tx>
          <c:spPr>
            <a:solidFill>
              <a:schemeClr val="tx1"/>
            </a:solidFill>
            <a:ln>
              <a:noFill/>
            </a:ln>
            <a:effectLst/>
          </c:spPr>
          <c:invertIfNegative val="0"/>
          <c:cat>
            <c:multiLvlStrRef>
              <c:f>'D12'!$C$41:$I$42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'D12'!$C$46:$I$46</c:f>
              <c:numCache>
                <c:formatCode>#,##0.00</c:formatCode>
                <c:ptCount val="7"/>
                <c:pt idx="0">
                  <c:v>1.8100000000000023</c:v>
                </c:pt>
                <c:pt idx="1">
                  <c:v>1.289999999999992</c:v>
                </c:pt>
                <c:pt idx="2">
                  <c:v>1.9799999999999898</c:v>
                </c:pt>
                <c:pt idx="3">
                  <c:v>-3.9999999999992042E-2</c:v>
                </c:pt>
                <c:pt idx="4">
                  <c:v>-0.18999999999999773</c:v>
                </c:pt>
                <c:pt idx="5">
                  <c:v>-1.7199999999999704</c:v>
                </c:pt>
                <c:pt idx="6">
                  <c:v>3.67999999999995</c:v>
                </c:pt>
              </c:numCache>
            </c:numRef>
          </c:val>
          <c:extLst>
            <c:ext xmlns:c16="http://schemas.microsoft.com/office/drawing/2014/chart" uri="{C3380CC4-5D6E-409C-BE32-E72D297353CC}">
              <c16:uniqueId val="{00000000-A525-4E17-95CE-0B8A8B398CB9}"/>
            </c:ext>
          </c:extLst>
        </c:ser>
        <c:ser>
          <c:idx val="2"/>
          <c:order val="1"/>
          <c:tx>
            <c:strRef>
              <c:f>'D12'!$B$45</c:f>
              <c:strCache>
                <c:ptCount val="1"/>
                <c:pt idx="0">
                  <c:v>Venituri din investiţii, net
Инвестиционные доходы, чистые
Investment income, net</c:v>
                </c:pt>
              </c:strCache>
            </c:strRef>
          </c:tx>
          <c:spPr>
            <a:solidFill>
              <a:srgbClr val="7A512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'D12'!$C$45:$I$45</c:f>
              <c:numCache>
                <c:formatCode>#,##0.00</c:formatCode>
                <c:ptCount val="7"/>
                <c:pt idx="0">
                  <c:v>-172.99000000000004</c:v>
                </c:pt>
                <c:pt idx="1">
                  <c:v>-191.79999999999998</c:v>
                </c:pt>
                <c:pt idx="2">
                  <c:v>-145.65</c:v>
                </c:pt>
                <c:pt idx="3">
                  <c:v>-162.52000000000001</c:v>
                </c:pt>
                <c:pt idx="4">
                  <c:v>-120.92000000000002</c:v>
                </c:pt>
                <c:pt idx="5">
                  <c:v>-125.38</c:v>
                </c:pt>
                <c:pt idx="6">
                  <c:v>-158.84</c:v>
                </c:pt>
              </c:numCache>
            </c:numRef>
          </c:val>
          <c:extLst>
            <c:ext xmlns:c16="http://schemas.microsoft.com/office/drawing/2014/chart" uri="{C3380CC4-5D6E-409C-BE32-E72D297353CC}">
              <c16:uniqueId val="{00000001-A525-4E17-95CE-0B8A8B398CB9}"/>
            </c:ext>
          </c:extLst>
        </c:ser>
        <c:ser>
          <c:idx val="1"/>
          <c:order val="2"/>
          <c:tx>
            <c:strRef>
              <c:f>'D12'!$B$44</c:f>
              <c:strCache>
                <c:ptCount val="1"/>
                <c:pt idx="0">
                  <c:v>Remunerarea salariaților, net   
Оплата труда, чистая
Compensation of employees, net</c:v>
                </c:pt>
              </c:strCache>
            </c:strRef>
          </c:tx>
          <c:spPr>
            <a:solidFill>
              <a:srgbClr val="DCBA9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'D12'!$C$44:$I$44</c:f>
              <c:numCache>
                <c:formatCode>#,##0.00</c:formatCode>
                <c:ptCount val="7"/>
                <c:pt idx="0">
                  <c:v>172.93</c:v>
                </c:pt>
                <c:pt idx="1">
                  <c:v>192.56</c:v>
                </c:pt>
                <c:pt idx="2">
                  <c:v>179.25</c:v>
                </c:pt>
                <c:pt idx="3">
                  <c:v>182.89999999999998</c:v>
                </c:pt>
                <c:pt idx="4">
                  <c:v>183.63</c:v>
                </c:pt>
                <c:pt idx="5">
                  <c:v>183.33</c:v>
                </c:pt>
                <c:pt idx="6">
                  <c:v>181.11</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'D12'!$B$47</c:f>
              <c:strCache>
                <c:ptCount val="1"/>
                <c:pt idx="0">
                  <c:v>Sold
Сальдо
Balance</c:v>
                </c:pt>
              </c:strCache>
            </c:strRef>
          </c:tx>
          <c:spPr>
            <a:ln w="22225" cap="rnd" cmpd="sng">
              <a:solidFill>
                <a:schemeClr val="bg1">
                  <a:lumMod val="75000"/>
                </a:schemeClr>
              </a:solidFill>
              <a:round/>
            </a:ln>
            <a:effectLst/>
          </c:spPr>
          <c:marker>
            <c:symbol val="triangle"/>
            <c:size val="7"/>
            <c:spPr>
              <a:solidFill>
                <a:schemeClr val="bg1">
                  <a:lumMod val="65000"/>
                </a:schemeClr>
              </a:solidFill>
              <a:ln w="9525">
                <a:solidFill>
                  <a:schemeClr val="bg1">
                    <a:lumMod val="85000"/>
                  </a:schemeClr>
                </a:solidFill>
              </a:ln>
              <a:effectLst/>
            </c:spPr>
          </c:marker>
          <c:dLbls>
            <c:dLbl>
              <c:idx val="0"/>
              <c:layout>
                <c:manualLayout>
                  <c:x val="-2.7488576920034515E-2"/>
                  <c:y val="-7.0855278346664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5A-4475-8EB8-9F1FC1BC6A23}"/>
                </c:ext>
              </c:extLst>
            </c:dLbl>
            <c:dLbl>
              <c:idx val="1"/>
              <c:layout>
                <c:manualLayout>
                  <c:x val="-2.6135016668910927E-2"/>
                  <c:y val="-7.6510128972894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5A-4475-8EB8-9F1FC1BC6A23}"/>
                </c:ext>
              </c:extLst>
            </c:dLbl>
            <c:dLbl>
              <c:idx val="2"/>
              <c:layout>
                <c:manualLayout>
                  <c:x val="-2.906446982839566E-2"/>
                  <c:y val="-5.38907264679736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5A-4475-8EB8-9F1FC1BC6A23}"/>
                </c:ext>
              </c:extLst>
            </c:dLbl>
            <c:dLbl>
              <c:idx val="3"/>
              <c:layout>
                <c:manualLayout>
                  <c:x val="-2.9677967872266866E-2"/>
                  <c:y val="-7.0855278346664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5A-4475-8EB8-9F1FC1BC6A23}"/>
                </c:ext>
              </c:extLst>
            </c:dLbl>
            <c:dLbl>
              <c:idx val="6"/>
              <c:layout>
                <c:manualLayout>
                  <c:x val="-2.9060726041120068E-2"/>
                  <c:y val="-4.5408450528628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5A-4475-8EB8-9F1FC1BC6A23}"/>
                </c:ext>
              </c:extLst>
            </c:dLbl>
            <c:spPr>
              <a:noFill/>
              <a:ln>
                <a:solidFill>
                  <a:schemeClr val="tx1"/>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E4926"/>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'D12'!$C$47:$I$47</c:f>
              <c:numCache>
                <c:formatCode>#,##0.00</c:formatCode>
                <c:ptCount val="7"/>
                <c:pt idx="0">
                  <c:v>1.7499999999999716</c:v>
                </c:pt>
                <c:pt idx="1">
                  <c:v>2.0500000000000114</c:v>
                </c:pt>
                <c:pt idx="2">
                  <c:v>35.579999999999984</c:v>
                </c:pt>
                <c:pt idx="3">
                  <c:v>20.339999999999975</c:v>
                </c:pt>
                <c:pt idx="4">
                  <c:v>62.519999999999982</c:v>
                </c:pt>
                <c:pt idx="5">
                  <c:v>56.230000000000047</c:v>
                </c:pt>
                <c:pt idx="6">
                  <c:v>25.94999999999996</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'D12'!$B$43</c:f>
              <c:strCache>
                <c:ptCount val="1"/>
                <c:pt idx="0">
                  <c:v>Sold / PIB (scala din dreapta)
Сальдо / ВВП (правая ось)
Balance / GDP (right axis)</c:v>
                </c:pt>
              </c:strCache>
            </c:strRef>
          </c:tx>
          <c:spPr>
            <a:ln w="34925" cap="rnd">
              <a:solidFill>
                <a:schemeClr val="tx1">
                  <a:lumMod val="75000"/>
                  <a:lumOff val="25000"/>
                </a:schemeClr>
              </a:solidFill>
              <a:round/>
            </a:ln>
            <a:effectLst/>
          </c:spPr>
          <c:marker>
            <c:symbol val="circle"/>
            <c:size val="8"/>
            <c:spPr>
              <a:solidFill>
                <a:srgbClr val="6C4726"/>
              </a:solidFill>
              <a:ln w="9525">
                <a:solidFill>
                  <a:schemeClr val="bg1">
                    <a:lumMod val="8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'D12'!$C$43:$I$43</c:f>
              <c:numCache>
                <c:formatCode>0.0</c:formatCode>
                <c:ptCount val="7"/>
                <c:pt idx="0">
                  <c:v>0.1</c:v>
                </c:pt>
                <c:pt idx="1">
                  <c:v>0.1</c:v>
                </c:pt>
                <c:pt idx="2">
                  <c:v>0.9</c:v>
                </c:pt>
                <c:pt idx="3">
                  <c:v>0.5</c:v>
                </c:pt>
                <c:pt idx="4">
                  <c:v>1.9</c:v>
                </c:pt>
                <c:pt idx="5">
                  <c:v>1.4</c:v>
                </c:pt>
                <c:pt idx="6">
                  <c:v>0.6</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69189816"/>
        <c:crosses val="autoZero"/>
        <c:auto val="1"/>
        <c:lblAlgn val="ctr"/>
        <c:lblOffset val="100"/>
        <c:noMultiLvlLbl val="0"/>
      </c:catAx>
      <c:valAx>
        <c:axId val="469189816"/>
        <c:scaling>
          <c:orientation val="minMax"/>
          <c:max val="200"/>
          <c:min val="-20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mil. USD / </a:t>
                </a:r>
                <a:r>
                  <a:rPr lang="ru-RU"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млн. долл. США </a:t>
                </a: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a:t>
                </a:r>
              </a:p>
              <a:p>
                <a:pPr>
                  <a:defRPr/>
                </a:pPr>
                <a:r>
                  <a:rPr lang="en-US"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a:t>
                </a: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a:t>
                </a:r>
                <a:r>
                  <a:rPr lang="en-US"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US$ million</a:t>
                </a:r>
                <a:endPar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endParaRPr>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69186864"/>
        <c:crosses val="autoZero"/>
        <c:crossBetween val="between"/>
        <c:majorUnit val="50"/>
      </c:valAx>
      <c:valAx>
        <c:axId val="664670296"/>
        <c:scaling>
          <c:orientation val="minMax"/>
          <c:max val="10"/>
          <c:min val="-1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664672264"/>
        <c:crosses val="max"/>
        <c:crossBetween val="between"/>
        <c:majorUnit val="2.5"/>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70940066759790554"/>
          <c:y val="0.14450748738704261"/>
          <c:w val="0.27954348870421997"/>
          <c:h val="0.724856220149625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71062012770795E-2"/>
          <c:y val="9.2727926775650504E-2"/>
          <c:w val="0.54069782321985871"/>
          <c:h val="0.78211945588019771"/>
        </c:manualLayout>
      </c:layout>
      <c:barChart>
        <c:barDir val="col"/>
        <c:grouping val="stacked"/>
        <c:varyColors val="0"/>
        <c:ser>
          <c:idx val="3"/>
          <c:order val="0"/>
          <c:tx>
            <c:strRef>
              <c:f>'D13'!$B$46</c:f>
              <c:strCache>
                <c:ptCount val="1"/>
                <c:pt idx="0">
                  <c:v>Alte venituri secundare, net
Прочие вторичные доходы, чистые
Other secondary income,net</c:v>
                </c:pt>
              </c:strCache>
            </c:strRef>
          </c:tx>
          <c:spPr>
            <a:solidFill>
              <a:srgbClr val="63412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'D13'!$C$46:$I$46</c:f>
              <c:numCache>
                <c:formatCode>#,##0.00</c:formatCode>
                <c:ptCount val="7"/>
                <c:pt idx="0">
                  <c:v>91.660000000000025</c:v>
                </c:pt>
                <c:pt idx="1">
                  <c:v>94.82</c:v>
                </c:pt>
                <c:pt idx="2">
                  <c:v>109.21000000000004</c:v>
                </c:pt>
                <c:pt idx="3">
                  <c:v>114.09000000000003</c:v>
                </c:pt>
                <c:pt idx="4">
                  <c:v>111.79000000000002</c:v>
                </c:pt>
                <c:pt idx="5">
                  <c:v>115.01999999999998</c:v>
                </c:pt>
                <c:pt idx="6">
                  <c:v>128.59000000000003</c:v>
                </c:pt>
              </c:numCache>
            </c:numRef>
          </c:val>
          <c:extLst>
            <c:ext xmlns:c16="http://schemas.microsoft.com/office/drawing/2014/chart" uri="{C3380CC4-5D6E-409C-BE32-E72D297353CC}">
              <c16:uniqueId val="{00000000-A6FC-44E4-A525-5DABFF909E72}"/>
            </c:ext>
          </c:extLst>
        </c:ser>
        <c:ser>
          <c:idx val="2"/>
          <c:order val="1"/>
          <c:tx>
            <c:strRef>
              <c:f>'D13'!$B$45</c:f>
              <c:strCache>
                <c:ptCount val="1"/>
                <c:pt idx="0">
                  <c:v>Transferuri personale, net
Личные трансферты, чистые
Personal transfers, net</c:v>
                </c:pt>
              </c:strCache>
            </c:strRef>
          </c:tx>
          <c:spPr>
            <a:solidFill>
              <a:srgbClr val="B7783F"/>
            </a:solidFill>
            <a:ln>
              <a:noFill/>
            </a:ln>
            <a:effectLst/>
          </c:spPr>
          <c:invertIfNegative val="0"/>
          <c:dLbls>
            <c:dLbl>
              <c:idx val="0"/>
              <c:layout>
                <c:manualLayout>
                  <c:x val="-5.8062142668404717E-17"/>
                  <c:y val="-3.695806680881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3D-47D1-AED4-1DD0C189C8D1}"/>
                </c:ext>
              </c:extLst>
            </c:dLbl>
            <c:dLbl>
              <c:idx val="1"/>
              <c:layout>
                <c:manualLayout>
                  <c:x val="0"/>
                  <c:y val="-5.9701492537313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3D-47D1-AED4-1DD0C189C8D1}"/>
                </c:ext>
              </c:extLst>
            </c:dLbl>
            <c:dLbl>
              <c:idx val="2"/>
              <c:layout>
                <c:manualLayout>
                  <c:x val="0"/>
                  <c:y val="-3.695806680881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09-4452-8F61-B1B7923A2590}"/>
                </c:ext>
              </c:extLst>
            </c:dLbl>
            <c:dLbl>
              <c:idx val="3"/>
              <c:layout>
                <c:manualLayout>
                  <c:x val="-5.6322954063129924E-17"/>
                  <c:y val="-5.0761421319796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11-4FD1-8979-5EA0B74D8AA7}"/>
                </c:ext>
              </c:extLst>
            </c:dLbl>
            <c:dLbl>
              <c:idx val="6"/>
              <c:layout>
                <c:manualLayout>
                  <c:x val="0"/>
                  <c:y val="-8.5287846481876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3D-47D1-AED4-1DD0C189C8D1}"/>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'D13'!$C$45:$I$45</c:f>
              <c:numCache>
                <c:formatCode>#,##0.00</c:formatCode>
                <c:ptCount val="7"/>
                <c:pt idx="0">
                  <c:v>94.300000000000011</c:v>
                </c:pt>
                <c:pt idx="1">
                  <c:v>212.20000000000005</c:v>
                </c:pt>
                <c:pt idx="2">
                  <c:v>254.12</c:v>
                </c:pt>
                <c:pt idx="3">
                  <c:v>230.40999999999997</c:v>
                </c:pt>
                <c:pt idx="4">
                  <c:v>194.04</c:v>
                </c:pt>
                <c:pt idx="5">
                  <c:v>208.98999999999995</c:v>
                </c:pt>
                <c:pt idx="6">
                  <c:v>175.51</c:v>
                </c:pt>
              </c:numCache>
            </c:numRef>
          </c:val>
          <c:extLst>
            <c:ext xmlns:c16="http://schemas.microsoft.com/office/drawing/2014/chart" uri="{C3380CC4-5D6E-409C-BE32-E72D297353CC}">
              <c16:uniqueId val="{00000001-A6FC-44E4-A525-5DABFF909E72}"/>
            </c:ext>
          </c:extLst>
        </c:ser>
        <c:ser>
          <c:idx val="1"/>
          <c:order val="2"/>
          <c:tx>
            <c:strRef>
              <c:f>'D13'!$B$44</c:f>
              <c:strCache>
                <c:ptCount val="1"/>
                <c:pt idx="0">
                  <c:v>Cooperarea internaţională curentă, net
Текущие операции в рамках международного сотрудничества, чистые
Current international cooperation, net</c:v>
                </c:pt>
              </c:strCache>
            </c:strRef>
          </c:tx>
          <c:spPr>
            <a:solidFill>
              <a:srgbClr val="E0C1A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'D13'!$C$44:$I$44</c:f>
              <c:numCache>
                <c:formatCode>#,##0.00</c:formatCode>
                <c:ptCount val="7"/>
                <c:pt idx="0">
                  <c:v>54.839999999999996</c:v>
                </c:pt>
                <c:pt idx="1">
                  <c:v>110.88999999999999</c:v>
                </c:pt>
                <c:pt idx="2">
                  <c:v>178.01</c:v>
                </c:pt>
                <c:pt idx="3">
                  <c:v>197.78999999999996</c:v>
                </c:pt>
                <c:pt idx="4">
                  <c:v>87.460000000000008</c:v>
                </c:pt>
                <c:pt idx="5">
                  <c:v>77.240000000000009</c:v>
                </c:pt>
                <c:pt idx="6">
                  <c:v>186.74</c:v>
                </c:pt>
              </c:numCache>
            </c:numRef>
          </c:val>
          <c:extLst>
            <c:ext xmlns:c16="http://schemas.microsoft.com/office/drawing/2014/chart" uri="{C3380CC4-5D6E-409C-BE32-E72D297353CC}">
              <c16:uniqueId val="{00000002-A6FC-44E4-A525-5DABFF909E72}"/>
            </c:ext>
          </c:extLst>
        </c:ser>
        <c:dLbls>
          <c:showLegendKey val="0"/>
          <c:showVal val="1"/>
          <c:showCatName val="0"/>
          <c:showSerName val="0"/>
          <c:showPercent val="0"/>
          <c:showBubbleSize val="0"/>
        </c:dLbls>
        <c:gapWidth val="40"/>
        <c:overlap val="100"/>
        <c:axId val="469186864"/>
        <c:axId val="469189816"/>
      </c:barChart>
      <c:lineChart>
        <c:grouping val="standard"/>
        <c:varyColors val="0"/>
        <c:ser>
          <c:idx val="0"/>
          <c:order val="4"/>
          <c:tx>
            <c:strRef>
              <c:f>'D13'!$B$43</c:f>
              <c:strCache>
                <c:ptCount val="1"/>
                <c:pt idx="0">
                  <c:v>Sold
Сальдо
Balance</c:v>
                </c:pt>
              </c:strCache>
            </c:strRef>
          </c:tx>
          <c:spPr>
            <a:ln w="28575" cap="rnd">
              <a:noFill/>
              <a:round/>
            </a:ln>
            <a:effectLst/>
          </c:spPr>
          <c:marker>
            <c:symbol val="none"/>
          </c:marker>
          <c:dLbls>
            <c:delete val="1"/>
          </c:dLbls>
          <c:val>
            <c:numRef>
              <c:f>'D13'!$C$43:$I$43</c:f>
              <c:numCache>
                <c:formatCode>#,##0.00</c:formatCode>
                <c:ptCount val="7"/>
                <c:pt idx="0">
                  <c:v>240.80000000000004</c:v>
                </c:pt>
                <c:pt idx="1">
                  <c:v>417.91</c:v>
                </c:pt>
                <c:pt idx="2">
                  <c:v>541.34</c:v>
                </c:pt>
                <c:pt idx="3">
                  <c:v>542.29</c:v>
                </c:pt>
                <c:pt idx="4">
                  <c:v>393.29</c:v>
                </c:pt>
                <c:pt idx="5">
                  <c:v>401.24999999999994</c:v>
                </c:pt>
                <c:pt idx="6">
                  <c:v>490.84000000000003</c:v>
                </c:pt>
              </c:numCache>
            </c:numRef>
          </c:val>
          <c:smooth val="0"/>
          <c:extLst>
            <c:ext xmlns:c16="http://schemas.microsoft.com/office/drawing/2014/chart" uri="{C3380CC4-5D6E-409C-BE32-E72D297353CC}">
              <c16:uniqueId val="{00000003-A6FC-44E4-A525-5DABFF909E72}"/>
            </c:ext>
          </c:extLst>
        </c:ser>
        <c:dLbls>
          <c:showLegendKey val="0"/>
          <c:showVal val="1"/>
          <c:showCatName val="0"/>
          <c:showSerName val="0"/>
          <c:showPercent val="0"/>
          <c:showBubbleSize val="0"/>
        </c:dLbls>
        <c:marker val="1"/>
        <c:smooth val="0"/>
        <c:axId val="469186864"/>
        <c:axId val="469189816"/>
      </c:lineChart>
      <c:lineChart>
        <c:grouping val="standard"/>
        <c:varyColors val="0"/>
        <c:ser>
          <c:idx val="4"/>
          <c:order val="3"/>
          <c:tx>
            <c:strRef>
              <c:f>'D13'!$B$47</c:f>
              <c:strCache>
                <c:ptCount val="1"/>
                <c:pt idx="0">
                  <c:v>Sold / PIB (scala din dreapta)
Сальдо / ВВП (правая ось)
Balance/GDP (right axis)</c:v>
                </c:pt>
              </c:strCache>
            </c:strRef>
          </c:tx>
          <c:spPr>
            <a:ln w="28575" cap="rnd">
              <a:solidFill>
                <a:schemeClr val="bg1">
                  <a:lumMod val="50000"/>
                </a:schemeClr>
              </a:solidFill>
              <a:round/>
            </a:ln>
            <a:effectLst/>
          </c:spPr>
          <c:marker>
            <c:symbol val="circle"/>
            <c:size val="7"/>
            <c:spPr>
              <a:solidFill>
                <a:schemeClr val="bg1">
                  <a:lumMod val="50000"/>
                </a:schemeClr>
              </a:solidFill>
              <a:ln w="9525">
                <a:solidFill>
                  <a:schemeClr val="bg1">
                    <a:lumMod val="85000"/>
                  </a:schemeClr>
                </a:solidFill>
              </a:ln>
              <a:effectLst/>
            </c:spPr>
          </c:marker>
          <c:dLbls>
            <c:dLbl>
              <c:idx val="0"/>
              <c:layout>
                <c:manualLayout>
                  <c:x val="-2.1550645721523678E-2"/>
                  <c:y val="1.1542288557213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09-4452-8F61-B1B7923A2590}"/>
                </c:ext>
              </c:extLst>
            </c:dLbl>
            <c:numFmt formatCode="#,##0.0" sourceLinked="0"/>
            <c:spPr>
              <a:noFill/>
              <a:ln>
                <a:solidFill>
                  <a:schemeClr val="bg1"/>
                </a:solid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'D13'!$C$47:$I$47</c:f>
              <c:numCache>
                <c:formatCode>0.0</c:formatCode>
                <c:ptCount val="7"/>
                <c:pt idx="0">
                  <c:v>7.9</c:v>
                </c:pt>
                <c:pt idx="1">
                  <c:v>12.1</c:v>
                </c:pt>
                <c:pt idx="2">
                  <c:v>13.3</c:v>
                </c:pt>
                <c:pt idx="3">
                  <c:v>14</c:v>
                </c:pt>
                <c:pt idx="4">
                  <c:v>11.6</c:v>
                </c:pt>
                <c:pt idx="5">
                  <c:v>10.3</c:v>
                </c:pt>
                <c:pt idx="6">
                  <c:v>10.9</c:v>
                </c:pt>
              </c:numCache>
            </c:numRef>
          </c:val>
          <c:smooth val="0"/>
          <c:extLst>
            <c:ext xmlns:c16="http://schemas.microsoft.com/office/drawing/2014/chart" uri="{C3380CC4-5D6E-409C-BE32-E72D297353CC}">
              <c16:uniqueId val="{00000004-A6FC-44E4-A525-5DABFF909E72}"/>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crossAx val="469189816"/>
        <c:crosses val="autoZero"/>
        <c:auto val="1"/>
        <c:lblAlgn val="ctr"/>
        <c:lblOffset val="100"/>
        <c:noMultiLvlLbl val="0"/>
      </c:catAx>
      <c:valAx>
        <c:axId val="469189816"/>
        <c:scaling>
          <c:orientation val="minMax"/>
          <c:max val="570"/>
          <c:min val="0"/>
        </c:scaling>
        <c:delete val="0"/>
        <c:axPos val="l"/>
        <c:majorGridlines>
          <c:spPr>
            <a:ln w="12700"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crossAx val="469186864"/>
        <c:crosses val="autoZero"/>
        <c:crossBetween val="between"/>
        <c:majorUnit val="95"/>
      </c:valAx>
      <c:valAx>
        <c:axId val="664670296"/>
        <c:scaling>
          <c:orientation val="minMax"/>
          <c:max val="36"/>
          <c:min val="0"/>
        </c:scaling>
        <c:delete val="0"/>
        <c:axPos val="r"/>
        <c:title>
          <c:tx>
            <c:rich>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r>
                  <a:rPr lang="en-US"/>
                  <a:t>%</a:t>
                </a:r>
              </a:p>
            </c:rich>
          </c:tx>
          <c:layout>
            <c:manualLayout>
              <c:xMode val="edge"/>
              <c:yMode val="edge"/>
              <c:x val="0.63349590629529517"/>
              <c:y val="1.426435908709380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crossAx val="664672264"/>
        <c:crosses val="max"/>
        <c:crossBetween val="between"/>
        <c:majorUnit val="6"/>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67240381242667246"/>
          <c:y val="6.3409941777582357E-2"/>
          <c:w val="0.32759614003473447"/>
          <c:h val="0.8918006315200446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b="0">
          <a:solidFill>
            <a:srgbClr val="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5476955005979"/>
          <c:y val="7.3453084576914254E-2"/>
          <c:w val="0.85992809185988583"/>
          <c:h val="0.73645707181453512"/>
        </c:manualLayout>
      </c:layout>
      <c:barChart>
        <c:barDir val="col"/>
        <c:grouping val="stacked"/>
        <c:varyColors val="0"/>
        <c:ser>
          <c:idx val="0"/>
          <c:order val="0"/>
          <c:tx>
            <c:strRef>
              <c:f>'D14'!$B$43</c:f>
              <c:strCache>
                <c:ptCount val="1"/>
                <c:pt idx="0">
                  <c:v>UE / EC / EU</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'D14'!$C$43:$I$43</c:f>
              <c:numCache>
                <c:formatCode>General</c:formatCode>
                <c:ptCount val="7"/>
                <c:pt idx="0">
                  <c:v>237.35</c:v>
                </c:pt>
                <c:pt idx="1">
                  <c:v>266.49</c:v>
                </c:pt>
                <c:pt idx="2">
                  <c:v>234.88</c:v>
                </c:pt>
                <c:pt idx="3">
                  <c:v>238.49</c:v>
                </c:pt>
                <c:pt idx="4" formatCode="0.00">
                  <c:v>256.14999999999998</c:v>
                </c:pt>
                <c:pt idx="5" formatCode="0.00">
                  <c:v>270.89999999999998</c:v>
                </c:pt>
                <c:pt idx="6" formatCode="0.00">
                  <c:v>266.77999999999997</c:v>
                </c:pt>
              </c:numCache>
            </c:numRef>
          </c:val>
          <c:extLst>
            <c:ext xmlns:c16="http://schemas.microsoft.com/office/drawing/2014/chart" uri="{C3380CC4-5D6E-409C-BE32-E72D297353CC}">
              <c16:uniqueId val="{00000000-ED0C-4B46-BCFB-E9C56AFAA860}"/>
            </c:ext>
          </c:extLst>
        </c:ser>
        <c:ser>
          <c:idx val="1"/>
          <c:order val="1"/>
          <c:tx>
            <c:strRef>
              <c:f>'D14'!$B$44</c:f>
              <c:strCache>
                <c:ptCount val="1"/>
                <c:pt idx="0">
                  <c:v>CSI / СНГ / CIS</c:v>
                </c:pt>
              </c:strCache>
            </c:strRef>
          </c:tx>
          <c:spPr>
            <a:solidFill>
              <a:srgbClr val="B786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'D14'!$C$44:$I$44</c:f>
              <c:numCache>
                <c:formatCode>General</c:formatCode>
                <c:ptCount val="7"/>
                <c:pt idx="0">
                  <c:v>39.67</c:v>
                </c:pt>
                <c:pt idx="1">
                  <c:v>114.73</c:v>
                </c:pt>
                <c:pt idx="2">
                  <c:v>157.55000000000001</c:v>
                </c:pt>
                <c:pt idx="3">
                  <c:v>131.04</c:v>
                </c:pt>
                <c:pt idx="4">
                  <c:v>77.39</c:v>
                </c:pt>
                <c:pt idx="5">
                  <c:v>69.5</c:v>
                </c:pt>
                <c:pt idx="6">
                  <c:v>50.47</c:v>
                </c:pt>
              </c:numCache>
            </c:numRef>
          </c:val>
          <c:extLst>
            <c:ext xmlns:c16="http://schemas.microsoft.com/office/drawing/2014/chart" uri="{C3380CC4-5D6E-409C-BE32-E72D297353CC}">
              <c16:uniqueId val="{00000001-ED0C-4B46-BCFB-E9C56AFAA860}"/>
            </c:ext>
          </c:extLst>
        </c:ser>
        <c:ser>
          <c:idx val="2"/>
          <c:order val="2"/>
          <c:tx>
            <c:strRef>
              <c:f>'D14'!$B$45</c:f>
              <c:strCache>
                <c:ptCount val="1"/>
                <c:pt idx="0">
                  <c:v>Alte țări / Другие страны / Other countries</c:v>
                </c:pt>
              </c:strCache>
            </c:strRef>
          </c:tx>
          <c:spPr>
            <a:solidFill>
              <a:srgbClr val="E2C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'D14'!$C$45:$I$45</c:f>
              <c:numCache>
                <c:formatCode>General</c:formatCode>
                <c:ptCount val="7"/>
                <c:pt idx="0">
                  <c:v>140.51</c:v>
                </c:pt>
                <c:pt idx="1">
                  <c:v>144.18</c:v>
                </c:pt>
                <c:pt idx="2">
                  <c:v>142.63999999999999</c:v>
                </c:pt>
                <c:pt idx="3">
                  <c:v>139.34</c:v>
                </c:pt>
                <c:pt idx="4">
                  <c:v>131.66999999999999</c:v>
                </c:pt>
                <c:pt idx="5">
                  <c:v>148.35</c:v>
                </c:pt>
                <c:pt idx="6">
                  <c:v>140.66999999999999</c:v>
                </c:pt>
              </c:numCache>
            </c:numRef>
          </c:val>
          <c:extLst>
            <c:ext xmlns:c16="http://schemas.microsoft.com/office/drawing/2014/chart" uri="{C3380CC4-5D6E-409C-BE32-E72D297353CC}">
              <c16:uniqueId val="{00000002-ED0C-4B46-BCFB-E9C56AFAA860}"/>
            </c:ext>
          </c:extLst>
        </c:ser>
        <c:ser>
          <c:idx val="3"/>
          <c:order val="3"/>
          <c:tx>
            <c:strRef>
              <c:f>'D14'!$B$46</c:f>
              <c:strCache>
                <c:ptCount val="1"/>
                <c:pt idx="0">
                  <c:v>UE / EC / EU</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'D14'!$C$46:$I$46</c:f>
              <c:numCache>
                <c:formatCode>#,##0.00;#,##0.00</c:formatCode>
                <c:ptCount val="7"/>
                <c:pt idx="0">
                  <c:v>-111.51</c:v>
                </c:pt>
                <c:pt idx="1">
                  <c:v>-89.09</c:v>
                </c:pt>
                <c:pt idx="2">
                  <c:v>-69.83</c:v>
                </c:pt>
                <c:pt idx="3">
                  <c:v>-65.36</c:v>
                </c:pt>
                <c:pt idx="4">
                  <c:v>-56.07</c:v>
                </c:pt>
                <c:pt idx="5">
                  <c:v>-58.69</c:v>
                </c:pt>
                <c:pt idx="6">
                  <c:v>-64.72</c:v>
                </c:pt>
              </c:numCache>
            </c:numRef>
          </c:val>
          <c:extLst>
            <c:ext xmlns:c16="http://schemas.microsoft.com/office/drawing/2014/chart" uri="{C3380CC4-5D6E-409C-BE32-E72D297353CC}">
              <c16:uniqueId val="{00000003-ED0C-4B46-BCFB-E9C56AFAA860}"/>
            </c:ext>
          </c:extLst>
        </c:ser>
        <c:ser>
          <c:idx val="4"/>
          <c:order val="4"/>
          <c:tx>
            <c:strRef>
              <c:f>'D14'!$B$47</c:f>
              <c:strCache>
                <c:ptCount val="1"/>
                <c:pt idx="0">
                  <c:v>CSI / СНГ / CIS</c:v>
                </c:pt>
              </c:strCache>
            </c:strRef>
          </c:tx>
          <c:spPr>
            <a:solidFill>
              <a:srgbClr val="B786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'D14'!$C$47:$I$47</c:f>
              <c:numCache>
                <c:formatCode>#,##0.00;#,##0.00</c:formatCode>
                <c:ptCount val="7"/>
                <c:pt idx="0">
                  <c:v>-39.47</c:v>
                </c:pt>
                <c:pt idx="1">
                  <c:v>-34.56</c:v>
                </c:pt>
                <c:pt idx="2">
                  <c:v>-30.59</c:v>
                </c:pt>
                <c:pt idx="3">
                  <c:v>-28.77</c:v>
                </c:pt>
                <c:pt idx="4">
                  <c:v>-25.42</c:v>
                </c:pt>
                <c:pt idx="5">
                  <c:v>-30.05</c:v>
                </c:pt>
                <c:pt idx="6">
                  <c:v>-33.92</c:v>
                </c:pt>
              </c:numCache>
            </c:numRef>
          </c:val>
          <c:extLst>
            <c:ext xmlns:c16="http://schemas.microsoft.com/office/drawing/2014/chart" uri="{C3380CC4-5D6E-409C-BE32-E72D297353CC}">
              <c16:uniqueId val="{00000004-ED0C-4B46-BCFB-E9C56AFAA860}"/>
            </c:ext>
          </c:extLst>
        </c:ser>
        <c:ser>
          <c:idx val="5"/>
          <c:order val="5"/>
          <c:tx>
            <c:strRef>
              <c:f>'D14'!$B$48</c:f>
              <c:strCache>
                <c:ptCount val="1"/>
                <c:pt idx="0">
                  <c:v>Alte țări / Другие страны / Other countries</c:v>
                </c:pt>
              </c:strCache>
            </c:strRef>
          </c:tx>
          <c:spPr>
            <a:solidFill>
              <a:srgbClr val="E2C4A8"/>
            </a:solidFill>
            <a:ln>
              <a:noFill/>
            </a:ln>
            <a:effectLst/>
          </c:spPr>
          <c:invertIfNegative val="0"/>
          <c:dLbls>
            <c:dLbl>
              <c:idx val="0"/>
              <c:layout>
                <c:manualLayout>
                  <c:x val="3.474484018604567E-3"/>
                  <c:y val="-1.39209343018169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0C-4B46-BCFB-E9C56AFAA860}"/>
                </c:ext>
              </c:extLst>
            </c:dLbl>
            <c:dLbl>
              <c:idx val="1"/>
              <c:layout>
                <c:manualLayout>
                  <c:x val="-2.3916487630426522E-3"/>
                  <c:y val="-9.899285845083318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99-4067-A9A0-24190F44C281}"/>
                </c:ext>
              </c:extLst>
            </c:dLbl>
            <c:dLbl>
              <c:idx val="2"/>
              <c:layout>
                <c:manualLayout>
                  <c:x val="0"/>
                  <c:y val="-6.09615658507802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99-4067-A9A0-24190F44C281}"/>
                </c:ext>
              </c:extLst>
            </c:dLbl>
            <c:dLbl>
              <c:idx val="6"/>
              <c:layout>
                <c:manualLayout>
                  <c:x val="3.4744840186046308E-3"/>
                  <c:y val="-3.65765325845897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0C-4B46-BCFB-E9C56AFAA86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'D14'!$C$41:$I$42</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'D14'!$C$48:$I$48</c:f>
              <c:numCache>
                <c:formatCode>#,##0.00;#,##0.00</c:formatCode>
                <c:ptCount val="7"/>
                <c:pt idx="0">
                  <c:v>-41.79</c:v>
                </c:pt>
                <c:pt idx="1">
                  <c:v>-36.68</c:v>
                </c:pt>
                <c:pt idx="2">
                  <c:v>-27.56</c:v>
                </c:pt>
                <c:pt idx="3">
                  <c:v>-26.14</c:v>
                </c:pt>
                <c:pt idx="4">
                  <c:v>-24.13</c:v>
                </c:pt>
                <c:pt idx="5">
                  <c:v>-21.76</c:v>
                </c:pt>
                <c:pt idx="6">
                  <c:v>-24.64</c:v>
                </c:pt>
              </c:numCache>
            </c:numRef>
          </c:val>
          <c:extLst>
            <c:ext xmlns:c16="http://schemas.microsoft.com/office/drawing/2014/chart" uri="{C3380CC4-5D6E-409C-BE32-E72D297353CC}">
              <c16:uniqueId val="{0000000A-ED0C-4B46-BCFB-E9C56AFAA860}"/>
            </c:ext>
          </c:extLst>
        </c:ser>
        <c:dLbls>
          <c:showLegendKey val="0"/>
          <c:showVal val="0"/>
          <c:showCatName val="0"/>
          <c:showSerName val="0"/>
          <c:showPercent val="0"/>
          <c:showBubbleSize val="0"/>
        </c:dLbls>
        <c:gapWidth val="50"/>
        <c:overlap val="100"/>
        <c:axId val="86368175"/>
        <c:axId val="86366927"/>
      </c:barChart>
      <c:catAx>
        <c:axId val="86368175"/>
        <c:scaling>
          <c:orientation val="minMax"/>
        </c:scaling>
        <c:delete val="0"/>
        <c:axPos val="b"/>
        <c:title>
          <c:tx>
            <c:rich>
              <a:bodyPr rot="-540000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baseline="0">
                    <a:effectLst/>
                  </a:rPr>
                  <a:t>Ieșiri /</a:t>
                </a:r>
                <a:r>
                  <a:rPr lang="en-US" sz="800" b="0" i="0" u="none" strike="noStrike" baseline="0">
                    <a:effectLst/>
                  </a:rPr>
                  <a:t> </a:t>
                </a:r>
                <a:r>
                  <a:rPr lang="ru-RU" sz="800" b="0" i="0" u="none" strike="noStrike" baseline="0">
                    <a:effectLst/>
                  </a:rPr>
                  <a:t>Отток / </a:t>
                </a:r>
                <a:r>
                  <a:rPr lang="en-US" sz="800" b="0" i="0" u="none" strike="noStrike" baseline="0">
                    <a:effectLst/>
                  </a:rPr>
                  <a:t>Outflow</a:t>
                </a:r>
                <a:endParaRPr lang="ro-MD"/>
              </a:p>
            </c:rich>
          </c:tx>
          <c:layout>
            <c:manualLayout>
              <c:xMode val="edge"/>
              <c:yMode val="edge"/>
              <c:x val="1.6180973014202429E-2"/>
              <c:y val="0.63306537264237317"/>
            </c:manualLayout>
          </c:layout>
          <c:overlay val="0"/>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86366927"/>
        <c:crosses val="autoZero"/>
        <c:auto val="1"/>
        <c:lblAlgn val="ctr"/>
        <c:lblOffset val="100"/>
        <c:noMultiLvlLbl val="0"/>
      </c:catAx>
      <c:valAx>
        <c:axId val="86366927"/>
        <c:scaling>
          <c:orientation val="minMax"/>
          <c:min val="-3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a:t>I</a:t>
                </a:r>
                <a:r>
                  <a:rPr lang="en-US"/>
                  <a:t>ntr</a:t>
                </a:r>
                <a:r>
                  <a:rPr lang="ro-MD"/>
                  <a:t>ări</a:t>
                </a:r>
                <a:r>
                  <a:rPr lang="ro-MD" baseline="0"/>
                  <a:t> / </a:t>
                </a:r>
                <a:r>
                  <a:rPr lang="ru-RU" baseline="0"/>
                  <a:t>Приток /</a:t>
                </a:r>
                <a:endParaRPr lang="ro-MD" baseline="0"/>
              </a:p>
              <a:p>
                <a:pPr>
                  <a:defRPr/>
                </a:pPr>
                <a:r>
                  <a:rPr lang="ru-RU" baseline="0"/>
                  <a:t> </a:t>
                </a:r>
                <a:r>
                  <a:rPr lang="ro-MD" baseline="0"/>
                  <a:t>Inflow </a:t>
                </a:r>
                <a:endParaRPr lang="ro-MD"/>
              </a:p>
            </c:rich>
          </c:tx>
          <c:layout>
            <c:manualLayout>
              <c:xMode val="edge"/>
              <c:yMode val="edge"/>
              <c:x val="1.6875596236504569E-2"/>
              <c:y val="0.2350943050723310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86368175"/>
        <c:crosses val="autoZero"/>
        <c:crossBetween val="between"/>
      </c:valAx>
      <c:spPr>
        <a:noFill/>
        <a:ln>
          <a:noFill/>
        </a:ln>
        <a:effectLst/>
      </c:spPr>
    </c:plotArea>
    <c:legend>
      <c:legendPos val="b"/>
      <c:legendEntry>
        <c:idx val="1"/>
        <c:delete val="1"/>
      </c:legendEntry>
      <c:legendEntry>
        <c:idx val="2"/>
        <c:delete val="1"/>
      </c:legendEntry>
      <c:legendEntry>
        <c:idx val="3"/>
        <c:delete val="1"/>
      </c:legendEntry>
      <c:layout>
        <c:manualLayout>
          <c:xMode val="edge"/>
          <c:yMode val="edge"/>
          <c:x val="0.10644910435866106"/>
          <c:y val="0.90765325845897171"/>
          <c:w val="0.87144507547987315"/>
          <c:h val="9.234674154102831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56402071362699E-2"/>
          <c:y val="6.0377350517195658E-2"/>
          <c:w val="0.92512222458679161"/>
          <c:h val="0.4168899831552888"/>
        </c:manualLayout>
      </c:layout>
      <c:barChart>
        <c:barDir val="col"/>
        <c:grouping val="stacked"/>
        <c:varyColors val="0"/>
        <c:ser>
          <c:idx val="0"/>
          <c:order val="0"/>
          <c:tx>
            <c:strRef>
              <c:f>'D15'!$B$38</c:f>
              <c:strCache>
                <c:ptCount val="1"/>
                <c:pt idx="0">
                  <c:v>Administraţia publică 
Сектор госуд. Управления
General government</c:v>
                </c:pt>
              </c:strCache>
            </c:strRef>
          </c:tx>
          <c:spPr>
            <a:solidFill>
              <a:srgbClr val="6B4C2F"/>
            </a:solidFill>
            <a:ln>
              <a:noFill/>
            </a:ln>
            <a:effectLst/>
          </c:spPr>
          <c:invertIfNegative val="0"/>
          <c:cat>
            <c:multiLvlStrRef>
              <c:f>'D15'!$C$36:$I$37</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'D15'!$C$38:$I$38</c:f>
              <c:numCache>
                <c:formatCode>0.00</c:formatCode>
                <c:ptCount val="7"/>
                <c:pt idx="0">
                  <c:v>6.51</c:v>
                </c:pt>
                <c:pt idx="1">
                  <c:v>8.52</c:v>
                </c:pt>
                <c:pt idx="2">
                  <c:v>8.5</c:v>
                </c:pt>
                <c:pt idx="3">
                  <c:v>17.02</c:v>
                </c:pt>
                <c:pt idx="4">
                  <c:v>6.68</c:v>
                </c:pt>
                <c:pt idx="5">
                  <c:v>11.99</c:v>
                </c:pt>
                <c:pt idx="6">
                  <c:v>19.850000000000001</c:v>
                </c:pt>
              </c:numCache>
            </c:numRef>
          </c:val>
          <c:extLst>
            <c:ext xmlns:c16="http://schemas.microsoft.com/office/drawing/2014/chart" uri="{C3380CC4-5D6E-409C-BE32-E72D297353CC}">
              <c16:uniqueId val="{00000000-837D-436E-B75C-BE072092A22B}"/>
            </c:ext>
          </c:extLst>
        </c:ser>
        <c:ser>
          <c:idx val="1"/>
          <c:order val="1"/>
          <c:tx>
            <c:strRef>
              <c:f>'D15'!$B$39</c:f>
              <c:strCache>
                <c:ptCount val="1"/>
                <c:pt idx="0">
                  <c:v>Societăţi financiare și nefinanciare, GP şi IFSLSGP 
Финансовые организации, нефинансовые предприятия, домашние хозяйства и НКОДХ
Financial and nonfinancial corporations, households, and NPISHs</c:v>
                </c:pt>
              </c:strCache>
            </c:strRef>
          </c:tx>
          <c:spPr>
            <a:solidFill>
              <a:srgbClr val="B78659"/>
            </a:solidFill>
            <a:ln>
              <a:noFill/>
            </a:ln>
            <a:effectLst/>
          </c:spPr>
          <c:invertIfNegative val="0"/>
          <c:cat>
            <c:multiLvlStrRef>
              <c:f>'D15'!$C$36:$I$37</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'D15'!$C$39:$I$39</c:f>
              <c:numCache>
                <c:formatCode>0.00</c:formatCode>
                <c:ptCount val="7"/>
                <c:pt idx="0">
                  <c:v>-14.100000000000001</c:v>
                </c:pt>
                <c:pt idx="1">
                  <c:v>-10.560000000000002</c:v>
                </c:pt>
                <c:pt idx="2">
                  <c:v>1.0899999999999999</c:v>
                </c:pt>
                <c:pt idx="3">
                  <c:v>3.2999999999999972</c:v>
                </c:pt>
                <c:pt idx="4">
                  <c:v>7.4</c:v>
                </c:pt>
                <c:pt idx="5">
                  <c:v>13.07</c:v>
                </c:pt>
                <c:pt idx="6">
                  <c:v>5.1099999999999994</c:v>
                </c:pt>
              </c:numCache>
            </c:numRef>
          </c:val>
          <c:extLst>
            <c:ext xmlns:c16="http://schemas.microsoft.com/office/drawing/2014/chart" uri="{C3380CC4-5D6E-409C-BE32-E72D297353CC}">
              <c16:uniqueId val="{00000001-837D-436E-B75C-BE072092A22B}"/>
            </c:ext>
          </c:extLst>
        </c:ser>
        <c:ser>
          <c:idx val="2"/>
          <c:order val="2"/>
          <c:tx>
            <c:strRef>
              <c:f>'D15'!$B$40</c:f>
              <c:strCache>
                <c:ptCount val="1"/>
                <c:pt idx="0">
                  <c:v>Achiziţionarea / cesiunea brută a activelor nefinanciare neproduse 
Валовое приобретение / выбытие непроизведенных нефинансовых активов 
Gross acquisitions / disposals of nonproduced nonfinancial assets</c:v>
                </c:pt>
              </c:strCache>
            </c:strRef>
          </c:tx>
          <c:spPr>
            <a:solidFill>
              <a:schemeClr val="accent3"/>
            </a:solidFill>
            <a:ln>
              <a:noFill/>
            </a:ln>
            <a:effectLst/>
          </c:spPr>
          <c:invertIfNegative val="0"/>
          <c:cat>
            <c:multiLvlStrRef>
              <c:f>'D15'!$C$36:$I$37</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'D15'!$C$40:$I$40</c:f>
              <c:numCache>
                <c:formatCode>0.00</c:formatCode>
                <c:ptCount val="7"/>
                <c:pt idx="0">
                  <c:v>0</c:v>
                </c:pt>
                <c:pt idx="1">
                  <c:v>0</c:v>
                </c:pt>
                <c:pt idx="2">
                  <c:v>0</c:v>
                </c:pt>
                <c:pt idx="3">
                  <c:v>-0.1</c:v>
                </c:pt>
                <c:pt idx="4">
                  <c:v>-0.06</c:v>
                </c:pt>
                <c:pt idx="5">
                  <c:v>0</c:v>
                </c:pt>
                <c:pt idx="6">
                  <c:v>-0.16</c:v>
                </c:pt>
              </c:numCache>
            </c:numRef>
          </c:val>
          <c:extLst>
            <c:ext xmlns:c16="http://schemas.microsoft.com/office/drawing/2014/chart" uri="{C3380CC4-5D6E-409C-BE32-E72D297353CC}">
              <c16:uniqueId val="{00000002-837D-436E-B75C-BE072092A22B}"/>
            </c:ext>
          </c:extLst>
        </c:ser>
        <c:dLbls>
          <c:showLegendKey val="0"/>
          <c:showVal val="0"/>
          <c:showCatName val="0"/>
          <c:showSerName val="0"/>
          <c:showPercent val="0"/>
          <c:showBubbleSize val="0"/>
        </c:dLbls>
        <c:gapWidth val="150"/>
        <c:overlap val="100"/>
        <c:axId val="1162640543"/>
        <c:axId val="1162648447"/>
      </c:barChart>
      <c:lineChart>
        <c:grouping val="standard"/>
        <c:varyColors val="0"/>
        <c:ser>
          <c:idx val="3"/>
          <c:order val="3"/>
          <c:tx>
            <c:strRef>
              <c:f>'D15'!$B$41</c:f>
              <c:strCache>
                <c:ptCount val="1"/>
                <c:pt idx="0">
                  <c:v>Soldul / Сальдо  / Balance</c:v>
                </c:pt>
              </c:strCache>
            </c:strRef>
          </c:tx>
          <c:spPr>
            <a:ln w="28575" cap="rnd">
              <a:solidFill>
                <a:schemeClr val="tx1"/>
              </a:solid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'D15'!$C$36:$I$37</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'D15'!$C$41:$I$41</c:f>
              <c:numCache>
                <c:formatCode>0.00</c:formatCode>
                <c:ptCount val="7"/>
                <c:pt idx="0">
                  <c:v>-7.5900000000000034</c:v>
                </c:pt>
                <c:pt idx="1">
                  <c:v>-2.0400000000000027</c:v>
                </c:pt>
                <c:pt idx="2">
                  <c:v>9.59</c:v>
                </c:pt>
                <c:pt idx="3">
                  <c:v>20.219999999999992</c:v>
                </c:pt>
                <c:pt idx="4">
                  <c:v>14.02</c:v>
                </c:pt>
                <c:pt idx="5">
                  <c:v>25.060000000000002</c:v>
                </c:pt>
                <c:pt idx="6">
                  <c:v>24.799999999999997</c:v>
                </c:pt>
              </c:numCache>
            </c:numRef>
          </c:val>
          <c:smooth val="0"/>
          <c:extLst>
            <c:ext xmlns:c16="http://schemas.microsoft.com/office/drawing/2014/chart" uri="{C3380CC4-5D6E-409C-BE32-E72D297353CC}">
              <c16:uniqueId val="{00000003-837D-436E-B75C-BE072092A22B}"/>
            </c:ext>
          </c:extLst>
        </c:ser>
        <c:dLbls>
          <c:showLegendKey val="0"/>
          <c:showVal val="0"/>
          <c:showCatName val="0"/>
          <c:showSerName val="0"/>
          <c:showPercent val="0"/>
          <c:showBubbleSize val="0"/>
        </c:dLbls>
        <c:marker val="1"/>
        <c:smooth val="0"/>
        <c:axId val="1162640543"/>
        <c:axId val="1162648447"/>
      </c:lineChart>
      <c:catAx>
        <c:axId val="1162640543"/>
        <c:scaling>
          <c:orientation val="minMax"/>
        </c:scaling>
        <c:delete val="0"/>
        <c:axPos val="b"/>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162648447"/>
        <c:crosses val="autoZero"/>
        <c:auto val="1"/>
        <c:lblAlgn val="ctr"/>
        <c:lblOffset val="100"/>
        <c:noMultiLvlLbl val="0"/>
      </c:catAx>
      <c:valAx>
        <c:axId val="1162648447"/>
        <c:scaling>
          <c:orientation val="minMax"/>
          <c:max val="25"/>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162640543"/>
        <c:crosses val="autoZero"/>
        <c:crossBetween val="between"/>
      </c:valAx>
      <c:spPr>
        <a:noFill/>
        <a:ln>
          <a:noFill/>
        </a:ln>
        <a:effectLst/>
      </c:spPr>
    </c:plotArea>
    <c:legend>
      <c:legendPos val="b"/>
      <c:layout>
        <c:manualLayout>
          <c:xMode val="edge"/>
          <c:yMode val="edge"/>
          <c:x val="5.2599070429361055E-3"/>
          <c:y val="0.61544619758031671"/>
          <c:w val="0.99257214343534161"/>
          <c:h val="0.3845538024196832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609973017047489E-2"/>
          <c:y val="3.5004670424316042E-2"/>
          <c:w val="0.92321351135455898"/>
          <c:h val="0.58635708552959809"/>
        </c:manualLayout>
      </c:layout>
      <c:barChart>
        <c:barDir val="col"/>
        <c:grouping val="stacked"/>
        <c:varyColors val="0"/>
        <c:ser>
          <c:idx val="1"/>
          <c:order val="1"/>
          <c:tx>
            <c:strRef>
              <c:f>'D16'!$B$50</c:f>
              <c:strCache>
                <c:ptCount val="1"/>
                <c:pt idx="0">
                  <c:v>Investiţii directe
Прямые инвестиции
Direct investment</c:v>
                </c:pt>
              </c:strCache>
            </c:strRef>
          </c:tx>
          <c:spPr>
            <a:solidFill>
              <a:srgbClr val="4C3728"/>
            </a:solidFill>
            <a:ln w="9525">
              <a:solidFill>
                <a:schemeClr val="lt1"/>
              </a:solidFill>
            </a:ln>
          </c:spPr>
          <c:invertIfNegative val="0"/>
          <c:cat>
            <c:multiLvlStrRef>
              <c:f>'D16'!$C$47:$I$48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'D16'!$C$50:$I$50</c:f>
              <c:numCache>
                <c:formatCode>#,##0.00</c:formatCode>
                <c:ptCount val="7"/>
                <c:pt idx="0">
                  <c:v>-177.15</c:v>
                </c:pt>
                <c:pt idx="1">
                  <c:v>-111.35000000000001</c:v>
                </c:pt>
                <c:pt idx="2">
                  <c:v>-192.08</c:v>
                </c:pt>
                <c:pt idx="3">
                  <c:v>-60.499999999999979</c:v>
                </c:pt>
                <c:pt idx="4">
                  <c:v>-138.49</c:v>
                </c:pt>
                <c:pt idx="5">
                  <c:v>-57.159999999999982</c:v>
                </c:pt>
                <c:pt idx="6">
                  <c:v>-105.52999999999999</c:v>
                </c:pt>
              </c:numCache>
            </c:numRef>
          </c:val>
          <c:extLst>
            <c:ext xmlns:c16="http://schemas.microsoft.com/office/drawing/2014/chart" uri="{C3380CC4-5D6E-409C-BE32-E72D297353CC}">
              <c16:uniqueId val="{00000000-878C-41F7-87AB-1FFD396097CC}"/>
            </c:ext>
          </c:extLst>
        </c:ser>
        <c:ser>
          <c:idx val="2"/>
          <c:order val="2"/>
          <c:tx>
            <c:strRef>
              <c:f>'D16'!$B$51</c:f>
              <c:strCache>
                <c:ptCount val="1"/>
                <c:pt idx="0">
                  <c:v>Alte fluxuri financiare
Прочие финансовые потоки
Other financial flows</c:v>
                </c:pt>
              </c:strCache>
            </c:strRef>
          </c:tx>
          <c:spPr>
            <a:solidFill>
              <a:schemeClr val="tx1"/>
            </a:solidFill>
            <a:ln w="25400">
              <a:noFill/>
            </a:ln>
          </c:spPr>
          <c:invertIfNegative val="0"/>
          <c:cat>
            <c:multiLvlStrRef>
              <c:f>'D16'!$C$47:$I$48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'D16'!$C$51:$I$51</c:f>
              <c:numCache>
                <c:formatCode>#,##0.00</c:formatCode>
                <c:ptCount val="7"/>
                <c:pt idx="0">
                  <c:v>-2.96</c:v>
                </c:pt>
                <c:pt idx="1">
                  <c:v>6.39</c:v>
                </c:pt>
                <c:pt idx="2">
                  <c:v>0.2599999999999999</c:v>
                </c:pt>
                <c:pt idx="3">
                  <c:v>-0.31000000000000005</c:v>
                </c:pt>
                <c:pt idx="4">
                  <c:v>1.1399999999999999</c:v>
                </c:pt>
                <c:pt idx="5">
                  <c:v>0.8</c:v>
                </c:pt>
                <c:pt idx="6">
                  <c:v>0.80999999999999983</c:v>
                </c:pt>
              </c:numCache>
            </c:numRef>
          </c:val>
          <c:extLst>
            <c:ext xmlns:c16="http://schemas.microsoft.com/office/drawing/2014/chart" uri="{C3380CC4-5D6E-409C-BE32-E72D297353CC}">
              <c16:uniqueId val="{00000001-878C-41F7-87AB-1FFD396097CC}"/>
            </c:ext>
          </c:extLst>
        </c:ser>
        <c:ser>
          <c:idx val="4"/>
          <c:order val="3"/>
          <c:tx>
            <c:strRef>
              <c:f>'D16'!$B$52</c:f>
              <c:strCache>
                <c:ptCount val="1"/>
                <c:pt idx="0">
                  <c:v>Numerar şi depozite
Наличная валюта и депозиты
Currency and deposits</c:v>
                </c:pt>
              </c:strCache>
            </c:strRef>
          </c:tx>
          <c:spPr>
            <a:solidFill>
              <a:srgbClr val="B08568"/>
            </a:solidFill>
            <a:ln w="9525">
              <a:solidFill>
                <a:schemeClr val="lt1"/>
              </a:solidFill>
            </a:ln>
          </c:spPr>
          <c:invertIfNegative val="0"/>
          <c:cat>
            <c:multiLvlStrRef>
              <c:f>'D16'!$C$47:$I$48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'D16'!$C$52:$I$52</c:f>
              <c:numCache>
                <c:formatCode>#,##0.00</c:formatCode>
                <c:ptCount val="7"/>
                <c:pt idx="0">
                  <c:v>-12.500000000000004</c:v>
                </c:pt>
                <c:pt idx="1">
                  <c:v>-357.71</c:v>
                </c:pt>
                <c:pt idx="2">
                  <c:v>-736.86</c:v>
                </c:pt>
                <c:pt idx="3">
                  <c:v>-490.59</c:v>
                </c:pt>
                <c:pt idx="4">
                  <c:v>-171.46</c:v>
                </c:pt>
                <c:pt idx="5">
                  <c:v>-355.41999999999996</c:v>
                </c:pt>
                <c:pt idx="6">
                  <c:v>-443.53999999999996</c:v>
                </c:pt>
              </c:numCache>
            </c:numRef>
          </c:val>
          <c:extLst>
            <c:ext xmlns:c16="http://schemas.microsoft.com/office/drawing/2014/chart" uri="{C3380CC4-5D6E-409C-BE32-E72D297353CC}">
              <c16:uniqueId val="{00000002-878C-41F7-87AB-1FFD396097CC}"/>
            </c:ext>
          </c:extLst>
        </c:ser>
        <c:ser>
          <c:idx val="6"/>
          <c:order val="4"/>
          <c:tx>
            <c:strRef>
              <c:f>'D16'!$B$53</c:f>
              <c:strCache>
                <c:ptCount val="1"/>
                <c:pt idx="0">
                  <c:v>Împrumuturi
Ссуды и займы
Loans</c:v>
                </c:pt>
              </c:strCache>
            </c:strRef>
          </c:tx>
          <c:spPr>
            <a:solidFill>
              <a:srgbClr val="E6D9D0"/>
            </a:solidFill>
            <a:ln>
              <a:solidFill>
                <a:schemeClr val="lt1"/>
              </a:solidFill>
            </a:ln>
          </c:spPr>
          <c:invertIfNegative val="0"/>
          <c:cat>
            <c:multiLvlStrRef>
              <c:f>'D16'!$C$47:$I$48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'D16'!$C$53:$I$53</c:f>
              <c:numCache>
                <c:formatCode>#,##0.00</c:formatCode>
                <c:ptCount val="7"/>
                <c:pt idx="0">
                  <c:v>-5.4200000000000017</c:v>
                </c:pt>
                <c:pt idx="1">
                  <c:v>-219.07</c:v>
                </c:pt>
                <c:pt idx="2">
                  <c:v>-201.35000000000002</c:v>
                </c:pt>
                <c:pt idx="3">
                  <c:v>-314.31</c:v>
                </c:pt>
                <c:pt idx="4">
                  <c:v>-192.88</c:v>
                </c:pt>
                <c:pt idx="5">
                  <c:v>-52.350000000000023</c:v>
                </c:pt>
                <c:pt idx="6">
                  <c:v>40.450000000000003</c:v>
                </c:pt>
              </c:numCache>
            </c:numRef>
          </c:val>
          <c:extLst>
            <c:ext xmlns:c16="http://schemas.microsoft.com/office/drawing/2014/chart" uri="{C3380CC4-5D6E-409C-BE32-E72D297353CC}">
              <c16:uniqueId val="{00000003-878C-41F7-87AB-1FFD396097CC}"/>
            </c:ext>
          </c:extLst>
        </c:ser>
        <c:ser>
          <c:idx val="7"/>
          <c:order val="5"/>
          <c:tx>
            <c:strRef>
              <c:f>'D16'!$B$54</c:f>
              <c:strCache>
                <c:ptCount val="1"/>
                <c:pt idx="0">
                  <c:v>Credite comerciale şi avansuri
Торговые кредиты и авансы
Trade credit and advances</c:v>
                </c:pt>
              </c:strCache>
            </c:strRef>
          </c:tx>
          <c:spPr>
            <a:solidFill>
              <a:srgbClr val="CEBEAE"/>
            </a:solidFill>
            <a:ln>
              <a:solidFill>
                <a:schemeClr val="lt1"/>
              </a:solidFill>
            </a:ln>
          </c:spPr>
          <c:invertIfNegative val="0"/>
          <c:cat>
            <c:multiLvlStrRef>
              <c:f>'D16'!$C$47:$I$48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'D16'!$C$54:$I$54</c:f>
              <c:numCache>
                <c:formatCode>#,##0.00</c:formatCode>
                <c:ptCount val="7"/>
                <c:pt idx="0">
                  <c:v>26.810000000000027</c:v>
                </c:pt>
                <c:pt idx="1">
                  <c:v>-2.2799999999999958</c:v>
                </c:pt>
                <c:pt idx="2">
                  <c:v>-210.01</c:v>
                </c:pt>
                <c:pt idx="3">
                  <c:v>-14.010000000000002</c:v>
                </c:pt>
                <c:pt idx="4">
                  <c:v>-118.21000000000001</c:v>
                </c:pt>
                <c:pt idx="5">
                  <c:v>-94.860000000000014</c:v>
                </c:pt>
                <c:pt idx="6">
                  <c:v>-161.69999999999999</c:v>
                </c:pt>
              </c:numCache>
            </c:numRef>
          </c:val>
          <c:extLst>
            <c:ext xmlns:c16="http://schemas.microsoft.com/office/drawing/2014/chart" uri="{C3380CC4-5D6E-409C-BE32-E72D297353CC}">
              <c16:uniqueId val="{00000004-878C-41F7-87AB-1FFD396097CC}"/>
            </c:ext>
          </c:extLst>
        </c:ser>
        <c:ser>
          <c:idx val="3"/>
          <c:order val="6"/>
          <c:tx>
            <c:strRef>
              <c:f>'D16'!$B$55</c:f>
              <c:strCache>
                <c:ptCount val="1"/>
                <c:pt idx="0">
                  <c:v>Drepturi speciale de tragere
Специальные права займствования
Special drawing rights</c:v>
                </c:pt>
              </c:strCache>
            </c:strRef>
          </c:tx>
          <c:invertIfNegative val="0"/>
          <c:cat>
            <c:multiLvlStrRef>
              <c:f>'D16'!$C$47:$I$48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'D16'!$C$55:$I$55</c:f>
            </c:numRef>
          </c:val>
          <c:extLst>
            <c:ext xmlns:c16="http://schemas.microsoft.com/office/drawing/2014/chart" uri="{C3380CC4-5D6E-409C-BE32-E72D297353CC}">
              <c16:uniqueId val="{00000005-878C-41F7-87AB-1FFD396097CC}"/>
            </c:ext>
          </c:extLst>
        </c:ser>
        <c:ser>
          <c:idx val="5"/>
          <c:order val="7"/>
          <c:tx>
            <c:strRef>
              <c:f>'D16'!$B$56</c:f>
              <c:strCache>
                <c:ptCount val="1"/>
                <c:pt idx="0">
                  <c:v>Active de rezervă
Резервные активы
Reserve assets</c:v>
                </c:pt>
              </c:strCache>
            </c:strRef>
          </c:tx>
          <c:spPr>
            <a:solidFill>
              <a:srgbClr val="B39B83"/>
            </a:solidFill>
            <a:ln w="9525">
              <a:solidFill>
                <a:schemeClr val="lt1"/>
              </a:solidFill>
            </a:ln>
          </c:spPr>
          <c:invertIfNegative val="0"/>
          <c:cat>
            <c:multiLvlStrRef>
              <c:f>'D16'!$C$47:$I$48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'D16'!$C$56:$I$56</c:f>
              <c:numCache>
                <c:formatCode>#,##0.00</c:formatCode>
                <c:ptCount val="7"/>
                <c:pt idx="0">
                  <c:v>-444.96000000000004</c:v>
                </c:pt>
                <c:pt idx="1">
                  <c:v>247.45</c:v>
                </c:pt>
                <c:pt idx="2">
                  <c:v>720.36999999999989</c:v>
                </c:pt>
                <c:pt idx="3">
                  <c:v>114.48000000000003</c:v>
                </c:pt>
                <c:pt idx="4">
                  <c:v>155.57</c:v>
                </c:pt>
                <c:pt idx="5">
                  <c:v>248.27</c:v>
                </c:pt>
                <c:pt idx="6">
                  <c:v>35.880000000000059</c:v>
                </c:pt>
              </c:numCache>
            </c:numRef>
          </c:val>
          <c:extLst>
            <c:ext xmlns:c16="http://schemas.microsoft.com/office/drawing/2014/chart" uri="{C3380CC4-5D6E-409C-BE32-E72D297353CC}">
              <c16:uniqueId val="{00000006-878C-41F7-87AB-1FFD396097CC}"/>
            </c:ext>
          </c:extLst>
        </c:ser>
        <c:dLbls>
          <c:showLegendKey val="0"/>
          <c:showVal val="0"/>
          <c:showCatName val="0"/>
          <c:showSerName val="0"/>
          <c:showPercent val="0"/>
          <c:showBubbleSize val="0"/>
        </c:dLbls>
        <c:gapWidth val="100"/>
        <c:overlap val="100"/>
        <c:axId val="88027520"/>
        <c:axId val="88028672"/>
      </c:barChart>
      <c:lineChart>
        <c:grouping val="standard"/>
        <c:varyColors val="0"/>
        <c:ser>
          <c:idx val="0"/>
          <c:order val="0"/>
          <c:tx>
            <c:strRef>
              <c:f>'D16'!$B$49</c:f>
              <c:strCache>
                <c:ptCount val="1"/>
                <c:pt idx="0">
                  <c:v>Contul financiar
Финансовый счёт
Financial account</c:v>
                </c:pt>
              </c:strCache>
            </c:strRef>
          </c:tx>
          <c:spPr>
            <a:ln w="19050">
              <a:solidFill>
                <a:schemeClr val="bg2">
                  <a:lumMod val="10000"/>
                </a:schemeClr>
              </a:solidFill>
              <a:prstDash val="solid"/>
            </a:ln>
          </c:spPr>
          <c:marker>
            <c:symbol val="diamond"/>
            <c:size val="5"/>
            <c:spPr>
              <a:solidFill>
                <a:schemeClr val="bg2">
                  <a:lumMod val="10000"/>
                  <a:alpha val="98000"/>
                </a:schemeClr>
              </a:solidFill>
              <a:ln>
                <a:solidFill>
                  <a:schemeClr val="bg2">
                    <a:lumMod val="10000"/>
                  </a:schemeClr>
                </a:solidFill>
                <a:prstDash val="solid"/>
              </a:ln>
            </c:spPr>
          </c:marker>
          <c:dLbls>
            <c:dLbl>
              <c:idx val="3"/>
              <c:layout>
                <c:manualLayout>
                  <c:x val="-4.5764265923599438E-2"/>
                  <c:y val="5.30247933884296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D9-450F-A5B3-FCF9DBAAAC53}"/>
                </c:ext>
              </c:extLst>
            </c:dLbl>
            <c:dLbl>
              <c:idx val="6"/>
              <c:layout>
                <c:manualLayout>
                  <c:x val="-3.126636341318087E-2"/>
                  <c:y val="5.74325068870523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D9-450F-A5B3-FCF9DBAAAC53}"/>
                </c:ext>
              </c:extLst>
            </c:dLbl>
            <c:spPr>
              <a:noFill/>
              <a:ln>
                <a:noFill/>
              </a:ln>
              <a:effectLst/>
            </c:spPr>
            <c:txPr>
              <a:bodyPr wrap="square" lIns="38100" tIns="19050" rIns="38100" bIns="19050" anchor="ctr">
                <a:spAutoFit/>
              </a:bodyPr>
              <a:lstStyle/>
              <a:p>
                <a:pPr>
                  <a:defRPr b="1"/>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'D16'!$C$47:$I$48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'D16'!$C$49:$I$49</c:f>
              <c:numCache>
                <c:formatCode>#,##0.00</c:formatCode>
                <c:ptCount val="7"/>
                <c:pt idx="0">
                  <c:v>-616.18000000000006</c:v>
                </c:pt>
                <c:pt idx="1">
                  <c:v>-436.56999999999988</c:v>
                </c:pt>
                <c:pt idx="2">
                  <c:v>-619.67000000000007</c:v>
                </c:pt>
                <c:pt idx="3">
                  <c:v>-765.24</c:v>
                </c:pt>
                <c:pt idx="4">
                  <c:v>-464.33</c:v>
                </c:pt>
                <c:pt idx="5">
                  <c:v>-310.72000000000003</c:v>
                </c:pt>
                <c:pt idx="6">
                  <c:v>-633.62999999999977</c:v>
                </c:pt>
              </c:numCache>
            </c:numRef>
          </c:val>
          <c:smooth val="0"/>
          <c:extLst>
            <c:ext xmlns:c16="http://schemas.microsoft.com/office/drawing/2014/chart" uri="{C3380CC4-5D6E-409C-BE32-E72D297353CC}">
              <c16:uniqueId val="{00000007-878C-41F7-87AB-1FFD396097CC}"/>
            </c:ext>
          </c:extLst>
        </c:ser>
        <c:dLbls>
          <c:showLegendKey val="0"/>
          <c:showVal val="0"/>
          <c:showCatName val="0"/>
          <c:showSerName val="0"/>
          <c:showPercent val="0"/>
          <c:showBubbleSize val="0"/>
        </c:dLbls>
        <c:marker val="1"/>
        <c:smooth val="0"/>
        <c:axId val="88027520"/>
        <c:axId val="88028672"/>
      </c:lineChart>
      <c:lineChart>
        <c:grouping val="standard"/>
        <c:varyColors val="0"/>
        <c:ser>
          <c:idx val="8"/>
          <c:order val="8"/>
          <c:tx>
            <c:strRef>
              <c:f>'D16'!$B$57</c:f>
              <c:strCache>
                <c:ptCount val="1"/>
                <c:pt idx="0">
                  <c:v>CF / PIB (scala din dreapta)
ФС / ВВП (правая ось)
FA / GDP (right axis)</c:v>
                </c:pt>
              </c:strCache>
              <c:extLst xmlns:c15="http://schemas.microsoft.com/office/drawing/2012/chart"/>
            </c:strRef>
          </c:tx>
          <c:marker>
            <c:symbol val="triangle"/>
            <c:size val="5"/>
            <c:spPr>
              <a:solidFill>
                <a:srgbClr val="473325"/>
              </a:solidFill>
              <a:ln w="3175">
                <a:solidFill>
                  <a:srgbClr val="473325"/>
                </a:solidFill>
              </a:ln>
            </c:spPr>
          </c:marker>
          <c:cat>
            <c:multiLvlStrRef>
              <c:f>'D16'!$C$47:$I$48</c:f>
              <c:multiLvlStrCache>
                <c:ptCount val="7"/>
                <c:lvl>
                  <c:pt idx="0">
                    <c:v>I</c:v>
                  </c:pt>
                  <c:pt idx="1">
                    <c:v>II</c:v>
                  </c:pt>
                  <c:pt idx="2">
                    <c:v>III</c:v>
                  </c:pt>
                  <c:pt idx="3">
                    <c:v>IV</c:v>
                  </c:pt>
                  <c:pt idx="4">
                    <c:v>I*</c:v>
                  </c:pt>
                  <c:pt idx="5">
                    <c:v>II*</c:v>
                  </c:pt>
                  <c:pt idx="6">
                    <c:v>III</c:v>
                  </c:pt>
                </c:lvl>
                <c:lvl>
                  <c:pt idx="0">
                    <c:v>2022</c:v>
                  </c:pt>
                  <c:pt idx="4">
                    <c:v>2023</c:v>
                  </c:pt>
                </c:lvl>
              </c:multiLvlStrCache>
              <c:extLst xmlns:c15="http://schemas.microsoft.com/office/drawing/2012/chart"/>
            </c:multiLvlStrRef>
          </c:cat>
          <c:val>
            <c:numRef>
              <c:f>'D16'!$C$57:$I$57</c:f>
              <c:extLst xmlns:c15="http://schemas.microsoft.com/office/drawing/2012/chart"/>
            </c:numRef>
          </c:val>
          <c:smooth val="0"/>
          <c:extLst xmlns:c15="http://schemas.microsoft.com/office/drawing/2012/chart">
            <c:ext xmlns:c16="http://schemas.microsoft.com/office/drawing/2014/chart" uri="{C3380CC4-5D6E-409C-BE32-E72D297353CC}">
              <c16:uniqueId val="{00000008-878C-41F7-87AB-1FFD396097CC}"/>
            </c:ext>
          </c:extLst>
        </c:ser>
        <c:dLbls>
          <c:showLegendKey val="0"/>
          <c:showVal val="0"/>
          <c:showCatName val="0"/>
          <c:showSerName val="0"/>
          <c:showPercent val="0"/>
          <c:showBubbleSize val="0"/>
        </c:dLbls>
        <c:marker val="1"/>
        <c:smooth val="0"/>
        <c:axId val="612968944"/>
        <c:axId val="612970584"/>
        <c:extLst/>
      </c:lineChart>
      <c:catAx>
        <c:axId val="88027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ro-RO"/>
          </a:p>
        </c:txPr>
        <c:crossAx val="88028672"/>
        <c:crosses val="autoZero"/>
        <c:auto val="1"/>
        <c:lblAlgn val="ctr"/>
        <c:lblOffset val="0"/>
        <c:tickLblSkip val="1"/>
        <c:tickMarkSkip val="1"/>
        <c:noMultiLvlLbl val="0"/>
      </c:catAx>
      <c:valAx>
        <c:axId val="88028672"/>
        <c:scaling>
          <c:orientation val="minMax"/>
          <c:max val="750"/>
          <c:min val="-1500"/>
        </c:scaling>
        <c:delete val="0"/>
        <c:axPos val="l"/>
        <c:majorGridlines>
          <c:spPr>
            <a:ln>
              <a:solidFill>
                <a:schemeClr val="bg1">
                  <a:lumMod val="7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RO"/>
          </a:p>
        </c:txPr>
        <c:crossAx val="88027520"/>
        <c:crosses val="autoZero"/>
        <c:crossBetween val="between"/>
        <c:majorUnit val="250"/>
        <c:minorUnit val="1"/>
      </c:valAx>
      <c:valAx>
        <c:axId val="612970584"/>
        <c:scaling>
          <c:orientation val="minMax"/>
          <c:max val="14"/>
          <c:min val="-16"/>
        </c:scaling>
        <c:delete val="1"/>
        <c:axPos val="r"/>
        <c:numFmt formatCode="#,##0.0" sourceLinked="0"/>
        <c:majorTickMark val="out"/>
        <c:minorTickMark val="none"/>
        <c:tickLblPos val="nextTo"/>
        <c:crossAx val="612968944"/>
        <c:crosses val="max"/>
        <c:crossBetween val="between"/>
        <c:majorUnit val="4"/>
        <c:minorUnit val="1"/>
      </c:valAx>
      <c:catAx>
        <c:axId val="612968944"/>
        <c:scaling>
          <c:orientation val="minMax"/>
        </c:scaling>
        <c:delete val="1"/>
        <c:axPos val="b"/>
        <c:numFmt formatCode="General" sourceLinked="1"/>
        <c:majorTickMark val="out"/>
        <c:minorTickMark val="none"/>
        <c:tickLblPos val="nextTo"/>
        <c:crossAx val="612970584"/>
        <c:crosses val="autoZero"/>
        <c:auto val="1"/>
        <c:lblAlgn val="ctr"/>
        <c:lblOffset val="100"/>
        <c:noMultiLvlLbl val="0"/>
      </c:catAx>
      <c:spPr>
        <a:noFill/>
        <a:ln w="25400">
          <a:noFill/>
        </a:ln>
      </c:spPr>
    </c:plotArea>
    <c:legend>
      <c:legendPos val="r"/>
      <c:layout>
        <c:manualLayout>
          <c:xMode val="edge"/>
          <c:yMode val="edge"/>
          <c:x val="6.4708377871182859E-2"/>
          <c:y val="0.7101019066831521"/>
          <c:w val="0.93358877007957553"/>
          <c:h val="0.27111504160762046"/>
        </c:manualLayout>
      </c:layout>
      <c:overlay val="0"/>
    </c:legend>
    <c:plotVisOnly val="1"/>
    <c:dispBlanksAs val="gap"/>
    <c:showDLblsOverMax val="0"/>
  </c:chart>
  <c:spPr>
    <a:solidFill>
      <a:srgbClr val="FFFFFF"/>
    </a:solidFill>
    <a:ln w="3175">
      <a:solidFill>
        <a:schemeClr val="bg1">
          <a:lumMod val="85000"/>
        </a:schemeClr>
      </a:solid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R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48862510211307003"/>
        </c:manualLayout>
      </c:layout>
      <c:barChart>
        <c:barDir val="col"/>
        <c:grouping val="clustered"/>
        <c:varyColors val="0"/>
        <c:ser>
          <c:idx val="1"/>
          <c:order val="1"/>
          <c:tx>
            <c:strRef>
              <c:f>'D2'!$B$38</c:f>
              <c:strCache>
                <c:ptCount val="1"/>
                <c:pt idx="0">
                  <c:v>Export de bunuri și servicii / PIB, %
Экспорт товаров и услуг / ВВП, %
Exports of goods and services / GDP, %</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'D2'!$C$35:$I$36</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'D2'!$C$38:$I$38</c:f>
              <c:numCache>
                <c:formatCode>0.0</c:formatCode>
                <c:ptCount val="7"/>
                <c:pt idx="0">
                  <c:v>44.532199072027559</c:v>
                </c:pt>
                <c:pt idx="1">
                  <c:v>46.849775914581187</c:v>
                </c:pt>
                <c:pt idx="2">
                  <c:v>35.529276935245704</c:v>
                </c:pt>
                <c:pt idx="3">
                  <c:v>40.026776179003143</c:v>
                </c:pt>
                <c:pt idx="4">
                  <c:v>44.610080203616562</c:v>
                </c:pt>
                <c:pt idx="5">
                  <c:v>35.282887220812285</c:v>
                </c:pt>
                <c:pt idx="6">
                  <c:v>32.534653470022477</c:v>
                </c:pt>
              </c:numCache>
            </c:numRef>
          </c:val>
          <c:extLst>
            <c:ext xmlns:c16="http://schemas.microsoft.com/office/drawing/2014/chart" uri="{C3380CC4-5D6E-409C-BE32-E72D297353CC}">
              <c16:uniqueId val="{00000000-1C34-44AE-AA02-3BA501AC092B}"/>
            </c:ext>
          </c:extLst>
        </c:ser>
        <c:ser>
          <c:idx val="2"/>
          <c:order val="2"/>
          <c:tx>
            <c:strRef>
              <c:f>'D2'!$B$39</c:f>
              <c:strCache>
                <c:ptCount val="1"/>
                <c:pt idx="0">
                  <c:v>Import de bunuri și servicii / PIB, %
Импорт товаров и услуг / ВВП, %
Imports of goods and services / GDP, %</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'D2'!$C$35:$I$36</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'D2'!$C$39:$I$39</c:f>
              <c:numCache>
                <c:formatCode>0.0</c:formatCode>
                <c:ptCount val="7"/>
                <c:pt idx="0">
                  <c:v>70.996768141140876</c:v>
                </c:pt>
                <c:pt idx="1">
                  <c:v>72.496844275109723</c:v>
                </c:pt>
                <c:pt idx="2">
                  <c:v>65.073134178504702</c:v>
                </c:pt>
                <c:pt idx="3">
                  <c:v>75.722931037151312</c:v>
                </c:pt>
                <c:pt idx="4">
                  <c:v>73.051288880996765</c:v>
                </c:pt>
                <c:pt idx="5">
                  <c:v>57.601803362903794</c:v>
                </c:pt>
                <c:pt idx="6">
                  <c:v>57.394060092060805</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'D2'!$B$37</c:f>
              <c:strCache>
                <c:ptCount val="1"/>
                <c:pt idx="0">
                  <c:v>Gradul de deschidere comercială, %
Торговая открытость, %
Trade openness, %</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'D2'!$C$35:$I$36</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'D2'!$C$37:$I$37</c:f>
              <c:numCache>
                <c:formatCode>0.0</c:formatCode>
                <c:ptCount val="7"/>
                <c:pt idx="0">
                  <c:v>115.5</c:v>
                </c:pt>
                <c:pt idx="1">
                  <c:v>119.3</c:v>
                </c:pt>
                <c:pt idx="2">
                  <c:v>100.6</c:v>
                </c:pt>
                <c:pt idx="3">
                  <c:v>115.7</c:v>
                </c:pt>
                <c:pt idx="4">
                  <c:v>117.69999999999999</c:v>
                </c:pt>
                <c:pt idx="5">
                  <c:v>92.9</c:v>
                </c:pt>
                <c:pt idx="6">
                  <c:v>89.9</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82869832"/>
        <c:crosses val="autoZero"/>
        <c:crossBetween val="between"/>
      </c:valAx>
      <c:spPr>
        <a:noFill/>
        <a:ln>
          <a:noFill/>
        </a:ln>
        <a:effectLst/>
      </c:spPr>
    </c:plotArea>
    <c:legend>
      <c:legendPos val="b"/>
      <c:layout>
        <c:manualLayout>
          <c:xMode val="edge"/>
          <c:yMode val="edge"/>
          <c:x val="5.0230127048294326E-2"/>
          <c:y val="0.65311548719688617"/>
          <c:w val="0.90361147937487118"/>
          <c:h val="0.346266684854160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bg2">
          <a:lumMod val="7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0839622947780925"/>
        </c:manualLayout>
      </c:layout>
      <c:barChart>
        <c:barDir val="col"/>
        <c:grouping val="clustered"/>
        <c:varyColors val="0"/>
        <c:ser>
          <c:idx val="0"/>
          <c:order val="0"/>
          <c:tx>
            <c:strRef>
              <c:f>'D17'!$B$43</c:f>
              <c:strCache>
                <c:ptCount val="1"/>
                <c:pt idx="0">
                  <c:v>Investiţii directe
Прямые инвестиции
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'D17'!$C$41:$D$41</c:f>
              <c:strCache>
                <c:ptCount val="2"/>
                <c:pt idx="0">
                  <c:v>Achiziția netă de active financiare
Чистое приобретение финансовых активов
Net acquisition of financial assets</c:v>
                </c:pt>
                <c:pt idx="1">
                  <c:v>Acumularea netă de pasive
Чистое принятие обязательств
Net incurrence of liabilities</c:v>
                </c:pt>
              </c:strCache>
            </c:strRef>
          </c:cat>
          <c:val>
            <c:numRef>
              <c:f>'D17'!$C$43:$D$43</c:f>
              <c:numCache>
                <c:formatCode>0.00</c:formatCode>
                <c:ptCount val="2"/>
                <c:pt idx="0">
                  <c:v>1.7200000000000002</c:v>
                </c:pt>
                <c:pt idx="1">
                  <c:v>107.24999999999999</c:v>
                </c:pt>
              </c:numCache>
            </c:numRef>
          </c:val>
          <c:extLst>
            <c:ext xmlns:c16="http://schemas.microsoft.com/office/drawing/2014/chart" uri="{C3380CC4-5D6E-409C-BE32-E72D297353CC}">
              <c16:uniqueId val="{00000001-3166-42A7-A4A4-9C7CFCA19940}"/>
            </c:ext>
          </c:extLst>
        </c:ser>
        <c:ser>
          <c:idx val="2"/>
          <c:order val="1"/>
          <c:tx>
            <c:strRef>
              <c:f>'D17'!$B$45</c:f>
              <c:strCache>
                <c:ptCount val="1"/>
                <c:pt idx="0">
                  <c:v>Numerar şi depozite
Наличная валюта и депозиты
Currency and deposits</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'D17'!$C$41:$D$41</c:f>
              <c:strCache>
                <c:ptCount val="2"/>
                <c:pt idx="0">
                  <c:v>Achiziția netă de active financiare
Чистое приобретение финансовых активов
Net acquisition of financial assets</c:v>
                </c:pt>
                <c:pt idx="1">
                  <c:v>Acumularea netă de pasive
Чистое принятие обязательств
Net incurrence of liabilities</c:v>
                </c:pt>
              </c:strCache>
            </c:strRef>
          </c:cat>
          <c:val>
            <c:numRef>
              <c:f>'D17'!$C$45:$D$45</c:f>
              <c:numCache>
                <c:formatCode>0.00</c:formatCode>
                <c:ptCount val="2"/>
                <c:pt idx="0">
                  <c:v>-446.78999999999996</c:v>
                </c:pt>
                <c:pt idx="1">
                  <c:v>-3.25</c:v>
                </c:pt>
              </c:numCache>
            </c:numRef>
          </c:val>
          <c:extLst>
            <c:ext xmlns:c16="http://schemas.microsoft.com/office/drawing/2014/chart" uri="{C3380CC4-5D6E-409C-BE32-E72D297353CC}">
              <c16:uniqueId val="{00000002-3166-42A7-A4A4-9C7CFCA19940}"/>
            </c:ext>
          </c:extLst>
        </c:ser>
        <c:ser>
          <c:idx val="3"/>
          <c:order val="2"/>
          <c:tx>
            <c:strRef>
              <c:f>'D17'!$B$46</c:f>
              <c:strCache>
                <c:ptCount val="1"/>
                <c:pt idx="0">
                  <c:v>Împrumuturi
Ссуды и займы
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'D17'!$C$41:$D$41</c:f>
              <c:strCache>
                <c:ptCount val="2"/>
                <c:pt idx="0">
                  <c:v>Achiziția netă de active financiare
Чистое приобретение финансовых активов
Net acquisition of financial assets</c:v>
                </c:pt>
                <c:pt idx="1">
                  <c:v>Acumularea netă de pasive
Чистое принятие обязательств
Net incurrence of liabilities</c:v>
                </c:pt>
              </c:strCache>
            </c:strRef>
          </c:cat>
          <c:val>
            <c:numRef>
              <c:f>'D17'!$C$46:$D$46</c:f>
              <c:numCache>
                <c:formatCode>0.00</c:formatCode>
                <c:ptCount val="2"/>
                <c:pt idx="0">
                  <c:v>-72.86999999999999</c:v>
                </c:pt>
                <c:pt idx="1">
                  <c:v>-113.32</c:v>
                </c:pt>
              </c:numCache>
            </c:numRef>
          </c:val>
          <c:extLst>
            <c:ext xmlns:c16="http://schemas.microsoft.com/office/drawing/2014/chart" uri="{C3380CC4-5D6E-409C-BE32-E72D297353CC}">
              <c16:uniqueId val="{00000003-3166-42A7-A4A4-9C7CFCA19940}"/>
            </c:ext>
          </c:extLst>
        </c:ser>
        <c:ser>
          <c:idx val="4"/>
          <c:order val="3"/>
          <c:tx>
            <c:strRef>
              <c:f>'D17'!$B$47</c:f>
              <c:strCache>
                <c:ptCount val="1"/>
                <c:pt idx="0">
                  <c:v>Credite comerciale şi avansuri
Торговые кредиты и авансы
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'D17'!$C$41:$D$41</c:f>
              <c:strCache>
                <c:ptCount val="2"/>
                <c:pt idx="0">
                  <c:v>Achiziția netă de active financiare
Чистое приобретение финансовых активов
Net acquisition of financial assets</c:v>
                </c:pt>
                <c:pt idx="1">
                  <c:v>Acumularea netă de pasive
Чистое принятие обязательств
Net incurrence of liabilities</c:v>
                </c:pt>
              </c:strCache>
            </c:strRef>
          </c:cat>
          <c:val>
            <c:numRef>
              <c:f>'D17'!$C$47:$D$47</c:f>
              <c:numCache>
                <c:formatCode>0.00</c:formatCode>
                <c:ptCount val="2"/>
                <c:pt idx="0">
                  <c:v>-97.539999999999992</c:v>
                </c:pt>
                <c:pt idx="1">
                  <c:v>64.16</c:v>
                </c:pt>
              </c:numCache>
            </c:numRef>
          </c:val>
          <c:extLst>
            <c:ext xmlns:c16="http://schemas.microsoft.com/office/drawing/2014/chart" uri="{C3380CC4-5D6E-409C-BE32-E72D297353CC}">
              <c16:uniqueId val="{00000004-3166-42A7-A4A4-9C7CFCA19940}"/>
            </c:ext>
          </c:extLst>
        </c:ser>
        <c:ser>
          <c:idx val="5"/>
          <c:order val="4"/>
          <c:tx>
            <c:strRef>
              <c:f>'D17'!$B$48</c:f>
              <c:strCache>
                <c:ptCount val="1"/>
                <c:pt idx="0">
                  <c:v>Active de rezervă
Резервные активы
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'D17'!$C$41:$D$41</c:f>
              <c:strCache>
                <c:ptCount val="2"/>
                <c:pt idx="0">
                  <c:v>Achiziția netă de active financiare
Чистое приобретение финансовых активов
Net acquisition of financial assets</c:v>
                </c:pt>
                <c:pt idx="1">
                  <c:v>Acumularea netă de pasive
Чистое принятие обязательств
Net incurrence of liabilities</c:v>
                </c:pt>
              </c:strCache>
            </c:strRef>
          </c:cat>
          <c:val>
            <c:numRef>
              <c:f>'D17'!$C$48:$D$48</c:f>
              <c:numCache>
                <c:formatCode>General</c:formatCode>
                <c:ptCount val="2"/>
                <c:pt idx="0" formatCode="0.00">
                  <c:v>35.880000000000059</c:v>
                </c:pt>
              </c:numCache>
            </c:numRef>
          </c:val>
          <c:extLst>
            <c:ext xmlns:c16="http://schemas.microsoft.com/office/drawing/2014/chart" uri="{C3380CC4-5D6E-409C-BE32-E72D297353CC}">
              <c16:uniqueId val="{00000005-3166-42A7-A4A4-9C7CFCA19940}"/>
            </c:ext>
          </c:extLst>
        </c:ser>
        <c:ser>
          <c:idx val="1"/>
          <c:order val="6"/>
          <c:tx>
            <c:strRef>
              <c:f>'D17'!$B$44</c:f>
              <c:strCache>
                <c:ptCount val="1"/>
                <c:pt idx="0">
                  <c:v>Alte fluxuri financiare
Прочие финансовые потоки
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'D17'!$C$41:$D$41</c:f>
              <c:strCache>
                <c:ptCount val="2"/>
                <c:pt idx="0">
                  <c:v>Achiziția netă de active financiare
Чистое приобретение финансовых активов
Net acquisition of financial assets</c:v>
                </c:pt>
                <c:pt idx="1">
                  <c:v>Acumularea netă de pasive
Чистое принятие обязательств
Net incurrence of liabilities</c:v>
                </c:pt>
              </c:strCache>
            </c:strRef>
          </c:cat>
          <c:val>
            <c:numRef>
              <c:f>'D17'!$C$44:$D$44</c:f>
              <c:numCache>
                <c:formatCode>0.00</c:formatCode>
                <c:ptCount val="2"/>
                <c:pt idx="0">
                  <c:v>-0.68</c:v>
                </c:pt>
                <c:pt idx="1">
                  <c:v>-1.4899999999999998</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32035912"/>
        <c:crosses val="autoZero"/>
        <c:auto val="1"/>
        <c:lblAlgn val="ctr"/>
        <c:lblOffset val="100"/>
        <c:noMultiLvlLbl val="0"/>
      </c:catAx>
      <c:valAx>
        <c:axId val="432035912"/>
        <c:scaling>
          <c:orientation val="minMax"/>
          <c:max val="200"/>
          <c:min val="-5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32041816"/>
        <c:crosses val="autoZero"/>
        <c:crossBetween val="between"/>
        <c:majorUnit val="100"/>
      </c:valAx>
      <c:spPr>
        <a:noFill/>
        <a:ln>
          <a:noFill/>
        </a:ln>
        <a:effectLst/>
      </c:spPr>
    </c:plotArea>
    <c:legend>
      <c:legendPos val="b"/>
      <c:layout>
        <c:manualLayout>
          <c:xMode val="edge"/>
          <c:yMode val="edge"/>
          <c:x val="7.6941308541251613E-2"/>
          <c:y val="0.77702012821551536"/>
          <c:w val="0.83804651677576447"/>
          <c:h val="0.22146275807158367"/>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926781521008877"/>
          <c:y val="0.19404426191658139"/>
          <c:w val="0.34410949455444001"/>
          <c:h val="0.74771467967801153"/>
        </c:manualLayout>
      </c:layout>
      <c:pieChart>
        <c:varyColors val="1"/>
        <c:ser>
          <c:idx val="1"/>
          <c:order val="0"/>
          <c:spPr>
            <a:ln w="0"/>
          </c:spPr>
          <c:dPt>
            <c:idx val="0"/>
            <c:bubble3D val="0"/>
            <c:spPr>
              <a:solidFill>
                <a:srgbClr val="785434"/>
              </a:solidFill>
              <a:ln w="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rgbClr val="9B6D43"/>
              </a:solidFill>
              <a:ln w="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rgbClr val="B8885C"/>
              </a:solidFill>
              <a:ln w="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rgbClr val="C39B77"/>
              </a:solidFill>
              <a:ln w="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rgbClr val="D4B79C"/>
              </a:solidFill>
              <a:ln w="0">
                <a:solidFill>
                  <a:schemeClr val="lt1"/>
                </a:solidFill>
              </a:ln>
              <a:effectLst/>
            </c:spPr>
            <c:extLst>
              <c:ext xmlns:c16="http://schemas.microsoft.com/office/drawing/2014/chart" uri="{C3380CC4-5D6E-409C-BE32-E72D297353CC}">
                <c16:uniqueId val="{00000009-0B93-4176-8708-80BA3733F608}"/>
              </c:ext>
            </c:extLst>
          </c:dPt>
          <c:dLbls>
            <c:dLbl>
              <c:idx val="0"/>
              <c:layout>
                <c:manualLayout>
                  <c:x val="-0.16659091335632226"/>
                  <c:y val="-0.1553197608726914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fld id="{9DB238A9-6EEA-44F7-8D3D-185800424D3E}" type="CATEGORYNAME">
                      <a:rPr lang="en-US">
                        <a:solidFill>
                          <a:schemeClr val="bg1"/>
                        </a:solidFill>
                      </a:rPr>
                      <a:pPr>
                        <a:defRPr>
                          <a:solidFill>
                            <a:schemeClr val="bg1"/>
                          </a:solidFill>
                        </a:defRPr>
                      </a:pPr>
                      <a:t>[CATEGORY NAME]</a:t>
                    </a:fld>
                    <a:r>
                      <a:rPr lang="en-US" baseline="0">
                        <a:solidFill>
                          <a:schemeClr val="bg1"/>
                        </a:solidFill>
                      </a:rPr>
                      <a:t>;</a:t>
                    </a:r>
                  </a:p>
                  <a:p>
                    <a:pPr>
                      <a:defRPr>
                        <a:solidFill>
                          <a:schemeClr val="bg1"/>
                        </a:solidFill>
                      </a:defRPr>
                    </a:pPr>
                    <a:r>
                      <a:rPr lang="en-US" baseline="0">
                        <a:solidFill>
                          <a:schemeClr val="bg1"/>
                        </a:solidFill>
                      </a:rPr>
                      <a:t> </a:t>
                    </a:r>
                    <a:fld id="{040BB1A6-59B5-4A31-B892-7410209726AE}" type="VALUE">
                      <a:rPr lang="en-US" baseline="0">
                        <a:solidFill>
                          <a:schemeClr val="bg1"/>
                        </a:solidFill>
                      </a:rPr>
                      <a:pPr>
                        <a:defRPr>
                          <a:solidFill>
                            <a:schemeClr val="bg1"/>
                          </a:solidFill>
                        </a:defRPr>
                      </a:pPr>
                      <a:t>[VALUE]</a:t>
                    </a:fld>
                    <a:endParaRPr lang="en-US" baseline="0">
                      <a:solidFill>
                        <a:schemeClr val="bg1"/>
                      </a:solidFill>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extLst>
                <c:ext xmlns:c15="http://schemas.microsoft.com/office/drawing/2012/chart" uri="{CE6537A1-D6FC-4f65-9D91-7224C49458BB}">
                  <c15:layout>
                    <c:manualLayout>
                      <c:w val="0.16941949163484488"/>
                      <c:h val="0.10686955959156902"/>
                    </c:manualLayout>
                  </c15:layout>
                  <c15:dlblFieldTable/>
                  <c15:showDataLabelsRange val="0"/>
                </c:ext>
                <c:ext xmlns:c16="http://schemas.microsoft.com/office/drawing/2014/chart" uri="{C3380CC4-5D6E-409C-BE32-E72D297353CC}">
                  <c16:uniqueId val="{00000001-0B93-4176-8708-80BA3733F608}"/>
                </c:ext>
              </c:extLst>
            </c:dLbl>
            <c:dLbl>
              <c:idx val="1"/>
              <c:layout>
                <c:manualLayout>
                  <c:x val="0.16603408771965225"/>
                  <c:y val="5.7172485457749361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fld id="{9FEE1CB9-A637-41F7-ABB1-BFF839D0646F}" type="CATEGORYNAME">
                      <a:rPr lang="en-US">
                        <a:solidFill>
                          <a:schemeClr val="bg1"/>
                        </a:solidFill>
                      </a:rPr>
                      <a:pPr>
                        <a:defRPr>
                          <a:solidFill>
                            <a:schemeClr val="bg1"/>
                          </a:solidFill>
                        </a:defRPr>
                      </a:pPr>
                      <a:t>[CATEGORY NAME]</a:t>
                    </a:fld>
                    <a:r>
                      <a:rPr lang="en-US" baseline="0">
                        <a:solidFill>
                          <a:schemeClr val="bg1"/>
                        </a:solidFill>
                      </a:rPr>
                      <a:t>; </a:t>
                    </a:r>
                  </a:p>
                  <a:p>
                    <a:pPr>
                      <a:defRPr>
                        <a:solidFill>
                          <a:schemeClr val="bg1"/>
                        </a:solidFill>
                      </a:defRPr>
                    </a:pPr>
                    <a:fld id="{8BC16EF7-6A96-4603-AA02-7440BF9B4A83}" type="VALUE">
                      <a:rPr lang="en-US" baseline="0">
                        <a:solidFill>
                          <a:schemeClr val="bg1"/>
                        </a:solidFill>
                      </a:rPr>
                      <a:pPr>
                        <a:defRPr>
                          <a:solidFill>
                            <a:schemeClr val="bg1"/>
                          </a:solidFill>
                        </a:defRPr>
                      </a:pPr>
                      <a:t>[VALUE]</a:t>
                    </a:fld>
                    <a:endParaRPr lang="ro-RO"/>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B93-4176-8708-80BA3733F608}"/>
                </c:ext>
              </c:extLst>
            </c:dLbl>
            <c:dLbl>
              <c:idx val="2"/>
              <c:layout>
                <c:manualLayout>
                  <c:x val="-7.1366418931754647E-2"/>
                  <c:y val="-9.744345232280207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layout>
                <c:manualLayout>
                  <c:x val="-5.1305287628099832E-3"/>
                  <c:y val="-5.2629900602785523E-2"/>
                </c:manualLayout>
              </c:layout>
              <c:tx>
                <c:rich>
                  <a:bodyPr/>
                  <a:lstStyle/>
                  <a:p>
                    <a:fld id="{7E407A6C-BDB1-4342-BB70-E4D94A972361}" type="CATEGORYNAME">
                      <a:rPr lang="en-US"/>
                      <a:pPr/>
                      <a:t>[CATEGORY NAME]</a:t>
                    </a:fld>
                    <a:r>
                      <a:rPr lang="en-US" baseline="0"/>
                      <a:t>; </a:t>
                    </a:r>
                  </a:p>
                  <a:p>
                    <a:fld id="{1DA9BA74-016E-48E8-9D2F-958C31EA6C67}" type="VALUE">
                      <a:rPr lang="en-US" baseline="0"/>
                      <a:pPr/>
                      <a:t>[VALUE]</a:t>
                    </a:fld>
                    <a:endParaRPr lang="ro-RO"/>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B93-4176-8708-80BA3733F608}"/>
                </c:ext>
              </c:extLst>
            </c:dLbl>
            <c:dLbl>
              <c:idx val="4"/>
              <c:layout>
                <c:manualLayout>
                  <c:x val="1.5272276588530051E-2"/>
                  <c:y val="6.0395068436194851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93-4176-8708-80BA3733F60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'D18'!$B$37:$B$43</c:f>
              <c:strCache>
                <c:ptCount val="5"/>
                <c:pt idx="0">
                  <c:v>BIRD / МБРР / IBRD</c:v>
                </c:pt>
                <c:pt idx="1">
                  <c:v>BERD /ЕБРР / ERBD</c:v>
                </c:pt>
                <c:pt idx="2">
                  <c:v>AID / МАР / IDA</c:v>
                </c:pt>
                <c:pt idx="3">
                  <c:v>BEI / ЕИБ / EIB</c:v>
                </c:pt>
                <c:pt idx="4">
                  <c:v>FIDA / </c:v>
                </c:pt>
              </c:strCache>
            </c:strRef>
          </c:cat>
          <c:val>
            <c:numRef>
              <c:f>'D18'!$C$37:$C$43</c:f>
              <c:numCache>
                <c:formatCode>0.0%</c:formatCode>
                <c:ptCount val="5"/>
                <c:pt idx="0">
                  <c:v>0.55800000000000005</c:v>
                </c:pt>
                <c:pt idx="1">
                  <c:v>0.31900000000000001</c:v>
                </c:pt>
                <c:pt idx="2">
                  <c:v>7.4999999999999997E-2</c:v>
                </c:pt>
                <c:pt idx="3">
                  <c:v>3.5999999999999997E-2</c:v>
                </c:pt>
                <c:pt idx="4">
                  <c:v>1.2E-2</c:v>
                </c:pt>
              </c:numCache>
            </c:numRef>
          </c:val>
          <c:extLst>
            <c:ext xmlns:c16="http://schemas.microsoft.com/office/drawing/2014/chart" uri="{C3380CC4-5D6E-409C-BE32-E72D297353CC}">
              <c16:uniqueId val="{0000000C-0B93-4176-8708-80BA3733F608}"/>
            </c:ext>
          </c:extLst>
        </c:ser>
        <c:dLbls>
          <c:showLegendKey val="0"/>
          <c:showVal val="0"/>
          <c:showCatName val="0"/>
          <c:showSerName val="0"/>
          <c:showPercent val="0"/>
          <c:showBubbleSize val="0"/>
          <c:showLeaderLines val="1"/>
        </c:dLbls>
        <c:firstSliceAng val="25"/>
      </c:pieChart>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'D19'!$B$39</c:f>
              <c:strCache>
                <c:ptCount val="1"/>
                <c:pt idx="0">
                  <c:v>Banca сentrală
Центральный банк
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'D19'!$C$39:$I$39</c:f>
              <c:numCache>
                <c:formatCode>#,##0.0</c:formatCode>
                <c:ptCount val="7"/>
                <c:pt idx="0">
                  <c:v>23.946410724722909</c:v>
                </c:pt>
                <c:pt idx="1">
                  <c:v>24.884866433823841</c:v>
                </c:pt>
                <c:pt idx="2">
                  <c:v>28.926939083689877</c:v>
                </c:pt>
                <c:pt idx="3">
                  <c:v>30.402774598990202</c:v>
                </c:pt>
                <c:pt idx="4">
                  <c:v>31.194657512855645</c:v>
                </c:pt>
                <c:pt idx="5">
                  <c:v>31.7503029158602</c:v>
                </c:pt>
                <c:pt idx="6">
                  <c:v>30.801537662709254</c:v>
                </c:pt>
              </c:numCache>
            </c:numRef>
          </c:val>
          <c:extLst>
            <c:ext xmlns:c16="http://schemas.microsoft.com/office/drawing/2014/chart" uri="{C3380CC4-5D6E-409C-BE32-E72D297353CC}">
              <c16:uniqueId val="{00000000-AF53-4C6C-A058-7392D5C0BE52}"/>
            </c:ext>
          </c:extLst>
        </c:ser>
        <c:ser>
          <c:idx val="1"/>
          <c:order val="1"/>
          <c:tx>
            <c:strRef>
              <c:f>'D19'!$B$40</c:f>
              <c:strCache>
                <c:ptCount val="1"/>
                <c:pt idx="0">
                  <c:v>Administraţia publică
Сектор государственного управления
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'D19'!$C$40:$I$40</c:f>
              <c:numCache>
                <c:formatCode>#,##0.0</c:formatCode>
                <c:ptCount val="7"/>
                <c:pt idx="0">
                  <c:v>-18.316417671268844</c:v>
                </c:pt>
                <c:pt idx="1">
                  <c:v>-18.305604805965871</c:v>
                </c:pt>
                <c:pt idx="2">
                  <c:v>-18.804464053550845</c:v>
                </c:pt>
                <c:pt idx="3">
                  <c:v>-21.866305250008963</c:v>
                </c:pt>
                <c:pt idx="4">
                  <c:v>-22.877001523006317</c:v>
                </c:pt>
                <c:pt idx="5">
                  <c:v>-22.856706373559511</c:v>
                </c:pt>
                <c:pt idx="6">
                  <c:v>-20.919199899345553</c:v>
                </c:pt>
              </c:numCache>
            </c:numRef>
          </c:val>
          <c:extLst>
            <c:ext xmlns:c16="http://schemas.microsoft.com/office/drawing/2014/chart" uri="{C3380CC4-5D6E-409C-BE32-E72D297353CC}">
              <c16:uniqueId val="{00000001-AF53-4C6C-A058-7392D5C0BE52}"/>
            </c:ext>
          </c:extLst>
        </c:ser>
        <c:ser>
          <c:idx val="2"/>
          <c:order val="2"/>
          <c:tx>
            <c:strRef>
              <c:f>'D19'!$B$41</c:f>
              <c:strCache>
                <c:ptCount val="1"/>
                <c:pt idx="0">
                  <c:v>Societăţi care acceptă depozite
Депозитные организации
Deposit-taking corporations</c:v>
                </c:pt>
              </c:strCache>
            </c:strRef>
          </c:tx>
          <c:spPr>
            <a:solidFill>
              <a:srgbClr val="C08247"/>
            </a:solidFill>
            <a:ln w="15875">
              <a:noFill/>
            </a:ln>
            <a:effectLst/>
          </c:spPr>
          <c:invertIfNegative val="0"/>
          <c:dLbls>
            <c:dLbl>
              <c:idx val="2"/>
              <c:layout>
                <c:manualLayout>
                  <c:x val="-1.1123623237041359E-16"/>
                  <c:y val="6.65565716041945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A3-45B1-91E4-499FF26EF23E}"/>
                </c:ext>
              </c:extLst>
            </c:dLbl>
            <c:dLbl>
              <c:idx val="3"/>
              <c:layout>
                <c:manualLayout>
                  <c:x val="-1.0756506958591149E-16"/>
                  <c:y val="9.58663864551277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A3-45B1-91E4-499FF26EF23E}"/>
                </c:ext>
              </c:extLst>
            </c:dLbl>
            <c:dLbl>
              <c:idx val="4"/>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A3-45B1-91E4-499FF26EF23E}"/>
                </c:ext>
              </c:extLst>
            </c:dLbl>
            <c:dLbl>
              <c:idx val="6"/>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53-4C6C-A058-7392D5C0BE5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'D19'!$C$41:$I$41</c:f>
              <c:numCache>
                <c:formatCode>#,##0.0</c:formatCode>
                <c:ptCount val="7"/>
                <c:pt idx="0">
                  <c:v>3.1957688309700054</c:v>
                </c:pt>
                <c:pt idx="1">
                  <c:v>1.8537979325130447</c:v>
                </c:pt>
                <c:pt idx="2">
                  <c:v>-2.7879477228515765E-2</c:v>
                </c:pt>
                <c:pt idx="3">
                  <c:v>-0.56414447106966281</c:v>
                </c:pt>
                <c:pt idx="4">
                  <c:v>-0.41627487391089496</c:v>
                </c:pt>
                <c:pt idx="5">
                  <c:v>0.14195083059266603</c:v>
                </c:pt>
                <c:pt idx="6">
                  <c:v>0.84387511951118721</c:v>
                </c:pt>
              </c:numCache>
            </c:numRef>
          </c:val>
          <c:extLst>
            <c:ext xmlns:c16="http://schemas.microsoft.com/office/drawing/2014/chart" uri="{C3380CC4-5D6E-409C-BE32-E72D297353CC}">
              <c16:uniqueId val="{00000004-AF53-4C6C-A058-7392D5C0BE52}"/>
            </c:ext>
          </c:extLst>
        </c:ser>
        <c:ser>
          <c:idx val="3"/>
          <c:order val="3"/>
          <c:tx>
            <c:strRef>
              <c:f>'D19'!$B$42</c:f>
              <c:strCache>
                <c:ptCount val="1"/>
                <c:pt idx="0">
                  <c:v>Alte sectoare
Прочие сектора
Other sectors</c:v>
                </c:pt>
              </c:strCache>
            </c:strRef>
          </c:tx>
          <c:spPr>
            <a:solidFill>
              <a:srgbClr val="EDDBD1"/>
            </a:solidFill>
            <a:ln w="15875">
              <a:noFill/>
            </a:ln>
            <a:effectLst/>
          </c:spPr>
          <c:invertIfNegative val="0"/>
          <c:dLbls>
            <c:dLbl>
              <c:idx val="2"/>
              <c:layout>
                <c:manualLayout>
                  <c:x val="0"/>
                  <c:y val="0.125464578276699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A3-45B1-91E4-499FF26EF23E}"/>
                </c:ext>
              </c:extLst>
            </c:dLbl>
            <c:dLbl>
              <c:idx val="3"/>
              <c:layout>
                <c:manualLayout>
                  <c:x val="2.9336266960029336E-3"/>
                  <c:y val="0.139676881067961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A3-45B1-91E4-499FF26EF23E}"/>
                </c:ext>
              </c:extLst>
            </c:dLbl>
            <c:dLbl>
              <c:idx val="4"/>
              <c:layout>
                <c:manualLayout>
                  <c:x val="0"/>
                  <c:y val="0.135464920524508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A3-45B1-91E4-499FF26EF23E}"/>
                </c:ext>
              </c:extLst>
            </c:dLbl>
            <c:dLbl>
              <c:idx val="6"/>
              <c:layout>
                <c:manualLayout>
                  <c:x val="3.1338986917063332E-3"/>
                  <c:y val="0.130489377367984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3-4C6C-A058-7392D5C0BE5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'D19'!$C$42:$I$42</c:f>
              <c:numCache>
                <c:formatCode>#,##0.0</c:formatCode>
                <c:ptCount val="7"/>
                <c:pt idx="0">
                  <c:v>-49.333353364567749</c:v>
                </c:pt>
                <c:pt idx="1">
                  <c:v>-48.660053218541634</c:v>
                </c:pt>
                <c:pt idx="2">
                  <c:v>-49.304612141547096</c:v>
                </c:pt>
                <c:pt idx="3">
                  <c:v>-50.509103894420747</c:v>
                </c:pt>
                <c:pt idx="4">
                  <c:v>-51.916534116220312</c:v>
                </c:pt>
                <c:pt idx="5">
                  <c:v>-51.273623503123581</c:v>
                </c:pt>
                <c:pt idx="6">
                  <c:v>-51.938013211534638</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'D19'!$B$43</c:f>
              <c:strCache>
                <c:ptCount val="1"/>
                <c:pt idx="0">
                  <c:v>PII netă
Чистая МИП
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lumMod val="50000"/>
                      </a:schemeClr>
                    </a:solidFill>
                    <a:latin typeface="PermianSerifTypeface" panose="02000000000000000000" pitchFamily="50" charset="0"/>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'D19'!$C$43:$I$43</c:f>
              <c:numCache>
                <c:formatCode>#,##0.0</c:formatCode>
                <c:ptCount val="7"/>
                <c:pt idx="0">
                  <c:v>-40.507591480143681</c:v>
                </c:pt>
                <c:pt idx="1">
                  <c:v>-40.22699365817062</c:v>
                </c:pt>
                <c:pt idx="2">
                  <c:v>-39.210016588636577</c:v>
                </c:pt>
                <c:pt idx="3">
                  <c:v>-42.636779016509166</c:v>
                </c:pt>
                <c:pt idx="4">
                  <c:v>-44.015153000281884</c:v>
                </c:pt>
                <c:pt idx="5">
                  <c:v>-42.238076130230219</c:v>
                </c:pt>
                <c:pt idx="6">
                  <c:v>-41.211800328659756</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57520181094914657"/>
          <c:h val="0.87356052360444036"/>
        </c:manualLayout>
      </c:layout>
      <c:barChart>
        <c:barDir val="col"/>
        <c:grouping val="stacked"/>
        <c:varyColors val="0"/>
        <c:ser>
          <c:idx val="1"/>
          <c:order val="0"/>
          <c:tx>
            <c:strRef>
              <c:f>'D20'!$C$45</c:f>
              <c:strCache>
                <c:ptCount val="1"/>
                <c:pt idx="0">
                  <c:v>Investiţii directe
Прямые инвестиции
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'D20'!$D$43:$J$44</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'D20'!$D$45:$J$45</c:f>
              <c:numCache>
                <c:formatCode>General</c:formatCode>
                <c:ptCount val="7"/>
                <c:pt idx="0">
                  <c:v>6.3</c:v>
                </c:pt>
                <c:pt idx="1">
                  <c:v>6.8</c:v>
                </c:pt>
                <c:pt idx="2">
                  <c:v>6.6</c:v>
                </c:pt>
                <c:pt idx="3">
                  <c:v>6.7</c:v>
                </c:pt>
                <c:pt idx="4">
                  <c:v>6.6</c:v>
                </c:pt>
                <c:pt idx="5">
                  <c:v>6.4</c:v>
                </c:pt>
                <c:pt idx="6">
                  <c:v>6.6</c:v>
                </c:pt>
              </c:numCache>
            </c:numRef>
          </c:val>
          <c:extLst>
            <c:ext xmlns:c16="http://schemas.microsoft.com/office/drawing/2014/chart" uri="{C3380CC4-5D6E-409C-BE32-E72D297353CC}">
              <c16:uniqueId val="{00000000-1BDB-44F4-8A4B-9128F4F575A0}"/>
            </c:ext>
          </c:extLst>
        </c:ser>
        <c:ser>
          <c:idx val="2"/>
          <c:order val="1"/>
          <c:tx>
            <c:strRef>
              <c:f>'D20'!$C$46</c:f>
              <c:strCache>
                <c:ptCount val="1"/>
                <c:pt idx="0">
                  <c:v>Investiţii de portofoliu şi derivate financiare
Портфельные инвестиции и финансовые производные
Portfolio investment and financial derivatives</c:v>
                </c:pt>
              </c:strCache>
            </c:strRef>
          </c:tx>
          <c:spPr>
            <a:solidFill>
              <a:srgbClr val="F79646">
                <a:lumMod val="50000"/>
              </a:srgbClr>
            </a:solidFill>
            <a:ln>
              <a:noFill/>
            </a:ln>
            <a:effectLst/>
          </c:spPr>
          <c:invertIfNegative val="0"/>
          <c:dLbls>
            <c:dLbl>
              <c:idx val="0"/>
              <c:layout>
                <c:manualLayout>
                  <c:x val="0"/>
                  <c:y val="-1.3845372266084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6-4D33-996C-8FC4D3AFC0D5}"/>
                </c:ext>
              </c:extLst>
            </c:dLbl>
            <c:dLbl>
              <c:idx val="1"/>
              <c:layout>
                <c:manualLayout>
                  <c:x val="0"/>
                  <c:y val="-1.3845372266084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6-4D33-996C-8FC4D3AFC0D5}"/>
                </c:ext>
              </c:extLst>
            </c:dLbl>
            <c:dLbl>
              <c:idx val="2"/>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86-4D33-996C-8FC4D3AFC0D5}"/>
                </c:ext>
              </c:extLst>
            </c:dLbl>
            <c:dLbl>
              <c:idx val="3"/>
              <c:layout>
                <c:manualLayout>
                  <c:x val="-9.9024681525872276E-17"/>
                  <c:y val="-1.38453722660840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6-4D33-996C-8FC4D3AFC0D5}"/>
                </c:ext>
              </c:extLst>
            </c:dLbl>
            <c:dLbl>
              <c:idx val="6"/>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86-4D33-996C-8FC4D3AFC0D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'D20'!$D$43:$J$44</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'D20'!$D$46:$J$46</c:f>
              <c:numCache>
                <c:formatCode>General</c:formatCode>
                <c:ptCount val="7"/>
                <c:pt idx="0">
                  <c:v>0.1</c:v>
                </c:pt>
                <c:pt idx="1">
                  <c:v>0.2</c:v>
                </c:pt>
                <c:pt idx="2">
                  <c:v>0.30000000000000004</c:v>
                </c:pt>
                <c:pt idx="3">
                  <c:v>0.2</c:v>
                </c:pt>
                <c:pt idx="4">
                  <c:v>0.2</c:v>
                </c:pt>
                <c:pt idx="5">
                  <c:v>0.2</c:v>
                </c:pt>
                <c:pt idx="6">
                  <c:v>0.2</c:v>
                </c:pt>
              </c:numCache>
            </c:numRef>
          </c:val>
          <c:extLst>
            <c:ext xmlns:c16="http://schemas.microsoft.com/office/drawing/2014/chart" uri="{C3380CC4-5D6E-409C-BE32-E72D297353CC}">
              <c16:uniqueId val="{00000001-1BDB-44F4-8A4B-9128F4F575A0}"/>
            </c:ext>
          </c:extLst>
        </c:ser>
        <c:ser>
          <c:idx val="3"/>
          <c:order val="2"/>
          <c:tx>
            <c:strRef>
              <c:f>'D20'!$C$47</c:f>
              <c:strCache>
                <c:ptCount val="1"/>
                <c:pt idx="0">
                  <c:v>Alte investiţii
Прочие инвестиции
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'D20'!$D$43:$J$44</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'D20'!$D$47:$J$47</c:f>
              <c:numCache>
                <c:formatCode>General</c:formatCode>
                <c:ptCount val="7"/>
                <c:pt idx="0">
                  <c:v>36.700000000000003</c:v>
                </c:pt>
                <c:pt idx="1">
                  <c:v>31.6</c:v>
                </c:pt>
                <c:pt idx="2">
                  <c:v>25</c:v>
                </c:pt>
                <c:pt idx="3">
                  <c:v>24.3</c:v>
                </c:pt>
                <c:pt idx="4">
                  <c:v>24.4</c:v>
                </c:pt>
                <c:pt idx="5">
                  <c:v>23.5</c:v>
                </c:pt>
                <c:pt idx="6">
                  <c:v>22</c:v>
                </c:pt>
              </c:numCache>
            </c:numRef>
          </c:val>
          <c:extLst>
            <c:ext xmlns:c16="http://schemas.microsoft.com/office/drawing/2014/chart" uri="{C3380CC4-5D6E-409C-BE32-E72D297353CC}">
              <c16:uniqueId val="{00000002-1BDB-44F4-8A4B-9128F4F575A0}"/>
            </c:ext>
          </c:extLst>
        </c:ser>
        <c:ser>
          <c:idx val="4"/>
          <c:order val="3"/>
          <c:tx>
            <c:strRef>
              <c:f>'D20'!$C$48</c:f>
              <c:strCache>
                <c:ptCount val="1"/>
                <c:pt idx="0">
                  <c:v>Active de rezervă
Резервные активы
Reserve assets</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'D20'!$D$43:$J$44</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'D20'!$D$48:$J$48</c:f>
              <c:numCache>
                <c:formatCode>General</c:formatCode>
                <c:ptCount val="7"/>
                <c:pt idx="0">
                  <c:v>56.9</c:v>
                </c:pt>
                <c:pt idx="1">
                  <c:v>61.4</c:v>
                </c:pt>
                <c:pt idx="2">
                  <c:v>68.099999999999994</c:v>
                </c:pt>
                <c:pt idx="3">
                  <c:v>68.8</c:v>
                </c:pt>
                <c:pt idx="4">
                  <c:v>68.8</c:v>
                </c:pt>
                <c:pt idx="5">
                  <c:v>69.800000000000011</c:v>
                </c:pt>
                <c:pt idx="6">
                  <c:v>71.100000000000009</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'D20'!$D$43:$J$44</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'D20'!$C$49</c:f>
              <c:strCache>
                <c:ptCount val="1"/>
                <c:pt idx="0">
                  <c:v>Alte investiţii
Прочие инвестиции
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'D20'!$D$43:$J$44</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'D20'!$D$49:$J$49</c:f>
              <c:numCache>
                <c:formatCode>#,##0.0;#,##0.0</c:formatCode>
                <c:ptCount val="7"/>
                <c:pt idx="0">
                  <c:v>-58</c:v>
                </c:pt>
                <c:pt idx="1">
                  <c:v>-58.4</c:v>
                </c:pt>
                <c:pt idx="2">
                  <c:v>-58.7</c:v>
                </c:pt>
                <c:pt idx="3">
                  <c:v>-60.8</c:v>
                </c:pt>
                <c:pt idx="4">
                  <c:v>-60.4</c:v>
                </c:pt>
                <c:pt idx="5">
                  <c:v>-60.5</c:v>
                </c:pt>
                <c:pt idx="6">
                  <c:v>-59.5</c:v>
                </c:pt>
              </c:numCache>
            </c:numRef>
          </c:val>
          <c:extLst>
            <c:ext xmlns:c16="http://schemas.microsoft.com/office/drawing/2014/chart" uri="{C3380CC4-5D6E-409C-BE32-E72D297353CC}">
              <c16:uniqueId val="{00000005-1BDB-44F4-8A4B-9128F4F575A0}"/>
            </c:ext>
          </c:extLst>
        </c:ser>
        <c:ser>
          <c:idx val="5"/>
          <c:order val="6"/>
          <c:tx>
            <c:strRef>
              <c:f>'D20'!$C$50</c:f>
              <c:strCache>
                <c:ptCount val="1"/>
                <c:pt idx="0">
                  <c:v>Investiţii directe
Прямые инвестиции
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'D20'!$D$43:$J$44</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'D20'!$D$50:$J$50</c:f>
              <c:numCache>
                <c:formatCode>#,##0.0;#,##0.0</c:formatCode>
                <c:ptCount val="7"/>
                <c:pt idx="0">
                  <c:v>-41.8</c:v>
                </c:pt>
                <c:pt idx="1">
                  <c:v>-41.41</c:v>
                </c:pt>
                <c:pt idx="2">
                  <c:v>-41.1</c:v>
                </c:pt>
                <c:pt idx="3">
                  <c:v>-39</c:v>
                </c:pt>
                <c:pt idx="4">
                  <c:v>-39.4</c:v>
                </c:pt>
                <c:pt idx="5">
                  <c:v>-39.299999999999997</c:v>
                </c:pt>
                <c:pt idx="6">
                  <c:v>-40.299999999999997</c:v>
                </c:pt>
              </c:numCache>
            </c:numRef>
          </c:val>
          <c:extLst>
            <c:ext xmlns:c16="http://schemas.microsoft.com/office/drawing/2014/chart" uri="{C3380CC4-5D6E-409C-BE32-E72D297353CC}">
              <c16:uniqueId val="{00000006-1BDB-44F4-8A4B-9128F4F575A0}"/>
            </c:ext>
          </c:extLst>
        </c:ser>
        <c:ser>
          <c:idx val="0"/>
          <c:order val="7"/>
          <c:tx>
            <c:strRef>
              <c:f>'D20'!$C$51</c:f>
              <c:strCache>
                <c:ptCount val="1"/>
                <c:pt idx="0">
                  <c:v>Investiţii de portofoliu şi derivate financiare
Портфельные инвестиции и финансовые производные
Portfolio investment and financial derivatives</c:v>
                </c:pt>
              </c:strCache>
            </c:strRef>
          </c:tx>
          <c:spPr>
            <a:solidFill>
              <a:srgbClr val="F79646">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'D20'!$D$43:$J$44</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'D20'!$D$51:$J$51</c:f>
              <c:numCache>
                <c:formatCode>#,##0.0;#,##0.0</c:formatCode>
                <c:ptCount val="7"/>
                <c:pt idx="0">
                  <c:v>-0.2</c:v>
                </c:pt>
                <c:pt idx="1">
                  <c:v>-0.2</c:v>
                </c:pt>
                <c:pt idx="2">
                  <c:v>-0.2</c:v>
                </c:pt>
                <c:pt idx="3">
                  <c:v>-0.2</c:v>
                </c:pt>
                <c:pt idx="4">
                  <c:v>-0.2</c:v>
                </c:pt>
                <c:pt idx="5">
                  <c:v>-0.2</c:v>
                </c:pt>
                <c:pt idx="6">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solidFill>
            <a:sysClr val="window" lastClr="FFFFFF"/>
          </a:solid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sz="800"/>
                  <a:t>Pasive /</a:t>
                </a:r>
                <a:r>
                  <a:rPr lang="ro-RO" sz="800"/>
                  <a:t> </a:t>
                </a:r>
                <a:r>
                  <a:rPr lang="ru-RU" sz="800"/>
                  <a:t>Обязательства /</a:t>
                </a:r>
                <a:r>
                  <a:rPr lang="ro-RO" sz="800"/>
                  <a:t> </a:t>
                </a:r>
                <a:r>
                  <a:rPr lang="en-US" sz="800"/>
                  <a:t>Liabilities</a:t>
                </a:r>
                <a:r>
                  <a:rPr lang="ro-RO" sz="800"/>
                  <a:t>                       </a:t>
                </a:r>
                <a:r>
                  <a:rPr lang="en-US" sz="800"/>
                  <a:t>Active /</a:t>
                </a:r>
                <a:r>
                  <a:rPr lang="ro-RO" sz="800" baseline="0"/>
                  <a:t> </a:t>
                </a:r>
                <a:r>
                  <a:rPr lang="ru-RU" sz="800"/>
                  <a:t>Активы /</a:t>
                </a:r>
                <a:r>
                  <a:rPr lang="ro-RO" sz="800"/>
                  <a:t> </a:t>
                </a:r>
                <a:r>
                  <a:rPr lang="en-US" sz="800"/>
                  <a:t>Assets</a:t>
                </a:r>
              </a:p>
            </c:rich>
          </c:tx>
          <c:layout>
            <c:manualLayout>
              <c:xMode val="edge"/>
              <c:yMode val="edge"/>
              <c:x val="6.1457550223256371E-3"/>
              <c:y val="0.1528905094275014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title>
        <c:numFmt formatCode="#,##0_ ;#,##0\ "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64928145880863986"/>
          <c:y val="0.19958927105989632"/>
          <c:w val="0.35071854119136026"/>
          <c:h val="0.549810811354447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ysClr val="window" lastClr="FFFFFF">
          <a:lumMod val="75000"/>
        </a:sys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85643297394103657"/>
        </c:manualLayout>
      </c:layout>
      <c:areaChart>
        <c:grouping val="standard"/>
        <c:varyColors val="0"/>
        <c:ser>
          <c:idx val="5"/>
          <c:order val="4"/>
          <c:tx>
            <c:strRef>
              <c:f>'D21'!$B$50</c:f>
              <c:strCache>
                <c:ptCount val="1"/>
                <c:pt idx="0">
                  <c:v>100-150% din (30%DTS + 15%AA + 5%M2 + 5%eX)
100-150% от (30%КВД  + 15%ПО + 5%М2 + 5% Эксп.)
100-150% of (30%STD + 15%OL + 5%M2 + 5%eX)</c:v>
                </c:pt>
              </c:strCache>
            </c:strRef>
          </c:tx>
          <c:spPr>
            <a:solidFill>
              <a:schemeClr val="bg1">
                <a:lumMod val="65000"/>
              </a:schemeClr>
            </a:solidFill>
            <a:ln w="28575">
              <a:noFill/>
            </a:ln>
          </c:spPr>
          <c:cat>
            <c:strRef>
              <c:f>'D21'!$C$44:$I$44</c:f>
              <c:strCache>
                <c:ptCount val="7"/>
                <c:pt idx="0">
                  <c:v>31.03.2022</c:v>
                </c:pt>
                <c:pt idx="1">
                  <c:v>30.06.2022</c:v>
                </c:pt>
                <c:pt idx="2">
                  <c:v>30.09.2022</c:v>
                </c:pt>
                <c:pt idx="3">
                  <c:v>31.12.2022</c:v>
                </c:pt>
                <c:pt idx="4">
                  <c:v>31.03.2023*</c:v>
                </c:pt>
                <c:pt idx="5">
                  <c:v>30.06.2023*</c:v>
                </c:pt>
                <c:pt idx="6">
                  <c:v>30.09.2023</c:v>
                </c:pt>
              </c:strCache>
            </c:strRef>
          </c:cat>
          <c:val>
            <c:numRef>
              <c:f>'D21'!$C$50:$I$50</c:f>
              <c:numCache>
                <c:formatCode>#,##0.00</c:formatCode>
                <c:ptCount val="7"/>
                <c:pt idx="0">
                  <c:v>2775.88306848409</c:v>
                </c:pt>
                <c:pt idx="1">
                  <c:v>2810.7036836905131</c:v>
                </c:pt>
                <c:pt idx="2">
                  <c:v>2898.8177739151984</c:v>
                </c:pt>
                <c:pt idx="3">
                  <c:v>3163.5188330902847</c:v>
                </c:pt>
                <c:pt idx="4">
                  <c:v>3314.3986375652767</c:v>
                </c:pt>
                <c:pt idx="5">
                  <c:v>3344.6098546272942</c:v>
                </c:pt>
                <c:pt idx="6">
                  <c:v>3314.4305310809605</c:v>
                </c:pt>
              </c:numCache>
            </c:numRef>
          </c:val>
          <c:extLst>
            <c:ext xmlns:c16="http://schemas.microsoft.com/office/drawing/2014/chart" uri="{C3380CC4-5D6E-409C-BE32-E72D297353CC}">
              <c16:uniqueId val="{00000000-FA67-48E5-9A47-5E237A6AF270}"/>
            </c:ext>
          </c:extLst>
        </c:ser>
        <c:ser>
          <c:idx val="4"/>
          <c:order val="5"/>
          <c:tx>
            <c:strRef>
              <c:f>'D21'!$B$49</c:f>
              <c:strCache>
                <c:ptCount val="1"/>
                <c:pt idx="0">
                  <c:v>100% din (30%DTS + 15%AA + 5%M2 + 5%eX)
100% от (30%КВД  + 15%ПО + 5%М2 + 5% Эксп.)
100% of (30%STD + 15%OL + 5%M2 + 5%eX)</c:v>
                </c:pt>
              </c:strCache>
            </c:strRef>
          </c:tx>
          <c:spPr>
            <a:solidFill>
              <a:schemeClr val="bg1"/>
            </a:solidFill>
            <a:ln w="28575">
              <a:noFill/>
            </a:ln>
          </c:spPr>
          <c:cat>
            <c:strRef>
              <c:f>'D21'!$C$44:$I$44</c:f>
              <c:strCache>
                <c:ptCount val="7"/>
                <c:pt idx="0">
                  <c:v>31.03.2022</c:v>
                </c:pt>
                <c:pt idx="1">
                  <c:v>30.06.2022</c:v>
                </c:pt>
                <c:pt idx="2">
                  <c:v>30.09.2022</c:v>
                </c:pt>
                <c:pt idx="3">
                  <c:v>31.12.2022</c:v>
                </c:pt>
                <c:pt idx="4">
                  <c:v>31.03.2023*</c:v>
                </c:pt>
                <c:pt idx="5">
                  <c:v>30.06.2023*</c:v>
                </c:pt>
                <c:pt idx="6">
                  <c:v>30.09.2023</c:v>
                </c:pt>
              </c:strCache>
            </c:strRef>
          </c:cat>
          <c:val>
            <c:numRef>
              <c:f>'D21'!$C$49:$I$49</c:f>
              <c:numCache>
                <c:formatCode>#,##0.00</c:formatCode>
                <c:ptCount val="7"/>
                <c:pt idx="0">
                  <c:v>1850.5887123227267</c:v>
                </c:pt>
                <c:pt idx="1">
                  <c:v>1873.8024557936753</c:v>
                </c:pt>
                <c:pt idx="2">
                  <c:v>1932.5451826101323</c:v>
                </c:pt>
                <c:pt idx="3">
                  <c:v>2109.0125553935231</c:v>
                </c:pt>
                <c:pt idx="4">
                  <c:v>2209.5990917101844</c:v>
                </c:pt>
                <c:pt idx="5">
                  <c:v>2229.7399030848628</c:v>
                </c:pt>
                <c:pt idx="6">
                  <c:v>2209.6203540539736</c:v>
                </c:pt>
              </c:numCache>
            </c:numRef>
          </c:val>
          <c:extLst>
            <c:ext xmlns:c16="http://schemas.microsoft.com/office/drawing/2014/chart" uri="{C3380CC4-5D6E-409C-BE32-E72D297353CC}">
              <c16:uniqueId val="{00000001-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'D21'!$B$45</c:f>
              <c:strCache>
                <c:ptCount val="1"/>
                <c:pt idx="0">
                  <c:v>Active de rezervă
Резервные активы
Reserve assets</c:v>
                </c:pt>
              </c:strCache>
            </c:strRef>
          </c:tx>
          <c:spPr>
            <a:solidFill>
              <a:srgbClr val="EDDBD1"/>
            </a:solidFill>
            <a:ln w="25400">
              <a:noFill/>
            </a:ln>
          </c:spPr>
          <c:invertIfNegative val="0"/>
          <c:dLbls>
            <c:spPr>
              <a:solidFill>
                <a:schemeClr val="bg1"/>
              </a:solidFill>
              <a:ln>
                <a:noFill/>
              </a:ln>
              <a:effectLst/>
            </c:spPr>
            <c:txPr>
              <a:bodyPr wrap="square" lIns="38100" tIns="19050" rIns="38100" bIns="19050" anchor="ctr">
                <a:spAutoFit/>
              </a:bodyPr>
              <a:lstStyle/>
              <a:p>
                <a:pPr>
                  <a:defRPr sz="800"/>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'D21'!$C$44:$I$44</c:f>
              <c:strCache>
                <c:ptCount val="7"/>
                <c:pt idx="0">
                  <c:v>31.03.2022</c:v>
                </c:pt>
                <c:pt idx="1">
                  <c:v>30.06.2022</c:v>
                </c:pt>
                <c:pt idx="2">
                  <c:v>30.09.2022</c:v>
                </c:pt>
                <c:pt idx="3">
                  <c:v>31.12.2022</c:v>
                </c:pt>
                <c:pt idx="4">
                  <c:v>31.03.2023*</c:v>
                </c:pt>
                <c:pt idx="5">
                  <c:v>30.06.2023*</c:v>
                </c:pt>
                <c:pt idx="6">
                  <c:v>30.09.2023</c:v>
                </c:pt>
              </c:strCache>
            </c:strRef>
          </c:cat>
          <c:val>
            <c:numRef>
              <c:f>'D21'!$C$45:$I$45</c:f>
              <c:numCache>
                <c:formatCode>#,##0.00</c:formatCode>
                <c:ptCount val="7"/>
                <c:pt idx="0">
                  <c:v>3432.43</c:v>
                </c:pt>
                <c:pt idx="1">
                  <c:v>3616.39</c:v>
                </c:pt>
                <c:pt idx="2">
                  <c:v>4227.54</c:v>
                </c:pt>
                <c:pt idx="3">
                  <c:v>4474.17</c:v>
                </c:pt>
                <c:pt idx="4">
                  <c:v>4679.3500000000004</c:v>
                </c:pt>
                <c:pt idx="5">
                  <c:v>4902.67</c:v>
                </c:pt>
                <c:pt idx="6">
                  <c:v>4881.93</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'D21'!$B$46</c:f>
              <c:strCache>
                <c:ptCount val="1"/>
                <c:pt idx="0">
                  <c:v>3 luni de import efectiv de bunuri şi servicii
3 месяца фактического импорта товаров и услуг
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strRef>
              <c:f>'D21'!$C$44:$D$44</c:f>
              <c:strCache>
                <c:ptCount val="2"/>
                <c:pt idx="0">
                  <c:v>31.03.2022</c:v>
                </c:pt>
                <c:pt idx="1">
                  <c:v>30.06.2022</c:v>
                </c:pt>
              </c:strCache>
            </c:strRef>
          </c:cat>
          <c:val>
            <c:numRef>
              <c:f>'D21'!$C$46:$I$46</c:f>
              <c:numCache>
                <c:formatCode>#,##0.00</c:formatCode>
                <c:ptCount val="7"/>
                <c:pt idx="0">
                  <c:v>2102.0625</c:v>
                </c:pt>
                <c:pt idx="1">
                  <c:v>2258.5650000000001</c:v>
                </c:pt>
                <c:pt idx="2">
                  <c:v>2412.8449999999998</c:v>
                </c:pt>
                <c:pt idx="3">
                  <c:v>2566.2674999999999</c:v>
                </c:pt>
                <c:pt idx="4">
                  <c:v>2641.2950000000001</c:v>
                </c:pt>
                <c:pt idx="5">
                  <c:v>2578.7224999999999</c:v>
                </c:pt>
                <c:pt idx="6">
                  <c:v>2558.5500000000002</c:v>
                </c:pt>
              </c:numCache>
            </c:numRef>
          </c:val>
          <c:smooth val="0"/>
          <c:extLst>
            <c:ext xmlns:c16="http://schemas.microsoft.com/office/drawing/2014/chart" uri="{C3380CC4-5D6E-409C-BE32-E72D297353CC}">
              <c16:uniqueId val="{00000003-FA67-48E5-9A47-5E237A6AF270}"/>
            </c:ext>
          </c:extLst>
        </c:ser>
        <c:ser>
          <c:idx val="2"/>
          <c:order val="2"/>
          <c:tx>
            <c:strRef>
              <c:f>'D21'!$B$47</c:f>
              <c:strCache>
                <c:ptCount val="1"/>
                <c:pt idx="0">
                  <c:v>100% din datoria externă pe termen scurt
100% краткосрочного внешнего долга
100% of short-term external debt</c:v>
                </c:pt>
              </c:strCache>
            </c:strRef>
          </c:tx>
          <c:spPr>
            <a:ln w="28575">
              <a:noFill/>
            </a:ln>
          </c:spPr>
          <c:marker>
            <c:symbol val="circle"/>
            <c:size val="8"/>
            <c:spPr>
              <a:solidFill>
                <a:srgbClr val="B1876B"/>
              </a:solidFill>
              <a:ln>
                <a:solidFill>
                  <a:schemeClr val="accent6">
                    <a:lumMod val="50000"/>
                  </a:schemeClr>
                </a:solidFill>
                <a:prstDash val="solid"/>
              </a:ln>
            </c:spPr>
          </c:marker>
          <c:cat>
            <c:strRef>
              <c:f>'D21'!$C$44:$D$44</c:f>
              <c:strCache>
                <c:ptCount val="2"/>
                <c:pt idx="0">
                  <c:v>31.03.2022</c:v>
                </c:pt>
                <c:pt idx="1">
                  <c:v>30.06.2022</c:v>
                </c:pt>
              </c:strCache>
            </c:strRef>
          </c:cat>
          <c:val>
            <c:numRef>
              <c:f>'D21'!$C$47:$I$47</c:f>
              <c:numCache>
                <c:formatCode>#,##0.00</c:formatCode>
                <c:ptCount val="7"/>
                <c:pt idx="0">
                  <c:v>2510.3600000000006</c:v>
                </c:pt>
                <c:pt idx="1">
                  <c:v>2469.4500000000003</c:v>
                </c:pt>
                <c:pt idx="2">
                  <c:v>2592.3599999999997</c:v>
                </c:pt>
                <c:pt idx="3">
                  <c:v>2761.8699999999994</c:v>
                </c:pt>
                <c:pt idx="4">
                  <c:v>2855.7</c:v>
                </c:pt>
                <c:pt idx="5">
                  <c:v>2880.3300000000004</c:v>
                </c:pt>
                <c:pt idx="6">
                  <c:v>2884.41</c:v>
                </c:pt>
              </c:numCache>
            </c:numRef>
          </c:val>
          <c:smooth val="0"/>
          <c:extLst>
            <c:ext xmlns:c16="http://schemas.microsoft.com/office/drawing/2014/chart" uri="{C3380CC4-5D6E-409C-BE32-E72D297353CC}">
              <c16:uniqueId val="{00000004-FA67-48E5-9A47-5E237A6AF270}"/>
            </c:ext>
          </c:extLst>
        </c:ser>
        <c:ser>
          <c:idx val="3"/>
          <c:order val="3"/>
          <c:tx>
            <c:strRef>
              <c:f>'D21'!$B$48</c:f>
              <c:strCache>
                <c:ptCount val="1"/>
                <c:pt idx="0">
                  <c:v>20% din M2
20% от М2
20% of M2</c:v>
                </c:pt>
              </c:strCache>
            </c:strRef>
          </c:tx>
          <c:spPr>
            <a:ln w="28575">
              <a:noFill/>
            </a:ln>
          </c:spPr>
          <c:marker>
            <c:symbol val="circle"/>
            <c:size val="8"/>
            <c:spPr>
              <a:solidFill>
                <a:schemeClr val="bg1"/>
              </a:solidFill>
              <a:ln>
                <a:solidFill>
                  <a:schemeClr val="tx2">
                    <a:lumMod val="50000"/>
                  </a:schemeClr>
                </a:solidFill>
              </a:ln>
            </c:spPr>
          </c:marker>
          <c:cat>
            <c:strRef>
              <c:f>'D21'!$C$44:$D$44</c:f>
              <c:strCache>
                <c:ptCount val="2"/>
                <c:pt idx="0">
                  <c:v>31.03.2022</c:v>
                </c:pt>
                <c:pt idx="1">
                  <c:v>30.06.2022</c:v>
                </c:pt>
              </c:strCache>
            </c:strRef>
          </c:cat>
          <c:val>
            <c:numRef>
              <c:f>'D21'!$C$48:$I$48</c:f>
              <c:numCache>
                <c:formatCode>#,##0.00</c:formatCode>
                <c:ptCount val="7"/>
                <c:pt idx="0">
                  <c:v>836.24490375116659</c:v>
                </c:pt>
                <c:pt idx="1">
                  <c:v>823.31907371768057</c:v>
                </c:pt>
                <c:pt idx="2">
                  <c:v>834.3079991816694</c:v>
                </c:pt>
                <c:pt idx="3">
                  <c:v>950.41659054489264</c:v>
                </c:pt>
                <c:pt idx="4">
                  <c:v>1047.5967358115377</c:v>
                </c:pt>
                <c:pt idx="5">
                  <c:v>1119.6839813102522</c:v>
                </c:pt>
                <c:pt idx="6">
                  <c:v>1122.9997851866949</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pPr>
            <a:endParaRPr lang="ro-RO"/>
          </a:p>
        </c:txPr>
        <c:crossAx val="96835840"/>
        <c:crosses val="autoZero"/>
        <c:auto val="1"/>
        <c:lblAlgn val="ctr"/>
        <c:lblOffset val="100"/>
        <c:tickLblSkip val="1"/>
        <c:tickMarkSkip val="1"/>
        <c:noMultiLvlLbl val="0"/>
      </c:catAx>
      <c:valAx>
        <c:axId val="96835840"/>
        <c:scaling>
          <c:orientation val="minMax"/>
          <c:max val="5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800"/>
            </a:pPr>
            <a:endParaRPr lang="ro-RO"/>
          </a:p>
        </c:txPr>
        <c:crossAx val="96833920"/>
        <c:crosses val="autoZero"/>
        <c:crossBetween val="between"/>
        <c:majorUnit val="500"/>
      </c:valAx>
      <c:spPr>
        <a:noFill/>
        <a:ln w="25400">
          <a:noFill/>
        </a:ln>
      </c:spPr>
    </c:plotArea>
    <c:legend>
      <c:legendPos val="r"/>
      <c:legendEntry>
        <c:idx val="1"/>
        <c:delete val="1"/>
      </c:legendEntry>
      <c:layout>
        <c:manualLayout>
          <c:xMode val="edge"/>
          <c:yMode val="edge"/>
          <c:x val="0.73597507537912699"/>
          <c:y val="5.6232483326617191E-2"/>
          <c:w val="0.25608675642430989"/>
          <c:h val="0.89399554470911569"/>
        </c:manualLayout>
      </c:layout>
      <c:overlay val="0"/>
      <c:spPr>
        <a:noFill/>
        <a:ln w="25400">
          <a:noFill/>
        </a:ln>
      </c:spPr>
      <c:txPr>
        <a:bodyPr/>
        <a:lstStyle/>
        <a:p>
          <a:pPr>
            <a:defRPr sz="800"/>
          </a:pPr>
          <a:endParaRPr lang="ro-RO"/>
        </a:p>
      </c:txPr>
    </c:legend>
    <c:plotVisOnly val="1"/>
    <c:dispBlanksAs val="gap"/>
    <c:showDLblsOverMax val="0"/>
  </c:chart>
  <c:spPr>
    <a:solidFill>
      <a:srgbClr val="FFFFFF"/>
    </a:solidFill>
    <a:ln w="3175">
      <a:solidFill>
        <a:schemeClr val="bg1">
          <a:lumMod val="85000"/>
        </a:schemeClr>
      </a:solidFill>
      <a:prstDash val="solid"/>
    </a:ln>
  </c:spPr>
  <c:txPr>
    <a:bodyPr/>
    <a:lstStyle/>
    <a:p>
      <a:pPr>
        <a:defRPr sz="900" b="0" i="0" u="none" strike="noStrike" baseline="0">
          <a:solidFill>
            <a:srgbClr val="000000"/>
          </a:solidFill>
          <a:latin typeface="PermianSerifTypeface" pitchFamily="50" charset="0"/>
          <a:ea typeface="Times New Roman"/>
          <a:cs typeface="Times New Roman" panose="02020603050405020304" pitchFamily="18" charset="0"/>
        </a:defRPr>
      </a:pPr>
      <a:endParaRPr lang="ro-RO"/>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RO"/>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R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'D22'!$B$44</c:f>
              <c:strCache>
                <c:ptCount val="1"/>
                <c:pt idx="0">
                  <c:v>UE / ЕC / EU</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'D22'!$C$42:$I$43</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'D22'!$C$44:$I$44</c:f>
              <c:numCache>
                <c:formatCode>#,##0.00</c:formatCode>
                <c:ptCount val="7"/>
                <c:pt idx="0">
                  <c:v>2541.4384813963343</c:v>
                </c:pt>
                <c:pt idx="1">
                  <c:v>2523.1680333081304</c:v>
                </c:pt>
                <c:pt idx="2">
                  <c:v>2583.2744954640507</c:v>
                </c:pt>
                <c:pt idx="3">
                  <c:v>2632.9115352573917</c:v>
                </c:pt>
                <c:pt idx="4">
                  <c:v>2859.5175175610357</c:v>
                </c:pt>
                <c:pt idx="5">
                  <c:v>2879.9011034770156</c:v>
                </c:pt>
                <c:pt idx="6">
                  <c:v>3013.7998088583481</c:v>
                </c:pt>
              </c:numCache>
            </c:numRef>
          </c:val>
          <c:smooth val="0"/>
          <c:extLst>
            <c:ext xmlns:c16="http://schemas.microsoft.com/office/drawing/2014/chart" uri="{C3380CC4-5D6E-409C-BE32-E72D297353CC}">
              <c16:uniqueId val="{00000000-BE09-4361-8CA1-476091CE1196}"/>
            </c:ext>
          </c:extLst>
        </c:ser>
        <c:ser>
          <c:idx val="1"/>
          <c:order val="1"/>
          <c:tx>
            <c:strRef>
              <c:f>'D22'!$B$45</c:f>
              <c:strCache>
                <c:ptCount val="1"/>
                <c:pt idx="0">
                  <c:v>Alte ţări / Другие страны / Other countries</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'D22'!$C$42:$I$43</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'D22'!$C$45:$I$45</c:f>
              <c:numCache>
                <c:formatCode>#,##0.00</c:formatCode>
                <c:ptCount val="7"/>
                <c:pt idx="0">
                  <c:v>430.48682119183002</c:v>
                </c:pt>
                <c:pt idx="1">
                  <c:v>444.05018018955849</c:v>
                </c:pt>
                <c:pt idx="2">
                  <c:v>416.21715584415983</c:v>
                </c:pt>
                <c:pt idx="3">
                  <c:v>432.11866199295207</c:v>
                </c:pt>
                <c:pt idx="4">
                  <c:v>465.52458816032123</c:v>
                </c:pt>
                <c:pt idx="5">
                  <c:v>482.83970256454609</c:v>
                </c:pt>
                <c:pt idx="6">
                  <c:v>485.70342188027888</c:v>
                </c:pt>
              </c:numCache>
            </c:numRef>
          </c:val>
          <c:smooth val="0"/>
          <c:extLst>
            <c:ext xmlns:c16="http://schemas.microsoft.com/office/drawing/2014/chart" uri="{C3380CC4-5D6E-409C-BE32-E72D297353CC}">
              <c16:uniqueId val="{00000001-BE09-4361-8CA1-476091CE1196}"/>
            </c:ext>
          </c:extLst>
        </c:ser>
        <c:ser>
          <c:idx val="2"/>
          <c:order val="2"/>
          <c:tx>
            <c:strRef>
              <c:f>'D22'!$B$46</c:f>
              <c:strCache>
                <c:ptCount val="1"/>
                <c:pt idx="0">
                  <c:v>CSI / СНГ / CIS</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'D22'!$C$42:$I$43</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'D22'!$C$46:$I$46</c:f>
              <c:numCache>
                <c:formatCode>0.00</c:formatCode>
                <c:ptCount val="7"/>
                <c:pt idx="0">
                  <c:v>21.128578896793599</c:v>
                </c:pt>
                <c:pt idx="1">
                  <c:v>4.538065626213668</c:v>
                </c:pt>
                <c:pt idx="2">
                  <c:v>-7.3808322421477026</c:v>
                </c:pt>
                <c:pt idx="3">
                  <c:v>8.7534884010756482</c:v>
                </c:pt>
                <c:pt idx="4">
                  <c:v>17.962333373698034</c:v>
                </c:pt>
                <c:pt idx="5">
                  <c:v>34.132333740695678</c:v>
                </c:pt>
                <c:pt idx="6">
                  <c:v>21.992698407765488</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74132040"/>
        <c:crosses val="autoZero"/>
        <c:auto val="1"/>
        <c:lblAlgn val="ctr"/>
        <c:lblOffset val="100"/>
        <c:noMultiLvlLbl val="0"/>
      </c:catAx>
      <c:valAx>
        <c:axId val="474132040"/>
        <c:scaling>
          <c:orientation val="minMax"/>
          <c:max val="32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74117280"/>
        <c:crosses val="autoZero"/>
        <c:crossBetween val="between"/>
        <c:majorUnit val="25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702880879075977"/>
          <c:y val="0.20925340162484954"/>
          <c:w val="0.28771384820362883"/>
          <c:h val="0.57617284170791483"/>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E1D2C6"/>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rgbClr val="F1E9E4"/>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1.3451163683156643E-2"/>
                  <c:y val="-1.8980943344098795E-2"/>
                </c:manualLayout>
              </c:layout>
              <c:showLegendKey val="0"/>
              <c:showVal val="0"/>
              <c:showCatName val="1"/>
              <c:showSerName val="0"/>
              <c:showPercent val="1"/>
              <c:showBubbleSize val="0"/>
              <c:extLst>
                <c:ext xmlns:c15="http://schemas.microsoft.com/office/drawing/2012/chart" uri="{CE6537A1-D6FC-4f65-9D91-7224C49458BB}">
                  <c15:layout>
                    <c:manualLayout>
                      <c:w val="0.28433889064362577"/>
                      <c:h val="0.19054338625305245"/>
                    </c:manualLayout>
                  </c15:layout>
                </c:ext>
                <c:ext xmlns:c16="http://schemas.microsoft.com/office/drawing/2014/chart" uri="{C3380CC4-5D6E-409C-BE32-E72D297353CC}">
                  <c16:uniqueId val="{00000003-CC7E-46F0-BC3D-EF39B0C6934C}"/>
                </c:ext>
              </c:extLst>
            </c:dLbl>
            <c:dLbl>
              <c:idx val="2"/>
              <c:layout>
                <c:manualLayout>
                  <c:x val="-3.9501511474640948E-2"/>
                  <c:y val="0.18358045286712044"/>
                </c:manualLayout>
              </c:layout>
              <c:showLegendKey val="0"/>
              <c:showVal val="0"/>
              <c:showCatName val="1"/>
              <c:showSerName val="0"/>
              <c:showPercent val="1"/>
              <c:showBubbleSize val="0"/>
              <c:extLst>
                <c:ext xmlns:c15="http://schemas.microsoft.com/office/drawing/2012/chart" uri="{CE6537A1-D6FC-4f65-9D91-7224C49458BB}">
                  <c15:layout>
                    <c:manualLayout>
                      <c:w val="0.28729933530152357"/>
                      <c:h val="0.3115917186402174"/>
                    </c:manualLayout>
                  </c15:layout>
                </c:ext>
                <c:ext xmlns:c16="http://schemas.microsoft.com/office/drawing/2014/chart" uri="{C3380CC4-5D6E-409C-BE32-E72D297353CC}">
                  <c16:uniqueId val="{00000005-CC7E-46F0-BC3D-EF39B0C6934C}"/>
                </c:ext>
              </c:extLst>
            </c:dLbl>
            <c:dLbl>
              <c:idx val="3"/>
              <c:layout>
                <c:manualLayout>
                  <c:x val="-0.19319403775460942"/>
                  <c:y val="-6.9774233729258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7.7014949648168088E-2"/>
                  <c:y val="-0.24444205687078283"/>
                </c:manualLayout>
              </c:layout>
              <c:showLegendKey val="0"/>
              <c:showVal val="0"/>
              <c:showCatName val="1"/>
              <c:showSerName val="0"/>
              <c:showPercent val="1"/>
              <c:showBubbleSize val="0"/>
              <c:extLst>
                <c:ext xmlns:c15="http://schemas.microsoft.com/office/drawing/2012/chart" uri="{CE6537A1-D6FC-4f65-9D91-7224C49458BB}">
                  <c15:layout>
                    <c:manualLayout>
                      <c:w val="0.27070742923877034"/>
                      <c:h val="0.16028134534227306"/>
                    </c:manualLayout>
                  </c15:layout>
                </c:ext>
                <c:ext xmlns:c16="http://schemas.microsoft.com/office/drawing/2014/chart" uri="{C3380CC4-5D6E-409C-BE32-E72D297353CC}">
                  <c16:uniqueId val="{00000009-CC7E-46F0-BC3D-EF39B0C6934C}"/>
                </c:ext>
              </c:extLst>
            </c:dLbl>
            <c:dLbl>
              <c:idx val="5"/>
              <c:layout>
                <c:manualLayout>
                  <c:x val="6.027687014653018E-2"/>
                  <c:y val="-0.215863945565764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6.4338609665831645E-2"/>
                  <c:y val="-9.8986894969616476E-2"/>
                </c:manualLayout>
              </c:layout>
              <c:numFmt formatCode="0.0%" sourceLinked="0"/>
              <c:spPr>
                <a:noFill/>
                <a:ln>
                  <a:noFill/>
                </a:ln>
                <a:effectLst/>
              </c:spPr>
              <c:txPr>
                <a:bodyPr rot="0" spcFirstLastPara="1" vertOverflow="ellipsis" vert="horz" wrap="square" anchor="ctr" anchorCtr="0"/>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0"/>
              <c:showCatName val="1"/>
              <c:showSerName val="0"/>
              <c:showPercent val="1"/>
              <c:showBubbleSize val="0"/>
              <c:extLst>
                <c:ext xmlns:c15="http://schemas.microsoft.com/office/drawing/2012/chart" uri="{CE6537A1-D6FC-4f65-9D91-7224C49458BB}">
                  <c15:layout>
                    <c:manualLayout>
                      <c:w val="0.25571665763805573"/>
                      <c:h val="0.30833085539840843"/>
                    </c:manualLayout>
                  </c15:layout>
                </c:ext>
                <c:ext xmlns:c16="http://schemas.microsoft.com/office/drawing/2014/chart" uri="{C3380CC4-5D6E-409C-BE32-E72D297353CC}">
                  <c16:uniqueId val="{0000000D-CC7E-46F0-BC3D-EF39B0C6934C}"/>
                </c:ext>
              </c:extLst>
            </c:dLbl>
            <c:dLbl>
              <c:idx val="7"/>
              <c:layout>
                <c:manualLayout>
                  <c:x val="0.10605036616611216"/>
                  <c:y val="7.9937226157646035E-2"/>
                </c:manualLayout>
              </c:layout>
              <c:showLegendKey val="0"/>
              <c:showVal val="0"/>
              <c:showCatName val="1"/>
              <c:showSerName val="0"/>
              <c:showPercent val="1"/>
              <c:showBubbleSize val="0"/>
              <c:extLst>
                <c:ext xmlns:c15="http://schemas.microsoft.com/office/drawing/2012/chart" uri="{CE6537A1-D6FC-4f65-9D91-7224C49458BB}">
                  <c15:layout>
                    <c:manualLayout>
                      <c:w val="0.22095851182931003"/>
                      <c:h val="0.14942806936032754"/>
                    </c:manualLayout>
                  </c15:layout>
                </c:ext>
                <c:ext xmlns:c16="http://schemas.microsoft.com/office/drawing/2014/chart" uri="{C3380CC4-5D6E-409C-BE32-E72D297353CC}">
                  <c16:uniqueId val="{0000000F-CC7E-46F0-BC3D-EF39B0C6934C}"/>
                </c:ext>
              </c:extLst>
            </c:dLbl>
            <c:dLbl>
              <c:idx val="8"/>
              <c:showLegendKey val="0"/>
              <c:showVal val="0"/>
              <c:showCatName val="1"/>
              <c:showSerName val="0"/>
              <c:showPercent val="1"/>
              <c:showBubbleSize val="0"/>
              <c:extLst>
                <c:ext xmlns:c15="http://schemas.microsoft.com/office/drawing/2012/chart" uri="{CE6537A1-D6FC-4f65-9D91-7224C49458BB}">
                  <c15:layout>
                    <c:manualLayout>
                      <c:w val="0.17888925804403813"/>
                      <c:h val="0.23192417106776927"/>
                    </c:manualLayout>
                  </c15:layout>
                </c:ext>
                <c:ext xmlns:c16="http://schemas.microsoft.com/office/drawing/2014/chart" uri="{C3380CC4-5D6E-409C-BE32-E72D297353CC}">
                  <c16:uniqueId val="{00000011-CC7E-46F0-BC3D-EF39B0C6934C}"/>
                </c:ext>
              </c:extLst>
            </c:dLbl>
            <c:dLbl>
              <c:idx val="9"/>
              <c:layout>
                <c:manualLayout>
                  <c:x val="-5.4458347921742456E-3"/>
                  <c:y val="0.2214226904921063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'D23'!$B$45:$B$54</c:f>
              <c:strCache>
                <c:ptCount val="10"/>
                <c:pt idx="0">
                  <c:v>Altele
Другие
Other</c:v>
                </c:pt>
                <c:pt idx="1">
                  <c:v>Activități financiare și asigurări
Финансовая деятельность и страхование
Financial and insurance activities</c:v>
                </c:pt>
                <c:pt idx="2">
                  <c:v>Comerț cu ridicata și cu amănuntul; repararea autovehiculelor
Оптовая и розничная торговля,  ремонт автотранспортных средств
Wholesale and retail trade; repair of motor vehicles</c:v>
                </c:pt>
                <c:pt idx="3">
                  <c:v>Industria prelucrătoare
Обрабатывающая промышленность
Manufacturing industry</c:v>
                </c:pt>
                <c:pt idx="4">
                  <c:v>Informații și comunicații
Информация и связь
Information and communications</c:v>
                </c:pt>
                <c:pt idx="5">
                  <c:v>Transport și depozitare
Транспорт и хранение
Transportation and storage</c:v>
                </c:pt>
                <c:pt idx="6">
                  <c:v>Producția și furnizarea de energie electrică și termică, gaze, apă caldă și aer condiționat
Электро - и теплоэнергия, газ, горячая вода и кондиционирование воздуха
Electric and thermal energy, gas, hot water and air conditioning</c:v>
                </c:pt>
                <c:pt idx="7">
                  <c:v>Tranzacții imobiliare
Операции с недвижимостью
Real estate transactions</c:v>
                </c:pt>
                <c:pt idx="8">
                  <c:v>Agricultura, silvicultura și pescuit
Сельское хозяйство, лесное хозяйство и рыболовство
Agriculture, forestry and fishing</c:v>
                </c:pt>
                <c:pt idx="9">
                  <c:v>Activități de cazare și alimentație publică
Деятельность в сфере обслуживания и питания
Accommodation and food service activities</c:v>
                </c:pt>
              </c:strCache>
            </c:strRef>
          </c:cat>
          <c:val>
            <c:numRef>
              <c:f>'D23'!$C$45:$C$54</c:f>
              <c:numCache>
                <c:formatCode>#,##0.0</c:formatCode>
                <c:ptCount val="10"/>
                <c:pt idx="0">
                  <c:v>4.2000000000000028</c:v>
                </c:pt>
                <c:pt idx="1">
                  <c:v>34.200000000000003</c:v>
                </c:pt>
                <c:pt idx="2">
                  <c:v>26</c:v>
                </c:pt>
                <c:pt idx="3">
                  <c:v>18.600000000000001</c:v>
                </c:pt>
                <c:pt idx="4">
                  <c:v>5.2</c:v>
                </c:pt>
                <c:pt idx="5">
                  <c:v>4.5</c:v>
                </c:pt>
                <c:pt idx="6">
                  <c:v>2.8</c:v>
                </c:pt>
                <c:pt idx="7">
                  <c:v>2.1</c:v>
                </c:pt>
                <c:pt idx="8">
                  <c:v>1.3</c:v>
                </c:pt>
                <c:pt idx="9">
                  <c:v>1.1000000000000001</c:v>
                </c:pt>
              </c:numCache>
            </c:numRef>
          </c:val>
          <c:extLst>
            <c:ext xmlns:c16="http://schemas.microsoft.com/office/drawing/2014/chart" uri="{C3380CC4-5D6E-409C-BE32-E72D297353CC}">
              <c16:uniqueId val="{00000012-CC7E-46F0-BC3D-EF39B0C6934C}"/>
            </c:ext>
          </c:extLst>
        </c:ser>
        <c:ser>
          <c:idx val="1"/>
          <c:order val="1"/>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4-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17-CC7E-46F0-BC3D-EF39B0C6934C}"/>
            </c:ext>
          </c:extLst>
        </c:ser>
        <c:ser>
          <c:idx val="2"/>
          <c:order val="2"/>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1C-CC7E-46F0-BC3D-EF39B0C6934C}"/>
            </c:ext>
          </c:extLst>
        </c:ser>
        <c:ser>
          <c:idx val="3"/>
          <c:order val="3"/>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E-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21-CC7E-46F0-BC3D-EF39B0C6934C}"/>
            </c:ext>
          </c:extLst>
        </c:ser>
        <c:ser>
          <c:idx val="4"/>
          <c:order val="4"/>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3-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26-CC7E-46F0-BC3D-EF39B0C6934C}"/>
            </c:ext>
          </c:extLst>
        </c:ser>
        <c:ser>
          <c:idx val="5"/>
          <c:order val="5"/>
          <c:tx>
            <c:strRef>
              <c:f>'D22'!$C$1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8-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A-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'D22'!$C$2:$C$3</c:f>
              <c:numCache>
                <c:formatCode>General</c:formatCode>
                <c:ptCount val="2"/>
              </c:numCache>
            </c:numRef>
          </c:val>
          <c:extLst>
            <c:ext xmlns:c16="http://schemas.microsoft.com/office/drawing/2014/chart" uri="{C3380CC4-5D6E-409C-BE32-E72D297353CC}">
              <c16:uniqueId val="{0000002B-CC7E-46F0-BC3D-EF39B0C6934C}"/>
            </c:ext>
          </c:extLst>
        </c:ser>
        <c:ser>
          <c:idx val="6"/>
          <c:order val="6"/>
          <c:tx>
            <c:strRef>
              <c:f>'D22'!$D$1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D-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F-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'D22'!$D$2:$D$3</c:f>
              <c:numCache>
                <c:formatCode>General</c:formatCode>
                <c:ptCount val="2"/>
              </c:numCache>
            </c:numRef>
          </c:val>
          <c:extLst>
            <c:ext xmlns:c16="http://schemas.microsoft.com/office/drawing/2014/chart" uri="{C3380CC4-5D6E-409C-BE32-E72D297353CC}">
              <c16:uniqueId val="{00000030-CC7E-46F0-BC3D-EF39B0C6934C}"/>
            </c:ext>
          </c:extLst>
        </c:ser>
        <c:ser>
          <c:idx val="7"/>
          <c:order val="7"/>
          <c:tx>
            <c:strRef>
              <c:f>'D22'!$E$1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2-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4-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'D22'!$E$2:$E$3</c:f>
              <c:numCache>
                <c:formatCode>General</c:formatCode>
                <c:ptCount val="2"/>
              </c:numCache>
            </c:numRef>
          </c:val>
          <c:extLst>
            <c:ext xmlns:c16="http://schemas.microsoft.com/office/drawing/2014/chart" uri="{C3380CC4-5D6E-409C-BE32-E72D297353CC}">
              <c16:uniqueId val="{00000035-CC7E-46F0-BC3D-EF39B0C6934C}"/>
            </c:ext>
          </c:extLst>
        </c:ser>
        <c:ser>
          <c:idx val="8"/>
          <c:order val="8"/>
          <c:tx>
            <c:strRef>
              <c:f>'D22'!$F$1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7-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9-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'D22'!$F$2:$F$3</c:f>
              <c:numCache>
                <c:formatCode>General</c:formatCode>
                <c:ptCount val="2"/>
              </c:numCache>
            </c:numRef>
          </c:val>
          <c:extLst>
            <c:ext xmlns:c16="http://schemas.microsoft.com/office/drawing/2014/chart" uri="{C3380CC4-5D6E-409C-BE32-E72D297353CC}">
              <c16:uniqueId val="{0000003A-CC7E-46F0-BC3D-EF39B0C6934C}"/>
            </c:ext>
          </c:extLst>
        </c:ser>
        <c:ser>
          <c:idx val="9"/>
          <c:order val="9"/>
          <c:tx>
            <c:strRef>
              <c:f>'D22'!$I$1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C-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E-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'D22'!$I$2:$I$3</c:f>
              <c:numCache>
                <c:formatCode>General</c:formatCode>
                <c:ptCount val="2"/>
              </c:numCache>
            </c:numRef>
          </c:val>
          <c:extLst>
            <c:ext xmlns:c16="http://schemas.microsoft.com/office/drawing/2014/chart" uri="{C3380CC4-5D6E-409C-BE32-E72D297353CC}">
              <c16:uniqueId val="{0000003F-CC7E-46F0-BC3D-EF39B0C6934C}"/>
            </c:ext>
          </c:extLst>
        </c:ser>
        <c:ser>
          <c:idx val="10"/>
          <c:order val="10"/>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1-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44-CC7E-46F0-BC3D-EF39B0C6934C}"/>
            </c:ext>
          </c:extLst>
        </c:ser>
        <c:ser>
          <c:idx val="11"/>
          <c:order val="11"/>
          <c:tx>
            <c:strRef>
              <c:f>'D22'!$J$1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6-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8-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'D22'!$J$2:$J$3</c:f>
              <c:numCache>
                <c:formatCode>General</c:formatCode>
                <c:ptCount val="2"/>
              </c:numCache>
            </c:numRef>
          </c:val>
          <c:extLst>
            <c:ext xmlns:c16="http://schemas.microsoft.com/office/drawing/2014/chart" uri="{C3380CC4-5D6E-409C-BE32-E72D297353CC}">
              <c16:uniqueId val="{00000049-CC7E-46F0-BC3D-EF39B0C6934C}"/>
            </c:ext>
          </c:extLst>
        </c:ser>
        <c:ser>
          <c:idx val="12"/>
          <c:order val="12"/>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B-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4E-CC7E-46F0-BC3D-EF39B0C6934C}"/>
            </c:ext>
          </c:extLst>
        </c:ser>
        <c:ser>
          <c:idx val="13"/>
          <c:order val="13"/>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0-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53-CC7E-46F0-BC3D-EF39B0C6934C}"/>
            </c:ext>
          </c:extLst>
        </c:ser>
        <c:ser>
          <c:idx val="14"/>
          <c:order val="14"/>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5-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58-CC7E-46F0-BC3D-EF39B0C6934C}"/>
            </c:ext>
          </c:extLst>
        </c:ser>
        <c:ser>
          <c:idx val="15"/>
          <c:order val="15"/>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A-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5D-CC7E-46F0-BC3D-EF39B0C6934C}"/>
            </c:ext>
          </c:extLst>
        </c:ser>
        <c:ser>
          <c:idx val="16"/>
          <c:order val="16"/>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5F-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62-CC7E-46F0-BC3D-EF39B0C6934C}"/>
            </c:ext>
          </c:extLst>
        </c:ser>
        <c:ser>
          <c:idx val="17"/>
          <c:order val="17"/>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4-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67-CC7E-46F0-BC3D-EF39B0C6934C}"/>
            </c:ext>
          </c:extLst>
        </c:ser>
        <c:ser>
          <c:idx val="18"/>
          <c:order val="18"/>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9-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6C-CC7E-46F0-BC3D-EF39B0C6934C}"/>
            </c:ext>
          </c:extLst>
        </c:ser>
        <c:ser>
          <c:idx val="19"/>
          <c:order val="19"/>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E-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71-CC7E-46F0-BC3D-EF39B0C6934C}"/>
            </c:ext>
          </c:extLst>
        </c:ser>
        <c:ser>
          <c:idx val="20"/>
          <c:order val="20"/>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73-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76-CC7E-46F0-BC3D-EF39B0C6934C}"/>
            </c:ext>
          </c:extLst>
        </c:ser>
        <c:ser>
          <c:idx val="21"/>
          <c:order val="21"/>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78-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7B-CC7E-46F0-BC3D-EF39B0C6934C}"/>
            </c:ext>
          </c:extLst>
        </c:ser>
        <c:ser>
          <c:idx val="22"/>
          <c:order val="22"/>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7D-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80-CC7E-46F0-BC3D-EF39B0C6934C}"/>
            </c:ext>
          </c:extLst>
        </c:ser>
        <c:ser>
          <c:idx val="23"/>
          <c:order val="23"/>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82-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85-CC7E-46F0-BC3D-EF39B0C6934C}"/>
            </c:ext>
          </c:extLst>
        </c:ser>
        <c:ser>
          <c:idx val="24"/>
          <c:order val="24"/>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87-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8A-CC7E-46F0-BC3D-EF39B0C6934C}"/>
            </c:ext>
          </c:extLst>
        </c:ser>
        <c:ser>
          <c:idx val="25"/>
          <c:order val="25"/>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8C-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8F-CC7E-46F0-BC3D-EF39B0C6934C}"/>
            </c:ext>
          </c:extLst>
        </c:ser>
        <c:ser>
          <c:idx val="26"/>
          <c:order val="26"/>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91-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94-CC7E-46F0-BC3D-EF39B0C6934C}"/>
            </c:ext>
          </c:extLst>
        </c:ser>
        <c:ser>
          <c:idx val="27"/>
          <c:order val="27"/>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96-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99-CC7E-46F0-BC3D-EF39B0C6934C}"/>
            </c:ext>
          </c:extLst>
        </c:ser>
        <c:ser>
          <c:idx val="28"/>
          <c:order val="28"/>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9B-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9E-CC7E-46F0-BC3D-EF39B0C6934C}"/>
            </c:ext>
          </c:extLst>
        </c:ser>
        <c:ser>
          <c:idx val="29"/>
          <c:order val="29"/>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A0-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A3-CC7E-46F0-BC3D-EF39B0C6934C}"/>
            </c:ext>
          </c:extLst>
        </c:ser>
        <c:ser>
          <c:idx val="30"/>
          <c:order val="30"/>
          <c:tx>
            <c:strRef>
              <c:f>'D22'!$C$1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A5-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A7-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'D22'!$C$2:$C$3</c:f>
              <c:numCache>
                <c:formatCode>General</c:formatCode>
                <c:ptCount val="2"/>
              </c:numCache>
            </c:numRef>
          </c:val>
          <c:extLst>
            <c:ext xmlns:c16="http://schemas.microsoft.com/office/drawing/2014/chart" uri="{C3380CC4-5D6E-409C-BE32-E72D297353CC}">
              <c16:uniqueId val="{000000A8-CC7E-46F0-BC3D-EF39B0C6934C}"/>
            </c:ext>
          </c:extLst>
        </c:ser>
        <c:ser>
          <c:idx val="31"/>
          <c:order val="31"/>
          <c:tx>
            <c:strRef>
              <c:f>'D22'!$D$1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AA-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AC-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'D22'!$D$2:$D$3</c:f>
              <c:numCache>
                <c:formatCode>General</c:formatCode>
                <c:ptCount val="2"/>
              </c:numCache>
            </c:numRef>
          </c:val>
          <c:extLst>
            <c:ext xmlns:c16="http://schemas.microsoft.com/office/drawing/2014/chart" uri="{C3380CC4-5D6E-409C-BE32-E72D297353CC}">
              <c16:uniqueId val="{000000AD-CC7E-46F0-BC3D-EF39B0C6934C}"/>
            </c:ext>
          </c:extLst>
        </c:ser>
        <c:ser>
          <c:idx val="32"/>
          <c:order val="32"/>
          <c:tx>
            <c:strRef>
              <c:f>'D22'!$E$1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AF-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B1-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'D22'!$E$2:$E$3</c:f>
              <c:numCache>
                <c:formatCode>General</c:formatCode>
                <c:ptCount val="2"/>
              </c:numCache>
            </c:numRef>
          </c:val>
          <c:extLst>
            <c:ext xmlns:c16="http://schemas.microsoft.com/office/drawing/2014/chart" uri="{C3380CC4-5D6E-409C-BE32-E72D297353CC}">
              <c16:uniqueId val="{000000B2-CC7E-46F0-BC3D-EF39B0C6934C}"/>
            </c:ext>
          </c:extLst>
        </c:ser>
        <c:ser>
          <c:idx val="33"/>
          <c:order val="33"/>
          <c:tx>
            <c:strRef>
              <c:f>'D22'!$F$1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B4-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B6-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'D22'!$F$2:$F$3</c:f>
              <c:numCache>
                <c:formatCode>General</c:formatCode>
                <c:ptCount val="2"/>
              </c:numCache>
            </c:numRef>
          </c:val>
          <c:extLst>
            <c:ext xmlns:c16="http://schemas.microsoft.com/office/drawing/2014/chart" uri="{C3380CC4-5D6E-409C-BE32-E72D297353CC}">
              <c16:uniqueId val="{000000B7-CC7E-46F0-BC3D-EF39B0C6934C}"/>
            </c:ext>
          </c:extLst>
        </c:ser>
        <c:ser>
          <c:idx val="34"/>
          <c:order val="34"/>
          <c:tx>
            <c:strRef>
              <c:f>'D22'!$I$1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B9-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BB-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'D22'!$I$2:$I$3</c:f>
              <c:numCache>
                <c:formatCode>General</c:formatCode>
                <c:ptCount val="2"/>
              </c:numCache>
            </c:numRef>
          </c:val>
          <c:extLst>
            <c:ext xmlns:c16="http://schemas.microsoft.com/office/drawing/2014/chart" uri="{C3380CC4-5D6E-409C-BE32-E72D297353CC}">
              <c16:uniqueId val="{000000BC-CC7E-46F0-BC3D-EF39B0C6934C}"/>
            </c:ext>
          </c:extLst>
        </c:ser>
        <c:ser>
          <c:idx val="35"/>
          <c:order val="35"/>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BE-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C1-CC7E-46F0-BC3D-EF39B0C6934C}"/>
            </c:ext>
          </c:extLst>
        </c:ser>
        <c:ser>
          <c:idx val="36"/>
          <c:order val="36"/>
          <c:tx>
            <c:strRef>
              <c:f>'D22'!$J$1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C3-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C5-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'D22'!$J$2:$J$3</c:f>
              <c:numCache>
                <c:formatCode>General</c:formatCode>
                <c:ptCount val="2"/>
              </c:numCache>
            </c:numRef>
          </c:val>
          <c:extLst>
            <c:ext xmlns:c16="http://schemas.microsoft.com/office/drawing/2014/chart" uri="{C3380CC4-5D6E-409C-BE32-E72D297353CC}">
              <c16:uniqueId val="{000000C6-CC7E-46F0-BC3D-EF39B0C6934C}"/>
            </c:ext>
          </c:extLst>
        </c:ser>
        <c:ser>
          <c:idx val="37"/>
          <c:order val="37"/>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C8-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CB-CC7E-46F0-BC3D-EF39B0C6934C}"/>
            </c:ext>
          </c:extLst>
        </c:ser>
        <c:ser>
          <c:idx val="38"/>
          <c:order val="38"/>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CD-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D0-CC7E-46F0-BC3D-EF39B0C6934C}"/>
            </c:ext>
          </c:extLst>
        </c:ser>
        <c:ser>
          <c:idx val="39"/>
          <c:order val="39"/>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D2-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D5-CC7E-46F0-BC3D-EF39B0C6934C}"/>
            </c:ext>
          </c:extLst>
        </c:ser>
        <c:ser>
          <c:idx val="40"/>
          <c:order val="40"/>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D7-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DA-CC7E-46F0-BC3D-EF39B0C6934C}"/>
            </c:ext>
          </c:extLst>
        </c:ser>
        <c:ser>
          <c:idx val="41"/>
          <c:order val="41"/>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DC-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DF-CC7E-46F0-BC3D-EF39B0C6934C}"/>
            </c:ext>
          </c:extLst>
        </c:ser>
        <c:ser>
          <c:idx val="42"/>
          <c:order val="42"/>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E1-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E4-CC7E-46F0-BC3D-EF39B0C6934C}"/>
            </c:ext>
          </c:extLst>
        </c:ser>
        <c:ser>
          <c:idx val="43"/>
          <c:order val="43"/>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E6-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E9-CC7E-46F0-BC3D-EF39B0C6934C}"/>
            </c:ext>
          </c:extLst>
        </c:ser>
        <c:ser>
          <c:idx val="44"/>
          <c:order val="44"/>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EB-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EE-CC7E-46F0-BC3D-EF39B0C6934C}"/>
            </c:ext>
          </c:extLst>
        </c:ser>
        <c:ser>
          <c:idx val="45"/>
          <c:order val="45"/>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F0-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F3-CC7E-46F0-BC3D-EF39B0C6934C}"/>
            </c:ext>
          </c:extLst>
        </c:ser>
        <c:ser>
          <c:idx val="46"/>
          <c:order val="46"/>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F5-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F8-CC7E-46F0-BC3D-EF39B0C6934C}"/>
            </c:ext>
          </c:extLst>
        </c:ser>
        <c:ser>
          <c:idx val="47"/>
          <c:order val="47"/>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FA-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0FD-CC7E-46F0-BC3D-EF39B0C6934C}"/>
            </c:ext>
          </c:extLst>
        </c:ser>
        <c:ser>
          <c:idx val="48"/>
          <c:order val="48"/>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FF-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02-CC7E-46F0-BC3D-EF39B0C6934C}"/>
            </c:ext>
          </c:extLst>
        </c:ser>
        <c:ser>
          <c:idx val="49"/>
          <c:order val="49"/>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04-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07-CC7E-46F0-BC3D-EF39B0C6934C}"/>
            </c:ext>
          </c:extLst>
        </c:ser>
        <c:ser>
          <c:idx val="50"/>
          <c:order val="50"/>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09-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0C-CC7E-46F0-BC3D-EF39B0C6934C}"/>
            </c:ext>
          </c:extLst>
        </c:ser>
        <c:ser>
          <c:idx val="51"/>
          <c:order val="51"/>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0E-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11-CC7E-46F0-BC3D-EF39B0C6934C}"/>
            </c:ext>
          </c:extLst>
        </c:ser>
        <c:ser>
          <c:idx val="52"/>
          <c:order val="52"/>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13-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16-CC7E-46F0-BC3D-EF39B0C6934C}"/>
            </c:ext>
          </c:extLst>
        </c:ser>
        <c:ser>
          <c:idx val="53"/>
          <c:order val="53"/>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18-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1B-CC7E-46F0-BC3D-EF39B0C6934C}"/>
            </c:ext>
          </c:extLst>
        </c:ser>
        <c:ser>
          <c:idx val="54"/>
          <c:order val="54"/>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1D-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20-CC7E-46F0-BC3D-EF39B0C6934C}"/>
            </c:ext>
          </c:extLst>
        </c:ser>
        <c:ser>
          <c:idx val="55"/>
          <c:order val="55"/>
          <c:tx>
            <c:strRef>
              <c:f>'D22'!$C$1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22-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124-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'D22'!$C$2:$C$3</c:f>
              <c:numCache>
                <c:formatCode>General</c:formatCode>
                <c:ptCount val="2"/>
              </c:numCache>
            </c:numRef>
          </c:val>
          <c:extLst>
            <c:ext xmlns:c16="http://schemas.microsoft.com/office/drawing/2014/chart" uri="{C3380CC4-5D6E-409C-BE32-E72D297353CC}">
              <c16:uniqueId val="{00000125-CC7E-46F0-BC3D-EF39B0C6934C}"/>
            </c:ext>
          </c:extLst>
        </c:ser>
        <c:ser>
          <c:idx val="56"/>
          <c:order val="56"/>
          <c:tx>
            <c:strRef>
              <c:f>'D22'!$D$1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27-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129-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'D22'!$D$2:$D$3</c:f>
              <c:numCache>
                <c:formatCode>General</c:formatCode>
                <c:ptCount val="2"/>
              </c:numCache>
            </c:numRef>
          </c:val>
          <c:extLst>
            <c:ext xmlns:c16="http://schemas.microsoft.com/office/drawing/2014/chart" uri="{C3380CC4-5D6E-409C-BE32-E72D297353CC}">
              <c16:uniqueId val="{0000012A-CC7E-46F0-BC3D-EF39B0C6934C}"/>
            </c:ext>
          </c:extLst>
        </c:ser>
        <c:ser>
          <c:idx val="57"/>
          <c:order val="57"/>
          <c:tx>
            <c:strRef>
              <c:f>'D22'!$E$1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2C-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12E-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'D22'!$E$2:$E$3</c:f>
              <c:numCache>
                <c:formatCode>General</c:formatCode>
                <c:ptCount val="2"/>
              </c:numCache>
            </c:numRef>
          </c:val>
          <c:extLst>
            <c:ext xmlns:c16="http://schemas.microsoft.com/office/drawing/2014/chart" uri="{C3380CC4-5D6E-409C-BE32-E72D297353CC}">
              <c16:uniqueId val="{0000012F-CC7E-46F0-BC3D-EF39B0C6934C}"/>
            </c:ext>
          </c:extLst>
        </c:ser>
        <c:ser>
          <c:idx val="58"/>
          <c:order val="58"/>
          <c:tx>
            <c:strRef>
              <c:f>'D22'!$F$1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31-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133-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'D22'!$F$2:$F$3</c:f>
              <c:numCache>
                <c:formatCode>General</c:formatCode>
                <c:ptCount val="2"/>
              </c:numCache>
            </c:numRef>
          </c:val>
          <c:extLst>
            <c:ext xmlns:c16="http://schemas.microsoft.com/office/drawing/2014/chart" uri="{C3380CC4-5D6E-409C-BE32-E72D297353CC}">
              <c16:uniqueId val="{00000134-CC7E-46F0-BC3D-EF39B0C6934C}"/>
            </c:ext>
          </c:extLst>
        </c:ser>
        <c:ser>
          <c:idx val="59"/>
          <c:order val="59"/>
          <c:tx>
            <c:strRef>
              <c:f>'D22'!$I$1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36-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138-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'D22'!$I$2:$I$3</c:f>
              <c:numCache>
                <c:formatCode>General</c:formatCode>
                <c:ptCount val="2"/>
              </c:numCache>
            </c:numRef>
          </c:val>
          <c:extLst>
            <c:ext xmlns:c16="http://schemas.microsoft.com/office/drawing/2014/chart" uri="{C3380CC4-5D6E-409C-BE32-E72D297353CC}">
              <c16:uniqueId val="{00000139-CC7E-46F0-BC3D-EF39B0C6934C}"/>
            </c:ext>
          </c:extLst>
        </c:ser>
        <c:ser>
          <c:idx val="60"/>
          <c:order val="60"/>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3B-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3E-CC7E-46F0-BC3D-EF39B0C6934C}"/>
            </c:ext>
          </c:extLst>
        </c:ser>
        <c:ser>
          <c:idx val="61"/>
          <c:order val="61"/>
          <c:tx>
            <c:strRef>
              <c:f>'D22'!$J$1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40-CC7E-46F0-BC3D-EF39B0C693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142-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'D22'!$J$2:$J$3</c:f>
              <c:numCache>
                <c:formatCode>General</c:formatCode>
                <c:ptCount val="2"/>
              </c:numCache>
            </c:numRef>
          </c:val>
          <c:extLst>
            <c:ext xmlns:c16="http://schemas.microsoft.com/office/drawing/2014/chart" uri="{C3380CC4-5D6E-409C-BE32-E72D297353CC}">
              <c16:uniqueId val="{00000143-CC7E-46F0-BC3D-EF39B0C6934C}"/>
            </c:ext>
          </c:extLst>
        </c:ser>
        <c:ser>
          <c:idx val="62"/>
          <c:order val="62"/>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45-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48-CC7E-46F0-BC3D-EF39B0C6934C}"/>
            </c:ext>
          </c:extLst>
        </c:ser>
        <c:ser>
          <c:idx val="63"/>
          <c:order val="63"/>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4A-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4D-CC7E-46F0-BC3D-EF39B0C6934C}"/>
            </c:ext>
          </c:extLst>
        </c:ser>
        <c:ser>
          <c:idx val="64"/>
          <c:order val="64"/>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4F-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52-CC7E-46F0-BC3D-EF39B0C6934C}"/>
            </c:ext>
          </c:extLst>
        </c:ser>
        <c:ser>
          <c:idx val="65"/>
          <c:order val="65"/>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54-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57-CC7E-46F0-BC3D-EF39B0C6934C}"/>
            </c:ext>
          </c:extLst>
        </c:ser>
        <c:ser>
          <c:idx val="66"/>
          <c:order val="66"/>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59-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5C-CC7E-46F0-BC3D-EF39B0C6934C}"/>
            </c:ext>
          </c:extLst>
        </c:ser>
        <c:ser>
          <c:idx val="67"/>
          <c:order val="67"/>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5E-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61-CC7E-46F0-BC3D-EF39B0C6934C}"/>
            </c:ext>
          </c:extLst>
        </c:ser>
        <c:ser>
          <c:idx val="68"/>
          <c:order val="68"/>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63-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66-CC7E-46F0-BC3D-EF39B0C6934C}"/>
            </c:ext>
          </c:extLst>
        </c:ser>
        <c:ser>
          <c:idx val="69"/>
          <c:order val="69"/>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68-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6B-CC7E-46F0-BC3D-EF39B0C6934C}"/>
            </c:ext>
          </c:extLst>
        </c:ser>
        <c:ser>
          <c:idx val="70"/>
          <c:order val="70"/>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6D-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70-CC7E-46F0-BC3D-EF39B0C6934C}"/>
            </c:ext>
          </c:extLst>
        </c:ser>
        <c:ser>
          <c:idx val="71"/>
          <c:order val="71"/>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72-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75-CC7E-46F0-BC3D-EF39B0C6934C}"/>
            </c:ext>
          </c:extLst>
        </c:ser>
        <c:ser>
          <c:idx val="72"/>
          <c:order val="72"/>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77-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7A-CC7E-46F0-BC3D-EF39B0C6934C}"/>
            </c:ext>
          </c:extLst>
        </c:ser>
        <c:ser>
          <c:idx val="73"/>
          <c:order val="73"/>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7C-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7F-CC7E-46F0-BC3D-EF39B0C6934C}"/>
            </c:ext>
          </c:extLst>
        </c:ser>
        <c:ser>
          <c:idx val="74"/>
          <c:order val="74"/>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81-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84-CC7E-46F0-BC3D-EF39B0C6934C}"/>
            </c:ext>
          </c:extLst>
        </c:ser>
        <c:ser>
          <c:idx val="75"/>
          <c:order val="75"/>
          <c:tx>
            <c:strRef>
              <c:f>'D22'!#REF!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186-CC7E-46F0-BC3D-EF39B0C6934C}"/>
              </c:ext>
            </c:extLst>
          </c:dPt>
          <c:cat>
            <c:strRef>
              <c:f>'D22'!$B$2:$B$3</c:f>
              <c:strCache>
                <c:ptCount val="2"/>
                <c:pt idx="0">
                  <c:v>II. Международная инвестиционная позиция на 30.09.2023 (предварительные данные)</c:v>
                </c:pt>
                <c:pt idx="1">
                  <c:v>II. International investment position at 09/30/2023 (preliminary data)</c:v>
                </c:pt>
              </c:strCache>
            </c:strRef>
          </c:cat>
          <c:val>
            <c:numRef>
              <c:f>'D22'!#REF!</c:f>
              <c:numCache>
                <c:formatCode>General</c:formatCode>
                <c:ptCount val="1"/>
                <c:pt idx="0">
                  <c:v>1</c:v>
                </c:pt>
              </c:numCache>
            </c:numRef>
          </c:val>
          <c:extLst>
            <c:ext xmlns:c16="http://schemas.microsoft.com/office/drawing/2014/chart" uri="{C3380CC4-5D6E-409C-BE32-E72D297353CC}">
              <c16:uniqueId val="{00000189-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33926967182795"/>
          <c:y val="2.7274366082209477E-2"/>
          <c:w val="0.85944036357871378"/>
          <c:h val="0.74951624380285808"/>
        </c:manualLayout>
      </c:layout>
      <c:barChart>
        <c:barDir val="col"/>
        <c:grouping val="stacked"/>
        <c:varyColors val="0"/>
        <c:ser>
          <c:idx val="1"/>
          <c:order val="0"/>
          <c:tx>
            <c:strRef>
              <c:f>'D24'!$C$47</c:f>
              <c:strCache>
                <c:ptCount val="1"/>
                <c:pt idx="0">
                  <c:v>pe termen scurt
краткосрочные
short-term</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'D24'!$D$45:$J$46</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'D24'!$D$47:$J$47</c:f>
              <c:numCache>
                <c:formatCode>0.0</c:formatCode>
                <c:ptCount val="7"/>
                <c:pt idx="0">
                  <c:v>60.53590277249279</c:v>
                </c:pt>
                <c:pt idx="1">
                  <c:v>55.195360081273328</c:v>
                </c:pt>
                <c:pt idx="2">
                  <c:v>56.18108409432174</c:v>
                </c:pt>
                <c:pt idx="3">
                  <c:v>48.222708933717577</c:v>
                </c:pt>
                <c:pt idx="4">
                  <c:v>46.503085340004766</c:v>
                </c:pt>
                <c:pt idx="5">
                  <c:v>43.299002881704666</c:v>
                </c:pt>
                <c:pt idx="6">
                  <c:v>38.724438369832065</c:v>
                </c:pt>
              </c:numCache>
            </c:numRef>
          </c:val>
          <c:extLst>
            <c:ext xmlns:c16="http://schemas.microsoft.com/office/drawing/2014/chart" uri="{C3380CC4-5D6E-409C-BE32-E72D297353CC}">
              <c16:uniqueId val="{00000000-4846-46EA-AF83-8A330D4277BA}"/>
            </c:ext>
          </c:extLst>
        </c:ser>
        <c:ser>
          <c:idx val="2"/>
          <c:order val="1"/>
          <c:tx>
            <c:strRef>
              <c:f>'D24'!$C$48</c:f>
              <c:strCache>
                <c:ptCount val="1"/>
                <c:pt idx="0">
                  <c:v>pe termen lung
долгосрочные
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'D24'!$D$45:$J$46</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'D24'!$D$48:$J$48</c:f>
              <c:numCache>
                <c:formatCode>0.0</c:formatCode>
                <c:ptCount val="7"/>
                <c:pt idx="0">
                  <c:v>39.464097227507203</c:v>
                </c:pt>
                <c:pt idx="1">
                  <c:v>44.804639918726679</c:v>
                </c:pt>
                <c:pt idx="2">
                  <c:v>43.818915905678253</c:v>
                </c:pt>
                <c:pt idx="3">
                  <c:v>51.77729106628243</c:v>
                </c:pt>
                <c:pt idx="4">
                  <c:v>53.496914659995241</c:v>
                </c:pt>
                <c:pt idx="5">
                  <c:v>56.700997118295327</c:v>
                </c:pt>
                <c:pt idx="6">
                  <c:v>61.275561630167942</c:v>
                </c:pt>
              </c:numCache>
            </c:numRef>
          </c:val>
          <c:extLst>
            <c:ext xmlns:c16="http://schemas.microsoft.com/office/drawing/2014/chart" uri="{C3380CC4-5D6E-409C-BE32-E72D297353CC}">
              <c16:uniqueId val="{00000001-4846-46EA-AF83-8A330D4277BA}"/>
            </c:ext>
          </c:extLst>
        </c:ser>
        <c:ser>
          <c:idx val="3"/>
          <c:order val="2"/>
          <c:tx>
            <c:strRef>
              <c:f>'D24'!$C$49</c:f>
              <c:strCache>
                <c:ptCount val="1"/>
                <c:pt idx="0">
                  <c:v>pe termen scurt
краткосрочные
short-term</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'D24'!$D$45:$J$46</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'D24'!$D$49:$J$49</c:f>
              <c:numCache>
                <c:formatCode>#,##0.0;#,##0.0</c:formatCode>
                <c:ptCount val="7"/>
                <c:pt idx="0">
                  <c:v>-78.556028223395344</c:v>
                </c:pt>
                <c:pt idx="1">
                  <c:v>-78.735335248448294</c:v>
                </c:pt>
                <c:pt idx="2">
                  <c:v>-78.117426592552263</c:v>
                </c:pt>
                <c:pt idx="3">
                  <c:v>-78.237724261667054</c:v>
                </c:pt>
                <c:pt idx="4">
                  <c:v>-78.551713001385721</c:v>
                </c:pt>
                <c:pt idx="5">
                  <c:v>-78.593278762357627</c:v>
                </c:pt>
                <c:pt idx="6">
                  <c:v>-78.326134785666625</c:v>
                </c:pt>
              </c:numCache>
            </c:numRef>
          </c:val>
          <c:extLst>
            <c:ext xmlns:c16="http://schemas.microsoft.com/office/drawing/2014/chart" uri="{C3380CC4-5D6E-409C-BE32-E72D297353CC}">
              <c16:uniqueId val="{00000002-4846-46EA-AF83-8A330D4277BA}"/>
            </c:ext>
          </c:extLst>
        </c:ser>
        <c:ser>
          <c:idx val="4"/>
          <c:order val="3"/>
          <c:tx>
            <c:strRef>
              <c:f>'D24'!$C$50</c:f>
              <c:strCache>
                <c:ptCount val="1"/>
                <c:pt idx="0">
                  <c:v>pe termen lung
долгосрочные
long-term</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'D24'!$D$45:$J$46</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'D24'!$D$50:$J$50</c:f>
              <c:numCache>
                <c:formatCode>#,##0.0;#,##0.0</c:formatCode>
                <c:ptCount val="7"/>
                <c:pt idx="0">
                  <c:v>-21.443971776604648</c:v>
                </c:pt>
                <c:pt idx="1">
                  <c:v>-21.26466475155172</c:v>
                </c:pt>
                <c:pt idx="2">
                  <c:v>-21.882573407447737</c:v>
                </c:pt>
                <c:pt idx="3">
                  <c:v>-21.762275738332953</c:v>
                </c:pt>
                <c:pt idx="4">
                  <c:v>-21.448286998614279</c:v>
                </c:pt>
                <c:pt idx="5">
                  <c:v>-21.40672123764238</c:v>
                </c:pt>
                <c:pt idx="6">
                  <c:v>-21.673865214333372</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sz="800" b="0" i="0" baseline="0">
                    <a:solidFill>
                      <a:sysClr val="windowText" lastClr="000000"/>
                    </a:solidFill>
                    <a:effectLst/>
                  </a:rPr>
                  <a:t>Pasive /</a:t>
                </a:r>
                <a:r>
                  <a:rPr lang="ro-RO" sz="800" b="0" i="0" baseline="0">
                    <a:solidFill>
                      <a:sysClr val="windowText" lastClr="000000"/>
                    </a:solidFill>
                    <a:effectLst/>
                  </a:rPr>
                  <a:t> </a:t>
                </a:r>
                <a:r>
                  <a:rPr lang="ru-RU" sz="800" b="0" i="0" baseline="0">
                    <a:solidFill>
                      <a:sysClr val="windowText" lastClr="000000"/>
                    </a:solidFill>
                    <a:effectLst/>
                  </a:rPr>
                  <a:t>Обязательства /</a:t>
                </a:r>
                <a:r>
                  <a:rPr lang="ro-RO" sz="800" b="0" i="0" baseline="0">
                    <a:solidFill>
                      <a:sysClr val="windowText" lastClr="000000"/>
                    </a:solidFill>
                    <a:effectLst/>
                  </a:rPr>
                  <a:t> </a:t>
                </a:r>
                <a:r>
                  <a:rPr lang="en-US" sz="800" b="0" i="0" baseline="0">
                    <a:solidFill>
                      <a:sysClr val="windowText" lastClr="000000"/>
                    </a:solidFill>
                    <a:effectLst/>
                  </a:rPr>
                  <a:t>Liabilities</a:t>
                </a:r>
                <a:r>
                  <a:rPr lang="ro-RO" sz="800" b="0" i="0" baseline="0">
                    <a:solidFill>
                      <a:sysClr val="windowText" lastClr="000000"/>
                    </a:solidFill>
                    <a:effectLst/>
                  </a:rPr>
                  <a:t>          </a:t>
                </a:r>
                <a:r>
                  <a:rPr lang="en-US" sz="800" b="0" i="0" baseline="0">
                    <a:solidFill>
                      <a:sysClr val="windowText" lastClr="000000"/>
                    </a:solidFill>
                    <a:effectLst/>
                  </a:rPr>
                  <a:t>Active /</a:t>
                </a:r>
                <a:r>
                  <a:rPr lang="ro-RO" sz="800" b="0" i="0" baseline="0">
                    <a:solidFill>
                      <a:sysClr val="windowText" lastClr="000000"/>
                    </a:solidFill>
                    <a:effectLst/>
                  </a:rPr>
                  <a:t> </a:t>
                </a:r>
                <a:r>
                  <a:rPr lang="ru-RU" sz="800" b="0" i="0" baseline="0">
                    <a:solidFill>
                      <a:sysClr val="windowText" lastClr="000000"/>
                    </a:solidFill>
                    <a:effectLst/>
                  </a:rPr>
                  <a:t>Активы /</a:t>
                </a:r>
                <a:r>
                  <a:rPr lang="ro-RO" sz="800" b="0" i="0" baseline="0">
                    <a:solidFill>
                      <a:sysClr val="windowText" lastClr="000000"/>
                    </a:solidFill>
                    <a:effectLst/>
                  </a:rPr>
                  <a:t> </a:t>
                </a:r>
                <a:r>
                  <a:rPr lang="en-US" sz="800" b="0" i="0" baseline="0">
                    <a:solidFill>
                      <a:sysClr val="windowText" lastClr="000000"/>
                    </a:solidFill>
                    <a:effectLst/>
                  </a:rPr>
                  <a:t>Assets</a:t>
                </a:r>
                <a:endParaRPr lang="en-US" sz="800">
                  <a:solidFill>
                    <a:sysClr val="windowText" lastClr="000000"/>
                  </a:solidFill>
                  <a:effectLst/>
                </a:endParaRPr>
              </a:p>
            </c:rich>
          </c:tx>
          <c:layout>
            <c:manualLayout>
              <c:xMode val="edge"/>
              <c:yMode val="edge"/>
              <c:x val="3.5110701945942561E-2"/>
              <c:y val="8.4052992296049373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ermianSerifTypeface" panose="02000000000000000000" pitchFamily="50" charset="0"/>
        </a:defRPr>
      </a:pPr>
      <a:endParaRPr lang="ro-R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666150360414139E-2"/>
          <c:y val="6.3683417443383253E-2"/>
          <c:w val="0.84982307055741779"/>
          <c:h val="0.61586353897829571"/>
        </c:manualLayout>
      </c:layout>
      <c:barChart>
        <c:barDir val="col"/>
        <c:grouping val="stacked"/>
        <c:varyColors val="0"/>
        <c:ser>
          <c:idx val="1"/>
          <c:order val="0"/>
          <c:tx>
            <c:strRef>
              <c:f>'D25'!$B$41</c:f>
              <c:strCache>
                <c:ptCount val="1"/>
                <c:pt idx="0">
                  <c:v>Datoria externă privată  
Bнешний долг частного сектора 
Private external debt </c:v>
                </c:pt>
              </c:strCache>
            </c:strRef>
          </c:tx>
          <c:spPr>
            <a:solidFill>
              <a:srgbClr val="C39155"/>
            </a:solidFill>
            <a:ln w="15875">
              <a:noFill/>
            </a:ln>
            <a:effectLst/>
          </c:spPr>
          <c:invertIfNegative val="0"/>
          <c:cat>
            <c:strRef>
              <c:f>'D25'!$C$39:$I$39</c:f>
              <c:strCache>
                <c:ptCount val="7"/>
                <c:pt idx="0">
                  <c:v>2022 I</c:v>
                </c:pt>
                <c:pt idx="1">
                  <c:v>2022 II</c:v>
                </c:pt>
                <c:pt idx="2">
                  <c:v>2022 III</c:v>
                </c:pt>
                <c:pt idx="3">
                  <c:v>2022 IV</c:v>
                </c:pt>
                <c:pt idx="4">
                  <c:v>2023 I*</c:v>
                </c:pt>
                <c:pt idx="5">
                  <c:v>2023 II*</c:v>
                </c:pt>
                <c:pt idx="6">
                  <c:v>2023 III</c:v>
                </c:pt>
              </c:strCache>
            </c:strRef>
          </c:cat>
          <c:val>
            <c:numRef>
              <c:f>'D25'!$C$41:$I$41</c:f>
              <c:numCache>
                <c:formatCode>#,##0.00</c:formatCode>
                <c:ptCount val="7"/>
                <c:pt idx="0">
                  <c:v>6012.03</c:v>
                </c:pt>
                <c:pt idx="1">
                  <c:v>5908.07</c:v>
                </c:pt>
                <c:pt idx="2">
                  <c:v>6031.6999999999989</c:v>
                </c:pt>
                <c:pt idx="3">
                  <c:v>6329.7099999999991</c:v>
                </c:pt>
                <c:pt idx="4">
                  <c:v>6470.51</c:v>
                </c:pt>
                <c:pt idx="5">
                  <c:v>6460.42</c:v>
                </c:pt>
                <c:pt idx="6">
                  <c:v>6416.3700000000008</c:v>
                </c:pt>
              </c:numCache>
            </c:numRef>
          </c:val>
          <c:extLst>
            <c:ext xmlns:c16="http://schemas.microsoft.com/office/drawing/2014/chart" uri="{C3380CC4-5D6E-409C-BE32-E72D297353CC}">
              <c16:uniqueId val="{00000000-F807-43FC-8FBE-D50B1708A3FB}"/>
            </c:ext>
          </c:extLst>
        </c:ser>
        <c:ser>
          <c:idx val="0"/>
          <c:order val="1"/>
          <c:tx>
            <c:strRef>
              <c:f>'D25'!$B$40</c:f>
              <c:strCache>
                <c:ptCount val="1"/>
                <c:pt idx="0">
                  <c:v>Datoria externă publică 
Внешний долг государством сектора  
Public external debt</c:v>
                </c:pt>
              </c:strCache>
            </c:strRef>
          </c:tx>
          <c:spPr>
            <a:solidFill>
              <a:srgbClr val="D9D9D9"/>
            </a:solidFill>
            <a:ln w="15875">
              <a:noFill/>
            </a:ln>
            <a:effectLst/>
          </c:spPr>
          <c:invertIfNegative val="0"/>
          <c:cat>
            <c:strRef>
              <c:f>'D25'!$C$39:$I$39</c:f>
              <c:strCache>
                <c:ptCount val="7"/>
                <c:pt idx="0">
                  <c:v>2022 I</c:v>
                </c:pt>
                <c:pt idx="1">
                  <c:v>2022 II</c:v>
                </c:pt>
                <c:pt idx="2">
                  <c:v>2022 III</c:v>
                </c:pt>
                <c:pt idx="3">
                  <c:v>2022 IV</c:v>
                </c:pt>
                <c:pt idx="4">
                  <c:v>2023 I*</c:v>
                </c:pt>
                <c:pt idx="5">
                  <c:v>2023 II*</c:v>
                </c:pt>
                <c:pt idx="6">
                  <c:v>2023 III</c:v>
                </c:pt>
              </c:strCache>
            </c:strRef>
          </c:cat>
          <c:val>
            <c:numRef>
              <c:f>'D25'!$C$40:$I$40</c:f>
              <c:numCache>
                <c:formatCode>#,##0.00</c:formatCode>
                <c:ptCount val="7"/>
                <c:pt idx="0">
                  <c:v>2677.95</c:v>
                </c:pt>
                <c:pt idx="1">
                  <c:v>2709.6</c:v>
                </c:pt>
                <c:pt idx="2">
                  <c:v>2798.9300000000003</c:v>
                </c:pt>
                <c:pt idx="3">
                  <c:v>3263.61</c:v>
                </c:pt>
                <c:pt idx="4">
                  <c:v>3476.97</c:v>
                </c:pt>
                <c:pt idx="5">
                  <c:v>3574.0100000000007</c:v>
                </c:pt>
                <c:pt idx="6">
                  <c:v>3347.51</c:v>
                </c:pt>
              </c:numCache>
            </c:numRef>
          </c:val>
          <c:extLst>
            <c:ext xmlns:c16="http://schemas.microsoft.com/office/drawing/2014/chart" uri="{C3380CC4-5D6E-409C-BE32-E72D297353CC}">
              <c16:uniqueId val="{00000001-F807-43FC-8FBE-D50B1708A3FB}"/>
            </c:ext>
          </c:extLst>
        </c:ser>
        <c:dLbls>
          <c:showLegendKey val="0"/>
          <c:showVal val="0"/>
          <c:showCatName val="0"/>
          <c:showSerName val="0"/>
          <c:showPercent val="0"/>
          <c:showBubbleSize val="0"/>
        </c:dLbls>
        <c:gapWidth val="100"/>
        <c:overlap val="100"/>
        <c:axId val="467538000"/>
        <c:axId val="467537672"/>
      </c:barChart>
      <c:lineChart>
        <c:grouping val="standard"/>
        <c:varyColors val="0"/>
        <c:ser>
          <c:idx val="3"/>
          <c:order val="3"/>
          <c:tx>
            <c:strRef>
              <c:f>'D25'!$B$42</c:f>
              <c:strCache>
                <c:ptCount val="1"/>
                <c:pt idx="0">
                  <c:v>Datoria externă brută / PIB, %
Валовой внешний долг / ВВП, %
Gross external debt / GDP, %</c:v>
                </c:pt>
              </c:strCache>
            </c:strRef>
          </c:tx>
          <c:spPr>
            <a:ln w="28575" cap="rnd">
              <a:solidFill>
                <a:schemeClr val="accent2">
                  <a:lumMod val="50000"/>
                </a:schemeClr>
              </a:solidFill>
              <a:round/>
            </a:ln>
            <a:effectLst/>
          </c:spPr>
          <c:marker>
            <c:symbol val="square"/>
            <c:size val="7"/>
            <c:spPr>
              <a:solidFill>
                <a:schemeClr val="accent2">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'D25'!$C$39:$I$39</c:f>
              <c:strCache>
                <c:ptCount val="7"/>
                <c:pt idx="0">
                  <c:v>2022 I</c:v>
                </c:pt>
                <c:pt idx="1">
                  <c:v>2022 II</c:v>
                </c:pt>
                <c:pt idx="2">
                  <c:v>2022 III</c:v>
                </c:pt>
                <c:pt idx="3">
                  <c:v>2022 IV</c:v>
                </c:pt>
                <c:pt idx="4">
                  <c:v>2023 I*</c:v>
                </c:pt>
                <c:pt idx="5">
                  <c:v>2023 II*</c:v>
                </c:pt>
                <c:pt idx="6">
                  <c:v>2023 III</c:v>
                </c:pt>
              </c:strCache>
            </c:strRef>
          </c:cat>
          <c:val>
            <c:numRef>
              <c:f>'D25'!$C$42:$I$42</c:f>
              <c:numCache>
                <c:formatCode>0.0</c:formatCode>
                <c:ptCount val="7"/>
                <c:pt idx="0">
                  <c:v>62.2</c:v>
                </c:pt>
                <c:pt idx="1">
                  <c:v>60.5</c:v>
                </c:pt>
                <c:pt idx="2">
                  <c:v>61.4</c:v>
                </c:pt>
                <c:pt idx="3">
                  <c:v>66.099999999999994</c:v>
                </c:pt>
                <c:pt idx="4">
                  <c:v>67.2</c:v>
                </c:pt>
                <c:pt idx="5">
                  <c:v>65.8</c:v>
                </c:pt>
                <c:pt idx="6">
                  <c:v>62.4</c:v>
                </c:pt>
              </c:numCache>
            </c:numRef>
          </c:val>
          <c:smooth val="0"/>
          <c:extLst>
            <c:ext xmlns:c16="http://schemas.microsoft.com/office/drawing/2014/chart" uri="{C3380CC4-5D6E-409C-BE32-E72D297353CC}">
              <c16:uniqueId val="{00000002-F807-43FC-8FBE-D50B1708A3FB}"/>
            </c:ext>
          </c:extLst>
        </c:ser>
        <c:ser>
          <c:idx val="4"/>
          <c:order val="4"/>
          <c:tx>
            <c:strRef>
              <c:f>'D25'!$B$43</c:f>
              <c:strCache>
                <c:ptCount val="1"/>
                <c:pt idx="0">
                  <c:v>Datoria externă publică  / PIB, %
Внешний долг государством сектора  / ВВП, %
Public external debt / GDP, %</c:v>
                </c:pt>
              </c:strCache>
            </c:strRef>
          </c:tx>
          <c:spPr>
            <a:ln w="28575" cap="rnd">
              <a:solidFill>
                <a:schemeClr val="tx1"/>
              </a:solidFill>
              <a:round/>
            </a:ln>
            <a:effectLst/>
          </c:spPr>
          <c:marker>
            <c:symbol val="diamond"/>
            <c:size val="7"/>
            <c:spPr>
              <a:solidFill>
                <a:schemeClr val="tx1"/>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'D25'!$C$39:$I$39</c:f>
              <c:strCache>
                <c:ptCount val="7"/>
                <c:pt idx="0">
                  <c:v>2022 I</c:v>
                </c:pt>
                <c:pt idx="1">
                  <c:v>2022 II</c:v>
                </c:pt>
                <c:pt idx="2">
                  <c:v>2022 III</c:v>
                </c:pt>
                <c:pt idx="3">
                  <c:v>2022 IV</c:v>
                </c:pt>
                <c:pt idx="4">
                  <c:v>2023 I*</c:v>
                </c:pt>
                <c:pt idx="5">
                  <c:v>2023 II*</c:v>
                </c:pt>
                <c:pt idx="6">
                  <c:v>2023 III</c:v>
                </c:pt>
              </c:strCache>
            </c:strRef>
          </c:cat>
          <c:val>
            <c:numRef>
              <c:f>'D25'!$C$43:$I$43</c:f>
              <c:numCache>
                <c:formatCode>0.0</c:formatCode>
                <c:ptCount val="7"/>
                <c:pt idx="0">
                  <c:v>19.2</c:v>
                </c:pt>
                <c:pt idx="1">
                  <c:v>19</c:v>
                </c:pt>
                <c:pt idx="2">
                  <c:v>19.5</c:v>
                </c:pt>
                <c:pt idx="3">
                  <c:v>22.5</c:v>
                </c:pt>
                <c:pt idx="4">
                  <c:v>23.5</c:v>
                </c:pt>
                <c:pt idx="5">
                  <c:v>23.4</c:v>
                </c:pt>
                <c:pt idx="6">
                  <c:v>21.4</c:v>
                </c:pt>
              </c:numCache>
            </c:numRef>
          </c:val>
          <c:smooth val="0"/>
          <c:extLst>
            <c:ext xmlns:c16="http://schemas.microsoft.com/office/drawing/2014/chart" uri="{C3380CC4-5D6E-409C-BE32-E72D297353CC}">
              <c16:uniqueId val="{00000003-F807-43FC-8FBE-D50B1708A3FB}"/>
            </c:ext>
          </c:extLst>
        </c:ser>
        <c:ser>
          <c:idx val="5"/>
          <c:order val="5"/>
          <c:tx>
            <c:strRef>
              <c:f>'D25'!$B$44</c:f>
              <c:strCache>
                <c:ptCount val="1"/>
                <c:pt idx="0">
                  <c:v>Datoria externă privată  / PIB, %
Bнешний долг частного сектора / ВВП, %
Private external debt / GDP, %</c:v>
                </c:pt>
              </c:strCache>
            </c:strRef>
          </c:tx>
          <c:spPr>
            <a:ln w="28575" cap="rnd">
              <a:solidFill>
                <a:schemeClr val="bg1">
                  <a:lumMod val="50000"/>
                </a:schemeClr>
              </a:solidFill>
              <a:round/>
            </a:ln>
            <a:effectLst/>
          </c:spPr>
          <c:marker>
            <c:symbol val="circle"/>
            <c:size val="7"/>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'D25'!$C$39:$I$39</c:f>
              <c:strCache>
                <c:ptCount val="7"/>
                <c:pt idx="0">
                  <c:v>2022 I</c:v>
                </c:pt>
                <c:pt idx="1">
                  <c:v>2022 II</c:v>
                </c:pt>
                <c:pt idx="2">
                  <c:v>2022 III</c:v>
                </c:pt>
                <c:pt idx="3">
                  <c:v>2022 IV</c:v>
                </c:pt>
                <c:pt idx="4">
                  <c:v>2023 I*</c:v>
                </c:pt>
                <c:pt idx="5">
                  <c:v>2023 II*</c:v>
                </c:pt>
                <c:pt idx="6">
                  <c:v>2023 III</c:v>
                </c:pt>
              </c:strCache>
            </c:strRef>
          </c:cat>
          <c:val>
            <c:numRef>
              <c:f>'D25'!$C$44:$I$44</c:f>
              <c:numCache>
                <c:formatCode>0.0</c:formatCode>
                <c:ptCount val="7"/>
                <c:pt idx="0">
                  <c:v>43</c:v>
                </c:pt>
                <c:pt idx="1">
                  <c:v>41.5</c:v>
                </c:pt>
                <c:pt idx="2">
                  <c:v>41.9</c:v>
                </c:pt>
                <c:pt idx="3">
                  <c:v>43.6</c:v>
                </c:pt>
                <c:pt idx="4">
                  <c:v>43.7</c:v>
                </c:pt>
                <c:pt idx="5">
                  <c:v>42.4</c:v>
                </c:pt>
                <c:pt idx="6">
                  <c:v>41</c:v>
                </c:pt>
              </c:numCache>
            </c:numRef>
          </c:val>
          <c:smooth val="0"/>
          <c:extLst>
            <c:ext xmlns:c16="http://schemas.microsoft.com/office/drawing/2014/chart" uri="{C3380CC4-5D6E-409C-BE32-E72D297353CC}">
              <c16:uniqueId val="{00000004-F807-43FC-8FBE-D50B1708A3FB}"/>
            </c:ext>
          </c:extLst>
        </c:ser>
        <c:dLbls>
          <c:showLegendKey val="0"/>
          <c:showVal val="0"/>
          <c:showCatName val="0"/>
          <c:showSerName val="0"/>
          <c:showPercent val="0"/>
          <c:showBubbleSize val="0"/>
        </c:dLbls>
        <c:marker val="1"/>
        <c:smooth val="0"/>
        <c:axId val="357019816"/>
        <c:axId val="357019160"/>
      </c:lineChart>
      <c:lineChart>
        <c:grouping val="standard"/>
        <c:varyColors val="0"/>
        <c:dLbls>
          <c:showLegendKey val="0"/>
          <c:showVal val="0"/>
          <c:showCatName val="0"/>
          <c:showSerName val="0"/>
          <c:showPercent val="0"/>
          <c:showBubbleSize val="0"/>
        </c:dLbls>
        <c:marker val="1"/>
        <c:smooth val="0"/>
        <c:axId val="467538000"/>
        <c:axId val="467537672"/>
        <c:extLst>
          <c:ext xmlns:c15="http://schemas.microsoft.com/office/drawing/2012/chart" uri="{02D57815-91ED-43cb-92C2-25804820EDAC}">
            <c15:filteredLineSeries>
              <c15:ser>
                <c:idx val="2"/>
                <c:order val="2"/>
                <c:tx>
                  <c:strRef>
                    <c:extLst>
                      <c:ext uri="{02D57815-91ED-43cb-92C2-25804820EDAC}">
                        <c15:formulaRef>
                          <c15:sqref>'D25'!#REF!</c15:sqref>
                        </c15:formulaRef>
                      </c:ext>
                    </c:extLst>
                    <c:strCache>
                      <c:ptCount val="1"/>
                      <c:pt idx="0">
                        <c:v>#REF!</c:v>
                      </c:pt>
                    </c:strCache>
                  </c:strRef>
                </c:tx>
                <c:spPr>
                  <a:ln w="28575" cap="rnd">
                    <a:solidFill>
                      <a:schemeClr val="accent3"/>
                    </a:solidFill>
                    <a:round/>
                  </a:ln>
                  <a:effectLst/>
                </c:spPr>
                <c:marker>
                  <c:symbol val="none"/>
                </c:marker>
                <c:cat>
                  <c:strRef>
                    <c:extLst>
                      <c:ext uri="{02D57815-91ED-43cb-92C2-25804820EDAC}">
                        <c15:formulaRef>
                          <c15:sqref>'D25'!$C$39:$I$39</c15:sqref>
                        </c15:formulaRef>
                      </c:ext>
                    </c:extLst>
                    <c:strCache>
                      <c:ptCount val="7"/>
                      <c:pt idx="0">
                        <c:v>2022 I</c:v>
                      </c:pt>
                      <c:pt idx="1">
                        <c:v>2022 II</c:v>
                      </c:pt>
                      <c:pt idx="2">
                        <c:v>2022 III</c:v>
                      </c:pt>
                      <c:pt idx="3">
                        <c:v>2022 IV</c:v>
                      </c:pt>
                      <c:pt idx="4">
                        <c:v>2023 I*</c:v>
                      </c:pt>
                      <c:pt idx="5">
                        <c:v>2023 II*</c:v>
                      </c:pt>
                      <c:pt idx="6">
                        <c:v>2023 III</c:v>
                      </c:pt>
                    </c:strCache>
                  </c:strRef>
                </c:cat>
                <c:val>
                  <c:numRef>
                    <c:extLst>
                      <c:ext uri="{02D57815-91ED-43cb-92C2-25804820EDAC}">
                        <c15:formulaRef>
                          <c15:sqref>'D25'!#REF!</c15:sqref>
                        </c15:formulaRef>
                      </c:ext>
                    </c:extLst>
                    <c:numCache>
                      <c:formatCode>General</c:formatCode>
                      <c:ptCount val="1"/>
                      <c:pt idx="0">
                        <c:v>1</c:v>
                      </c:pt>
                    </c:numCache>
                  </c:numRef>
                </c:val>
                <c:smooth val="0"/>
                <c:extLst>
                  <c:ext xmlns:c16="http://schemas.microsoft.com/office/drawing/2014/chart" uri="{C3380CC4-5D6E-409C-BE32-E72D297353CC}">
                    <c16:uniqueId val="{00000005-F807-43FC-8FBE-D50B1708A3FB}"/>
                  </c:ext>
                </c:extLst>
              </c15:ser>
            </c15:filteredLineSeries>
          </c:ext>
        </c:extLst>
      </c:lineChart>
      <c:catAx>
        <c:axId val="35701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357019160"/>
        <c:crosses val="autoZero"/>
        <c:auto val="1"/>
        <c:lblAlgn val="ctr"/>
        <c:lblOffset val="100"/>
        <c:noMultiLvlLbl val="0"/>
      </c:catAx>
      <c:valAx>
        <c:axId val="357019160"/>
        <c:scaling>
          <c:orientation val="minMax"/>
          <c:max val="16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357019816"/>
        <c:crosses val="autoZero"/>
        <c:crossBetween val="between"/>
        <c:majorUnit val="20"/>
      </c:valAx>
      <c:valAx>
        <c:axId val="467537672"/>
        <c:scaling>
          <c:orientation val="minMax"/>
          <c:max val="11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67538000"/>
        <c:crosses val="max"/>
        <c:crossBetween val="between"/>
        <c:majorUnit val="1000"/>
      </c:valAx>
      <c:catAx>
        <c:axId val="467538000"/>
        <c:scaling>
          <c:orientation val="minMax"/>
        </c:scaling>
        <c:delete val="1"/>
        <c:axPos val="b"/>
        <c:numFmt formatCode="General" sourceLinked="1"/>
        <c:majorTickMark val="out"/>
        <c:minorTickMark val="none"/>
        <c:tickLblPos val="nextTo"/>
        <c:crossAx val="467537672"/>
        <c:crosses val="autoZero"/>
        <c:auto val="1"/>
        <c:lblAlgn val="ctr"/>
        <c:lblOffset val="100"/>
        <c:noMultiLvlLbl val="0"/>
      </c:catAx>
      <c:spPr>
        <a:noFill/>
        <a:ln>
          <a:noFill/>
        </a:ln>
        <a:effectLst/>
      </c:spPr>
    </c:plotArea>
    <c:legend>
      <c:legendPos val="r"/>
      <c:layout>
        <c:manualLayout>
          <c:xMode val="edge"/>
          <c:yMode val="edge"/>
          <c:x val="4.5960324800116371E-3"/>
          <c:y val="0.73541992010915136"/>
          <c:w val="0.98182836880582491"/>
          <c:h val="0.2632579904547422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49567227698406768"/>
        </c:manualLayout>
      </c:layout>
      <c:barChart>
        <c:barDir val="col"/>
        <c:grouping val="clustered"/>
        <c:varyColors val="0"/>
        <c:ser>
          <c:idx val="1"/>
          <c:order val="1"/>
          <c:tx>
            <c:strRef>
              <c:f>'D2'!$B$43</c:f>
              <c:strCache>
                <c:ptCount val="1"/>
                <c:pt idx="0">
                  <c:v>Active fin. externe / PIB, %
Внешние фин. активы / ВВП, %
Foreign fin. assets / GDP, %</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'D2'!$C$43:$I$43</c:f>
              <c:numCache>
                <c:formatCode>0.0</c:formatCode>
                <c:ptCount val="7"/>
                <c:pt idx="0">
                  <c:v>43.2</c:v>
                </c:pt>
                <c:pt idx="1">
                  <c:v>41.3</c:v>
                </c:pt>
                <c:pt idx="2">
                  <c:v>43.2</c:v>
                </c:pt>
                <c:pt idx="3">
                  <c:v>44.9</c:v>
                </c:pt>
                <c:pt idx="4">
                  <c:v>46</c:v>
                </c:pt>
                <c:pt idx="5">
                  <c:v>46</c:v>
                </c:pt>
                <c:pt idx="6">
                  <c:v>43.8</c:v>
                </c:pt>
              </c:numCache>
            </c:numRef>
          </c:val>
          <c:extLst>
            <c:ext xmlns:c16="http://schemas.microsoft.com/office/drawing/2014/chart" uri="{C3380CC4-5D6E-409C-BE32-E72D297353CC}">
              <c16:uniqueId val="{00000000-BCF1-44C7-B75D-CE4CBFF13A0B}"/>
            </c:ext>
          </c:extLst>
        </c:ser>
        <c:ser>
          <c:idx val="2"/>
          <c:order val="2"/>
          <c:tx>
            <c:strRef>
              <c:f>'D2'!$B$44</c:f>
              <c:strCache>
                <c:ptCount val="1"/>
                <c:pt idx="0">
                  <c:v>Pasive externe / PIB, %
Внешние обязательства / ВВП, %
Foreign liabilities / GDP, %</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'D2'!$C$44:$I$44</c:f>
              <c:numCache>
                <c:formatCode>0.0</c:formatCode>
                <c:ptCount val="7"/>
                <c:pt idx="0">
                  <c:v>83.7</c:v>
                </c:pt>
                <c:pt idx="1">
                  <c:v>81.599999999999994</c:v>
                </c:pt>
                <c:pt idx="2">
                  <c:v>82.4</c:v>
                </c:pt>
                <c:pt idx="3">
                  <c:v>87.5</c:v>
                </c:pt>
                <c:pt idx="4">
                  <c:v>90</c:v>
                </c:pt>
                <c:pt idx="5">
                  <c:v>88.2</c:v>
                </c:pt>
                <c:pt idx="6">
                  <c:v>85</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'D2'!$B$42</c:f>
              <c:strCache>
                <c:ptCount val="1"/>
                <c:pt idx="0">
                  <c:v>Gradul de deschidere financiară, %
Финансовая открытость, %
Financial openness, %</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'D2'!$C$41:$I$41</c:f>
              <c:strCache>
                <c:ptCount val="7"/>
                <c:pt idx="0">
                  <c:v>31.03.
2022</c:v>
                </c:pt>
                <c:pt idx="1">
                  <c:v>30.06.
2022</c:v>
                </c:pt>
                <c:pt idx="2">
                  <c:v>30.09.
2022</c:v>
                </c:pt>
                <c:pt idx="3">
                  <c:v>31.12.
2022</c:v>
                </c:pt>
                <c:pt idx="4">
                  <c:v>31.03.
2023*</c:v>
                </c:pt>
                <c:pt idx="5">
                  <c:v>30.06.
2023*</c:v>
                </c:pt>
                <c:pt idx="6">
                  <c:v>30.09.
2022</c:v>
                </c:pt>
              </c:strCache>
            </c:strRef>
          </c:cat>
          <c:val>
            <c:numRef>
              <c:f>'D2'!$C$42:$I$42</c:f>
              <c:numCache>
                <c:formatCode>0.0</c:formatCode>
                <c:ptCount val="7"/>
                <c:pt idx="0">
                  <c:v>126.9</c:v>
                </c:pt>
                <c:pt idx="1">
                  <c:v>122.89999999999999</c:v>
                </c:pt>
                <c:pt idx="2">
                  <c:v>125.60000000000001</c:v>
                </c:pt>
                <c:pt idx="3">
                  <c:v>132.4</c:v>
                </c:pt>
                <c:pt idx="4">
                  <c:v>136</c:v>
                </c:pt>
                <c:pt idx="5">
                  <c:v>134.19999999999999</c:v>
                </c:pt>
                <c:pt idx="6">
                  <c:v>128.80000000000001</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582863896"/>
        <c:crosses val="autoZero"/>
        <c:crossBetween val="between"/>
      </c:valAx>
      <c:spPr>
        <a:noFill/>
        <a:ln>
          <a:noFill/>
        </a:ln>
        <a:effectLst/>
      </c:spPr>
    </c:plotArea>
    <c:legend>
      <c:legendPos val="b"/>
      <c:layout>
        <c:manualLayout>
          <c:xMode val="edge"/>
          <c:yMode val="edge"/>
          <c:x val="6.1425283880007675E-2"/>
          <c:y val="0.65529831023060647"/>
          <c:w val="0.927484148548957"/>
          <c:h val="0.3233392743013660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'D26'!$B$35</c:f>
              <c:strCache>
                <c:ptCount val="1"/>
                <c:pt idx="0">
                  <c:v>Pe termen lung, mil. USD
Долгосрочный, млн. долл. США
Long-term, US$ million</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'D26'!$C$33:$I$33</c:f>
              <c:strCache>
                <c:ptCount val="7"/>
                <c:pt idx="0">
                  <c:v>2022 I</c:v>
                </c:pt>
                <c:pt idx="1">
                  <c:v>2022 II</c:v>
                </c:pt>
                <c:pt idx="2">
                  <c:v>2022 III</c:v>
                </c:pt>
                <c:pt idx="3">
                  <c:v>2022 IV</c:v>
                </c:pt>
                <c:pt idx="4">
                  <c:v>2023 I*</c:v>
                </c:pt>
                <c:pt idx="5">
                  <c:v>2023 II*</c:v>
                </c:pt>
                <c:pt idx="6">
                  <c:v>2023 III</c:v>
                </c:pt>
              </c:strCache>
            </c:strRef>
          </c:cat>
          <c:val>
            <c:numRef>
              <c:f>'D26'!$C$35:$I$35</c:f>
              <c:numCache>
                <c:formatCode>#,##0.00</c:formatCode>
                <c:ptCount val="7"/>
                <c:pt idx="0">
                  <c:v>6179.619999999999</c:v>
                </c:pt>
                <c:pt idx="1">
                  <c:v>6148.2199999999993</c:v>
                </c:pt>
                <c:pt idx="2">
                  <c:v>6238.2699999999995</c:v>
                </c:pt>
                <c:pt idx="3">
                  <c:v>6831.45</c:v>
                </c:pt>
                <c:pt idx="4">
                  <c:v>7091.78</c:v>
                </c:pt>
                <c:pt idx="5">
                  <c:v>7154.1</c:v>
                </c:pt>
                <c:pt idx="6">
                  <c:v>6879.4700000000012</c:v>
                </c:pt>
              </c:numCache>
            </c:numRef>
          </c:val>
          <c:extLst>
            <c:ext xmlns:c16="http://schemas.microsoft.com/office/drawing/2014/chart" uri="{C3380CC4-5D6E-409C-BE32-E72D297353CC}">
              <c16:uniqueId val="{00000000-473F-4CA5-8BB4-10DA89E2AB52}"/>
            </c:ext>
          </c:extLst>
        </c:ser>
        <c:ser>
          <c:idx val="0"/>
          <c:order val="1"/>
          <c:tx>
            <c:strRef>
              <c:f>'D26'!$B$34</c:f>
              <c:strCache>
                <c:ptCount val="1"/>
                <c:pt idx="0">
                  <c:v>Pe termen scurt, mil. USD
Краткосрочный, млн. долл. США
Short-term, US$ million</c:v>
                </c:pt>
              </c:strCache>
            </c:strRef>
          </c:tx>
          <c:spPr>
            <a:solidFill>
              <a:srgbClr val="BD8643"/>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'D26'!$C$33:$I$33</c:f>
              <c:strCache>
                <c:ptCount val="7"/>
                <c:pt idx="0">
                  <c:v>2022 I</c:v>
                </c:pt>
                <c:pt idx="1">
                  <c:v>2022 II</c:v>
                </c:pt>
                <c:pt idx="2">
                  <c:v>2022 III</c:v>
                </c:pt>
                <c:pt idx="3">
                  <c:v>2022 IV</c:v>
                </c:pt>
                <c:pt idx="4">
                  <c:v>2023 I*</c:v>
                </c:pt>
                <c:pt idx="5">
                  <c:v>2023 II*</c:v>
                </c:pt>
                <c:pt idx="6">
                  <c:v>2023 III</c:v>
                </c:pt>
              </c:strCache>
            </c:strRef>
          </c:cat>
          <c:val>
            <c:numRef>
              <c:f>'D26'!$C$34:$I$34</c:f>
              <c:numCache>
                <c:formatCode>#,##0.00</c:formatCode>
                <c:ptCount val="7"/>
                <c:pt idx="0">
                  <c:v>2510.36</c:v>
                </c:pt>
                <c:pt idx="1">
                  <c:v>2469.4500000000003</c:v>
                </c:pt>
                <c:pt idx="2">
                  <c:v>2592.3599999999997</c:v>
                </c:pt>
                <c:pt idx="3">
                  <c:v>2761.87</c:v>
                </c:pt>
                <c:pt idx="4">
                  <c:v>2855.7</c:v>
                </c:pt>
                <c:pt idx="5">
                  <c:v>2880.33</c:v>
                </c:pt>
                <c:pt idx="6">
                  <c:v>2884.41</c:v>
                </c:pt>
              </c:numCache>
            </c:numRef>
          </c:val>
          <c:extLst>
            <c:ext xmlns:c16="http://schemas.microsoft.com/office/drawing/2014/chart" uri="{C3380CC4-5D6E-409C-BE32-E72D297353CC}">
              <c16:uniqueId val="{00000001-473F-4CA5-8BB4-10DA89E2AB52}"/>
            </c:ext>
          </c:extLst>
        </c:ser>
        <c:dLbls>
          <c:showLegendKey val="0"/>
          <c:showVal val="1"/>
          <c:showCatName val="0"/>
          <c:showSerName val="0"/>
          <c:showPercent val="0"/>
          <c:showBubbleSize val="0"/>
        </c:dLbls>
        <c:gapWidth val="44"/>
        <c:overlap val="100"/>
        <c:axId val="1087164447"/>
        <c:axId val="1087154463"/>
      </c:barChart>
      <c:lineChart>
        <c:grouping val="standard"/>
        <c:varyColors val="0"/>
        <c:ser>
          <c:idx val="2"/>
          <c:order val="2"/>
          <c:tx>
            <c:strRef>
              <c:f>'D26'!$B$36</c:f>
              <c:strCache>
                <c:ptCount val="1"/>
                <c:pt idx="0">
                  <c:v>Datoria externă brută, mil. USD
Валовой внешний долг, млн. долл. США
Gross external debt, US$ million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'D26'!$C$33:$I$33</c:f>
              <c:strCache>
                <c:ptCount val="7"/>
                <c:pt idx="0">
                  <c:v>2022 I</c:v>
                </c:pt>
                <c:pt idx="1">
                  <c:v>2022 II</c:v>
                </c:pt>
                <c:pt idx="2">
                  <c:v>2022 III</c:v>
                </c:pt>
                <c:pt idx="3">
                  <c:v>2022 IV</c:v>
                </c:pt>
                <c:pt idx="4">
                  <c:v>2023 I*</c:v>
                </c:pt>
                <c:pt idx="5">
                  <c:v>2023 II*</c:v>
                </c:pt>
                <c:pt idx="6">
                  <c:v>2023 III</c:v>
                </c:pt>
              </c:strCache>
            </c:strRef>
          </c:cat>
          <c:val>
            <c:numRef>
              <c:f>'D26'!$C$36:$I$36</c:f>
              <c:numCache>
                <c:formatCode>#,##0.00</c:formatCode>
                <c:ptCount val="7"/>
                <c:pt idx="0">
                  <c:v>8689.98</c:v>
                </c:pt>
                <c:pt idx="1">
                  <c:v>8617.67</c:v>
                </c:pt>
                <c:pt idx="2">
                  <c:v>8830.6299999999992</c:v>
                </c:pt>
                <c:pt idx="3">
                  <c:v>9593.32</c:v>
                </c:pt>
                <c:pt idx="4">
                  <c:v>9947.48</c:v>
                </c:pt>
                <c:pt idx="5">
                  <c:v>10034.43</c:v>
                </c:pt>
                <c:pt idx="6">
                  <c:v>9763.880000000001</c:v>
                </c:pt>
              </c:numCache>
            </c:numRef>
          </c:val>
          <c:smooth val="0"/>
          <c:extLst>
            <c:ext xmlns:c16="http://schemas.microsoft.com/office/drawing/2014/chart" uri="{C3380CC4-5D6E-409C-BE32-E72D297353CC}">
              <c16:uniqueId val="{00000002-473F-4CA5-8BB4-10DA89E2AB52}"/>
            </c:ext>
          </c:extLst>
        </c:ser>
        <c:dLbls>
          <c:showLegendKey val="0"/>
          <c:showVal val="1"/>
          <c:showCatName val="0"/>
          <c:showSerName val="0"/>
          <c:showPercent val="0"/>
          <c:showBubbleSize val="0"/>
        </c:dLbls>
        <c:marker val="1"/>
        <c:smooth val="0"/>
        <c:axId val="1087164447"/>
        <c:axId val="1087154463"/>
      </c:lineChart>
      <c:catAx>
        <c:axId val="1087164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087154463"/>
        <c:crosses val="autoZero"/>
        <c:auto val="1"/>
        <c:lblAlgn val="ctr"/>
        <c:lblOffset val="100"/>
        <c:noMultiLvlLbl val="0"/>
      </c:catAx>
      <c:valAx>
        <c:axId val="1087154463"/>
        <c:scaling>
          <c:orientation val="minMax"/>
          <c:max val="11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087164447"/>
        <c:crosses val="autoZero"/>
        <c:crossBetween val="between"/>
        <c:majorUnit val="1000"/>
      </c:valAx>
      <c:spPr>
        <a:noFill/>
        <a:ln>
          <a:noFill/>
        </a:ln>
        <a:effectLst/>
      </c:spPr>
    </c:plotArea>
    <c:legend>
      <c:legendPos val="b"/>
      <c:layout>
        <c:manualLayout>
          <c:xMode val="edge"/>
          <c:yMode val="edge"/>
          <c:x val="6.3349929917251885E-2"/>
          <c:y val="0.84829139130159814"/>
          <c:w val="0.87996027135952271"/>
          <c:h val="0.139836081852561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824249726791265E-2"/>
          <c:y val="4.6550207714101961E-2"/>
          <c:w val="0.93152252765557331"/>
          <c:h val="0.61760616015713266"/>
        </c:manualLayout>
      </c:layout>
      <c:barChart>
        <c:barDir val="col"/>
        <c:grouping val="clustered"/>
        <c:varyColors val="0"/>
        <c:ser>
          <c:idx val="1"/>
          <c:order val="1"/>
          <c:tx>
            <c:strRef>
              <c:f>'D27'!$B$32</c:f>
              <c:strCache>
                <c:ptCount val="1"/>
                <c:pt idx="0">
                  <c:v>Pe termen scurt
Кратк. oбязательства
Short-term</c:v>
                </c:pt>
              </c:strCache>
            </c:strRef>
          </c:tx>
          <c:spPr>
            <a:solidFill>
              <a:srgbClr val="94623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'D27'!$C$29:$I$30</c:f>
              <c:multiLvlStrCache>
                <c:ptCount val="7"/>
                <c:lvl>
                  <c:pt idx="0">
                    <c:v>I</c:v>
                  </c:pt>
                  <c:pt idx="1">
                    <c:v>II</c:v>
                  </c:pt>
                  <c:pt idx="2">
                    <c:v>III</c:v>
                  </c:pt>
                  <c:pt idx="3">
                    <c:v>IV</c:v>
                  </c:pt>
                  <c:pt idx="4">
                    <c:v>I*</c:v>
                  </c:pt>
                  <c:pt idx="5">
                    <c:v>II*</c:v>
                  </c:pt>
                  <c:pt idx="6">
                    <c:v>II</c:v>
                  </c:pt>
                </c:lvl>
                <c:lvl>
                  <c:pt idx="0">
                    <c:v>2022</c:v>
                  </c:pt>
                  <c:pt idx="4">
                    <c:v>2023</c:v>
                  </c:pt>
                </c:lvl>
              </c:multiLvlStrCache>
            </c:multiLvlStrRef>
          </c:cat>
          <c:val>
            <c:numRef>
              <c:f>'D27'!$C$32:$I$32</c:f>
              <c:numCache>
                <c:formatCode>#,##0.00</c:formatCode>
                <c:ptCount val="7"/>
                <c:pt idx="0">
                  <c:v>0.11</c:v>
                </c:pt>
                <c:pt idx="1">
                  <c:v>0.11</c:v>
                </c:pt>
                <c:pt idx="2">
                  <c:v>0.59</c:v>
                </c:pt>
                <c:pt idx="3">
                  <c:v>0.68</c:v>
                </c:pt>
                <c:pt idx="4">
                  <c:v>0.78</c:v>
                </c:pt>
                <c:pt idx="5">
                  <c:v>1.01</c:v>
                </c:pt>
                <c:pt idx="6">
                  <c:v>1.1499999999999999</c:v>
                </c:pt>
              </c:numCache>
            </c:numRef>
          </c:val>
          <c:extLst>
            <c:ext xmlns:c16="http://schemas.microsoft.com/office/drawing/2014/chart" uri="{C3380CC4-5D6E-409C-BE32-E72D297353CC}">
              <c16:uniqueId val="{00000000-32BE-4DE1-B3FC-42328A485973}"/>
            </c:ext>
          </c:extLst>
        </c:ser>
        <c:ser>
          <c:idx val="2"/>
          <c:order val="2"/>
          <c:tx>
            <c:strRef>
              <c:f>'D27'!$B$33</c:f>
              <c:strCache>
                <c:ptCount val="1"/>
                <c:pt idx="0">
                  <c:v>Pe termen lung
Долг. oбязательства
Long-term</c:v>
                </c:pt>
              </c:strCache>
            </c:strRef>
          </c:tx>
          <c:spPr>
            <a:solidFill>
              <a:srgbClr val="91602F"/>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'D27'!$C$29:$I$30</c:f>
              <c:multiLvlStrCache>
                <c:ptCount val="7"/>
                <c:lvl>
                  <c:pt idx="0">
                    <c:v>I</c:v>
                  </c:pt>
                  <c:pt idx="1">
                    <c:v>II</c:v>
                  </c:pt>
                  <c:pt idx="2">
                    <c:v>III</c:v>
                  </c:pt>
                  <c:pt idx="3">
                    <c:v>IV</c:v>
                  </c:pt>
                  <c:pt idx="4">
                    <c:v>I*</c:v>
                  </c:pt>
                  <c:pt idx="5">
                    <c:v>II*</c:v>
                  </c:pt>
                  <c:pt idx="6">
                    <c:v>II</c:v>
                  </c:pt>
                </c:lvl>
                <c:lvl>
                  <c:pt idx="0">
                    <c:v>2022</c:v>
                  </c:pt>
                  <c:pt idx="4">
                    <c:v>2023</c:v>
                  </c:pt>
                </c:lvl>
              </c:multiLvlStrCache>
            </c:multiLvlStrRef>
          </c:cat>
          <c:val>
            <c:numRef>
              <c:f>'D27'!$C$33:$I$33</c:f>
              <c:numCache>
                <c:formatCode>#,##0.00</c:formatCode>
                <c:ptCount val="7"/>
                <c:pt idx="0">
                  <c:v>2677.8399999999997</c:v>
                </c:pt>
                <c:pt idx="1">
                  <c:v>2709.49</c:v>
                </c:pt>
                <c:pt idx="2">
                  <c:v>2798.34</c:v>
                </c:pt>
                <c:pt idx="3">
                  <c:v>3262.9300000000003</c:v>
                </c:pt>
                <c:pt idx="4">
                  <c:v>3476.1899999999996</c:v>
                </c:pt>
                <c:pt idx="5">
                  <c:v>3573.0000000000005</c:v>
                </c:pt>
                <c:pt idx="6">
                  <c:v>3346.36</c:v>
                </c:pt>
              </c:numCache>
            </c:numRef>
          </c:val>
          <c:extLst>
            <c:ext xmlns:c16="http://schemas.microsoft.com/office/drawing/2014/chart" uri="{C3380CC4-5D6E-409C-BE32-E72D297353CC}">
              <c16:uniqueId val="{00000001-32BE-4DE1-B3FC-42328A485973}"/>
            </c:ext>
          </c:extLst>
        </c:ser>
        <c:dLbls>
          <c:showLegendKey val="0"/>
          <c:showVal val="1"/>
          <c:showCatName val="0"/>
          <c:showSerName val="0"/>
          <c:showPercent val="0"/>
          <c:showBubbleSize val="0"/>
        </c:dLbls>
        <c:gapWidth val="49"/>
        <c:overlap val="-27"/>
        <c:axId val="1302659583"/>
        <c:axId val="1302649599"/>
      </c:barChart>
      <c:lineChart>
        <c:grouping val="standard"/>
        <c:varyColors val="0"/>
        <c:ser>
          <c:idx val="0"/>
          <c:order val="0"/>
          <c:tx>
            <c:strRef>
              <c:f>'D27'!$B$31</c:f>
              <c:strCache>
                <c:ptCount val="1"/>
                <c:pt idx="0">
                  <c:v>Datoria externă publică  
Внешний долг государством сектора
Public external debt </c:v>
                </c:pt>
              </c:strCache>
            </c:strRef>
          </c:tx>
          <c:spPr>
            <a:ln w="28575" cap="rnd">
              <a:solidFill>
                <a:sysClr val="window" lastClr="FFFFFF">
                  <a:lumMod val="65000"/>
                </a:sysClr>
              </a:solidFill>
              <a:round/>
            </a:ln>
            <a:effectLst/>
          </c:spPr>
          <c:marker>
            <c:symbol val="circle"/>
            <c:size val="5"/>
            <c:spPr>
              <a:solidFill>
                <a:sysClr val="window" lastClr="FFFFFF">
                  <a:lumMod val="65000"/>
                </a:sysClr>
              </a:solidFill>
              <a:ln w="9525">
                <a:no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'D27'!$C$29:$I$30</c:f>
              <c:multiLvlStrCache>
                <c:ptCount val="7"/>
                <c:lvl>
                  <c:pt idx="0">
                    <c:v>I</c:v>
                  </c:pt>
                  <c:pt idx="1">
                    <c:v>II</c:v>
                  </c:pt>
                  <c:pt idx="2">
                    <c:v>III</c:v>
                  </c:pt>
                  <c:pt idx="3">
                    <c:v>IV</c:v>
                  </c:pt>
                  <c:pt idx="4">
                    <c:v>I*</c:v>
                  </c:pt>
                  <c:pt idx="5">
                    <c:v>II*</c:v>
                  </c:pt>
                  <c:pt idx="6">
                    <c:v>II</c:v>
                  </c:pt>
                </c:lvl>
                <c:lvl>
                  <c:pt idx="0">
                    <c:v>2022</c:v>
                  </c:pt>
                  <c:pt idx="4">
                    <c:v>2023</c:v>
                  </c:pt>
                </c:lvl>
              </c:multiLvlStrCache>
            </c:multiLvlStrRef>
          </c:cat>
          <c:val>
            <c:numRef>
              <c:f>'D27'!$C$31:$I$31</c:f>
              <c:numCache>
                <c:formatCode>#,##0.00</c:formatCode>
                <c:ptCount val="7"/>
                <c:pt idx="0">
                  <c:v>2677.95</c:v>
                </c:pt>
                <c:pt idx="1">
                  <c:v>2709.6</c:v>
                </c:pt>
                <c:pt idx="2">
                  <c:v>2798.9300000000003</c:v>
                </c:pt>
                <c:pt idx="3">
                  <c:v>3263.61</c:v>
                </c:pt>
                <c:pt idx="4">
                  <c:v>3476.97</c:v>
                </c:pt>
                <c:pt idx="5">
                  <c:v>3574.0100000000007</c:v>
                </c:pt>
                <c:pt idx="6">
                  <c:v>3347.51</c:v>
                </c:pt>
              </c:numCache>
            </c:numRef>
          </c:val>
          <c:smooth val="0"/>
          <c:extLst>
            <c:ext xmlns:c16="http://schemas.microsoft.com/office/drawing/2014/chart" uri="{C3380CC4-5D6E-409C-BE32-E72D297353CC}">
              <c16:uniqueId val="{00000002-32BE-4DE1-B3FC-42328A485973}"/>
            </c:ext>
          </c:extLst>
        </c:ser>
        <c:dLbls>
          <c:showLegendKey val="0"/>
          <c:showVal val="1"/>
          <c:showCatName val="0"/>
          <c:showSerName val="0"/>
          <c:showPercent val="0"/>
          <c:showBubbleSize val="0"/>
        </c:dLbls>
        <c:marker val="1"/>
        <c:smooth val="0"/>
        <c:axId val="1302659583"/>
        <c:axId val="1302649599"/>
      </c:lineChart>
      <c:catAx>
        <c:axId val="1302659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RO"/>
          </a:p>
        </c:txPr>
        <c:crossAx val="1302649599"/>
        <c:crosses val="autoZero"/>
        <c:auto val="1"/>
        <c:lblAlgn val="ctr"/>
        <c:lblOffset val="100"/>
        <c:noMultiLvlLbl val="0"/>
      </c:catAx>
      <c:valAx>
        <c:axId val="1302649599"/>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RO"/>
          </a:p>
        </c:txPr>
        <c:crossAx val="1302659583"/>
        <c:crosses val="autoZero"/>
        <c:crossBetween val="between"/>
      </c:valAx>
      <c:spPr>
        <a:noFill/>
        <a:ln>
          <a:noFill/>
        </a:ln>
        <a:effectLst/>
      </c:spPr>
    </c:plotArea>
    <c:legend>
      <c:legendPos val="b"/>
      <c:layout>
        <c:manualLayout>
          <c:xMode val="edge"/>
          <c:yMode val="edge"/>
          <c:x val="1.4367814791581609E-3"/>
          <c:y val="0.79086336062296847"/>
          <c:w val="0.98696259842519685"/>
          <c:h val="0.2087500651822495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49359877982928E-2"/>
          <c:y val="6.4836719657093284E-2"/>
          <c:w val="0.9126856112682884"/>
          <c:h val="0.76913487813807335"/>
        </c:manualLayout>
      </c:layout>
      <c:barChart>
        <c:barDir val="col"/>
        <c:grouping val="stacked"/>
        <c:varyColors val="0"/>
        <c:ser>
          <c:idx val="0"/>
          <c:order val="0"/>
          <c:tx>
            <c:strRef>
              <c:f>'D28'!$B$39</c:f>
              <c:strCache>
                <c:ptCount val="1"/>
                <c:pt idx="0">
                  <c:v>FMI
МВФ
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'D28'!$C$39:$I$39</c:f>
              <c:numCache>
                <c:formatCode>0.0</c:formatCode>
                <c:ptCount val="7"/>
                <c:pt idx="0">
                  <c:v>33.4</c:v>
                </c:pt>
                <c:pt idx="1">
                  <c:v>36.799999999999997</c:v>
                </c:pt>
                <c:pt idx="2">
                  <c:v>34.799999999999997</c:v>
                </c:pt>
                <c:pt idx="3">
                  <c:v>30.9</c:v>
                </c:pt>
                <c:pt idx="4">
                  <c:v>30.099999999999998</c:v>
                </c:pt>
                <c:pt idx="5">
                  <c:v>31.4</c:v>
                </c:pt>
                <c:pt idx="6">
                  <c:v>32.4</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0-929F-44E1-8CC5-9F305734112A}"/>
            </c:ext>
          </c:extLst>
        </c:ser>
        <c:ser>
          <c:idx val="1"/>
          <c:order val="1"/>
          <c:tx>
            <c:strRef>
              <c:f>'D28'!$B$40</c:f>
              <c:strCache>
                <c:ptCount val="1"/>
                <c:pt idx="0">
                  <c:v>Grupul BM
Группа ВБ
WB Group</c:v>
                </c:pt>
              </c:strCache>
            </c:strRef>
          </c:tx>
          <c:spPr>
            <a:solidFill>
              <a:srgbClr val="9B6D43"/>
            </a:solidFill>
            <a:ln w="15875">
              <a:noFill/>
            </a:ln>
            <a:effectLst/>
          </c:spPr>
          <c:invertIfNegative val="0"/>
          <c:dLbls>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'D28'!$C$40:$I$40</c:f>
              <c:numCache>
                <c:formatCode>0.0</c:formatCode>
                <c:ptCount val="7"/>
                <c:pt idx="0">
                  <c:v>29.799999999999997</c:v>
                </c:pt>
                <c:pt idx="1">
                  <c:v>28.499999999999996</c:v>
                </c:pt>
                <c:pt idx="2">
                  <c:v>31.1</c:v>
                </c:pt>
                <c:pt idx="3">
                  <c:v>28.4</c:v>
                </c:pt>
                <c:pt idx="4">
                  <c:v>27</c:v>
                </c:pt>
                <c:pt idx="5">
                  <c:v>26.1</c:v>
                </c:pt>
                <c:pt idx="6">
                  <c:v>30.599999999999998</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1-929F-44E1-8CC5-9F305734112A}"/>
            </c:ext>
          </c:extLst>
        </c:ser>
        <c:ser>
          <c:idx val="2"/>
          <c:order val="2"/>
          <c:tx>
            <c:strRef>
              <c:f>'D28'!$B$41</c:f>
              <c:strCache>
                <c:ptCount val="1"/>
                <c:pt idx="0">
                  <c:v>BEI
ЕИБ
EIB</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'D28'!$C$41:$I$41</c:f>
              <c:numCache>
                <c:formatCode>0.0</c:formatCode>
                <c:ptCount val="7"/>
                <c:pt idx="0">
                  <c:v>15.6</c:v>
                </c:pt>
                <c:pt idx="1">
                  <c:v>14.399999999999999</c:v>
                </c:pt>
                <c:pt idx="2">
                  <c:v>13.3</c:v>
                </c:pt>
                <c:pt idx="3">
                  <c:v>13.3</c:v>
                </c:pt>
                <c:pt idx="4">
                  <c:v>12.7</c:v>
                </c:pt>
                <c:pt idx="5">
                  <c:v>12.4</c:v>
                </c:pt>
                <c:pt idx="6">
                  <c:v>12.8</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2-929F-44E1-8CC5-9F305734112A}"/>
            </c:ext>
          </c:extLst>
        </c:ser>
        <c:ser>
          <c:idx val="3"/>
          <c:order val="3"/>
          <c:tx>
            <c:strRef>
              <c:f>'D28'!$B$43</c:f>
              <c:strCache>
                <c:ptCount val="1"/>
                <c:pt idx="0">
                  <c:v>Comisia Europeană
Европейская комиссия 
European Commission</c:v>
                </c:pt>
              </c:strCache>
            </c:strRef>
          </c:tx>
          <c:spPr>
            <a:solidFill>
              <a:srgbClr val="D9B28B"/>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'D28'!$C$43:$I$43</c:f>
              <c:numCache>
                <c:formatCode>0.0</c:formatCode>
                <c:ptCount val="7"/>
                <c:pt idx="0">
                  <c:v>5.8000000000000007</c:v>
                </c:pt>
                <c:pt idx="1">
                  <c:v>5.4</c:v>
                </c:pt>
                <c:pt idx="2">
                  <c:v>6.1</c:v>
                </c:pt>
                <c:pt idx="3">
                  <c:v>5.7</c:v>
                </c:pt>
                <c:pt idx="4">
                  <c:v>5.5</c:v>
                </c:pt>
                <c:pt idx="5">
                  <c:v>6.6000000000000005</c:v>
                </c:pt>
                <c:pt idx="6">
                  <c:v>6.8000000000000007</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3-929F-44E1-8CC5-9F305734112A}"/>
            </c:ext>
          </c:extLst>
        </c:ser>
        <c:ser>
          <c:idx val="4"/>
          <c:order val="4"/>
          <c:tx>
            <c:strRef>
              <c:f>'D28'!$B$42</c:f>
              <c:strCache>
                <c:ptCount val="1"/>
                <c:pt idx="0">
                  <c:v>BERD
ЕБРР
EBRD</c:v>
                </c:pt>
              </c:strCache>
            </c:strRef>
          </c:tx>
          <c:spPr>
            <a:solidFill>
              <a:srgbClr val="F7EEE5"/>
            </a:solidFill>
            <a:ln w="15875">
              <a:noFill/>
            </a:ln>
            <a:effectLst/>
          </c:spPr>
          <c:invertIfNegative val="0"/>
          <c:val>
            <c:numRef>
              <c:f>'D28'!$C$42:$I$42</c:f>
              <c:numCache>
                <c:formatCode>0.0</c:formatCode>
                <c:ptCount val="7"/>
                <c:pt idx="0">
                  <c:v>5.4</c:v>
                </c:pt>
                <c:pt idx="1">
                  <c:v>5.7</c:v>
                </c:pt>
                <c:pt idx="2">
                  <c:v>5.2</c:v>
                </c:pt>
                <c:pt idx="3">
                  <c:v>11.200000000000001</c:v>
                </c:pt>
                <c:pt idx="4">
                  <c:v>14.799999999999999</c:v>
                </c:pt>
                <c:pt idx="5">
                  <c:v>13.600000000000001</c:v>
                </c:pt>
                <c:pt idx="6">
                  <c:v>7.1999999999999993</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4-929F-44E1-8CC5-9F305734112A}"/>
            </c:ext>
          </c:extLst>
        </c:ser>
        <c:ser>
          <c:idx val="5"/>
          <c:order val="5"/>
          <c:tx>
            <c:strRef>
              <c:f>'D28'!$B$44</c:f>
              <c:strCache>
                <c:ptCount val="1"/>
                <c:pt idx="0">
                  <c:v>FIDA
МФСР
IFAD</c:v>
                </c:pt>
              </c:strCache>
            </c:strRef>
          </c:tx>
          <c:spPr>
            <a:solidFill>
              <a:srgbClr val="BFBFBF"/>
            </a:solidFill>
            <a:ln w="15875">
              <a:noFill/>
            </a:ln>
            <a:effectLst/>
          </c:spPr>
          <c:invertIfNegative val="0"/>
          <c:val>
            <c:numRef>
              <c:f>'D28'!$C$44:$I$44</c:f>
              <c:numCache>
                <c:formatCode>0.0</c:formatCode>
                <c:ptCount val="7"/>
                <c:pt idx="0">
                  <c:v>2.8000000000000003</c:v>
                </c:pt>
                <c:pt idx="1">
                  <c:v>2.7</c:v>
                </c:pt>
                <c:pt idx="2">
                  <c:v>2.5</c:v>
                </c:pt>
                <c:pt idx="3">
                  <c:v>2.1999999999999997</c:v>
                </c:pt>
                <c:pt idx="4">
                  <c:v>2.1</c:v>
                </c:pt>
                <c:pt idx="5">
                  <c:v>2</c:v>
                </c:pt>
                <c:pt idx="6">
                  <c:v>2.1999999999999997</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5-929F-44E1-8CC5-9F305734112A}"/>
            </c:ext>
          </c:extLst>
        </c:ser>
        <c:ser>
          <c:idx val="6"/>
          <c:order val="6"/>
          <c:tx>
            <c:strRef>
              <c:f>'D28'!$B$45</c:f>
              <c:strCache>
                <c:ptCount val="1"/>
                <c:pt idx="0">
                  <c:v>Alți creditori
Другие кредиторы
Other creditors</c:v>
                </c:pt>
              </c:strCache>
            </c:strRef>
          </c:tx>
          <c:spPr>
            <a:solidFill>
              <a:srgbClr val="A6A6A6"/>
            </a:solidFill>
            <a:ln w="15875">
              <a:noFill/>
            </a:ln>
            <a:effectLst/>
          </c:spPr>
          <c:invertIfNegative val="0"/>
          <c:val>
            <c:numRef>
              <c:f>'D28'!$C$45:$I$45</c:f>
              <c:numCache>
                <c:formatCode>0.0</c:formatCode>
                <c:ptCount val="7"/>
                <c:pt idx="0">
                  <c:v>7.078548890009162</c:v>
                </c:pt>
                <c:pt idx="1">
                  <c:v>6.5112931798051443</c:v>
                </c:pt>
                <c:pt idx="2">
                  <c:v>6.9999999999999947</c:v>
                </c:pt>
                <c:pt idx="3">
                  <c:v>8.2999999999999972</c:v>
                </c:pt>
                <c:pt idx="4">
                  <c:v>7.7999999999999954</c:v>
                </c:pt>
                <c:pt idx="5">
                  <c:v>7.8999999999999959</c:v>
                </c:pt>
                <c:pt idx="6">
                  <c:v>8.0000000000000071</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501705968"/>
        <c:crosses val="autoZero"/>
        <c:crossBetween val="between"/>
        <c:majorUnit val="10"/>
      </c:valAx>
      <c:spPr>
        <a:noFill/>
        <a:ln>
          <a:noFill/>
        </a:ln>
        <a:effectLst/>
      </c:spPr>
    </c:plotArea>
    <c:legend>
      <c:legendPos val="b"/>
      <c:layout>
        <c:manualLayout>
          <c:xMode val="edge"/>
          <c:yMode val="edge"/>
          <c:x val="9.9017501682023543E-2"/>
          <c:y val="0.85547686648723287"/>
          <c:w val="0.89085372337019442"/>
          <c:h val="0.1239045712326680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20284964379455E-2"/>
          <c:y val="7.407407407407407E-2"/>
          <c:w val="0.67776307961504811"/>
          <c:h val="0.84743875765529308"/>
        </c:manualLayout>
      </c:layout>
      <c:barChart>
        <c:barDir val="col"/>
        <c:grouping val="clustered"/>
        <c:varyColors val="0"/>
        <c:ser>
          <c:idx val="1"/>
          <c:order val="1"/>
          <c:tx>
            <c:strRef>
              <c:f>'D29'!$B$30</c:f>
              <c:strCache>
                <c:ptCount val="1"/>
                <c:pt idx="0">
                  <c:v>Pe termen scurt
Кратк. Обязательства
Short-term</c:v>
                </c:pt>
              </c:strCache>
            </c:strRef>
          </c:tx>
          <c:spPr>
            <a:solidFill>
              <a:srgbClr val="E5CBB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'D29'!$C$28:$I$28</c:f>
              <c:strCache>
                <c:ptCount val="7"/>
                <c:pt idx="0">
                  <c:v>2022-I</c:v>
                </c:pt>
                <c:pt idx="1">
                  <c:v>2022-II</c:v>
                </c:pt>
                <c:pt idx="2">
                  <c:v>2022-III</c:v>
                </c:pt>
                <c:pt idx="3">
                  <c:v>2022-IV</c:v>
                </c:pt>
                <c:pt idx="4">
                  <c:v>2023-I*</c:v>
                </c:pt>
                <c:pt idx="5">
                  <c:v>2023-II*</c:v>
                </c:pt>
                <c:pt idx="6">
                  <c:v>2023-III</c:v>
                </c:pt>
              </c:strCache>
            </c:strRef>
          </c:cat>
          <c:val>
            <c:numRef>
              <c:f>'D29'!$C$30:$I$30</c:f>
              <c:numCache>
                <c:formatCode>#,##0.00</c:formatCode>
                <c:ptCount val="7"/>
                <c:pt idx="0">
                  <c:v>2510.2500000000005</c:v>
                </c:pt>
                <c:pt idx="1">
                  <c:v>2469.34</c:v>
                </c:pt>
                <c:pt idx="2">
                  <c:v>2591.7699999999995</c:v>
                </c:pt>
                <c:pt idx="3">
                  <c:v>2761.1899999999996</c:v>
                </c:pt>
                <c:pt idx="4">
                  <c:v>2854.9199999999996</c:v>
                </c:pt>
                <c:pt idx="5">
                  <c:v>2879.32</c:v>
                </c:pt>
                <c:pt idx="6">
                  <c:v>2883.2599999999998</c:v>
                </c:pt>
              </c:numCache>
            </c:numRef>
          </c:val>
          <c:extLst>
            <c:ext xmlns:c16="http://schemas.microsoft.com/office/drawing/2014/chart" uri="{C3380CC4-5D6E-409C-BE32-E72D297353CC}">
              <c16:uniqueId val="{00000000-7FD6-4BF9-A5E4-AD764A13F535}"/>
            </c:ext>
          </c:extLst>
        </c:ser>
        <c:ser>
          <c:idx val="2"/>
          <c:order val="2"/>
          <c:tx>
            <c:strRef>
              <c:f>'D29'!$B$31</c:f>
              <c:strCache>
                <c:ptCount val="1"/>
                <c:pt idx="0">
                  <c:v>Pe termen lung
Долг. Обязательства
Long-term</c:v>
                </c:pt>
              </c:strCache>
            </c:strRef>
          </c:tx>
          <c:spPr>
            <a:solidFill>
              <a:srgbClr val="92602F"/>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'D29'!$C$28:$I$28</c:f>
              <c:strCache>
                <c:ptCount val="7"/>
                <c:pt idx="0">
                  <c:v>2022-I</c:v>
                </c:pt>
                <c:pt idx="1">
                  <c:v>2022-II</c:v>
                </c:pt>
                <c:pt idx="2">
                  <c:v>2022-III</c:v>
                </c:pt>
                <c:pt idx="3">
                  <c:v>2022-IV</c:v>
                </c:pt>
                <c:pt idx="4">
                  <c:v>2023-I*</c:v>
                </c:pt>
                <c:pt idx="5">
                  <c:v>2023-II*</c:v>
                </c:pt>
                <c:pt idx="6">
                  <c:v>2023-III</c:v>
                </c:pt>
              </c:strCache>
            </c:strRef>
          </c:cat>
          <c:val>
            <c:numRef>
              <c:f>'D29'!$C$31:$I$31</c:f>
              <c:numCache>
                <c:formatCode>#,##0.00</c:formatCode>
                <c:ptCount val="7"/>
                <c:pt idx="0">
                  <c:v>3501.7799999999993</c:v>
                </c:pt>
                <c:pt idx="1">
                  <c:v>3438.7299999999996</c:v>
                </c:pt>
                <c:pt idx="2">
                  <c:v>3439.9299999999994</c:v>
                </c:pt>
                <c:pt idx="3">
                  <c:v>3568.5199999999995</c:v>
                </c:pt>
                <c:pt idx="4">
                  <c:v>3615.5900000000006</c:v>
                </c:pt>
                <c:pt idx="5">
                  <c:v>3581.1</c:v>
                </c:pt>
                <c:pt idx="6">
                  <c:v>3533.110000000001</c:v>
                </c:pt>
              </c:numCache>
            </c:numRef>
          </c:val>
          <c:extLst>
            <c:ext xmlns:c16="http://schemas.microsoft.com/office/drawing/2014/chart" uri="{C3380CC4-5D6E-409C-BE32-E72D297353CC}">
              <c16:uniqueId val="{00000001-7FD6-4BF9-A5E4-AD764A13F535}"/>
            </c:ext>
          </c:extLst>
        </c:ser>
        <c:dLbls>
          <c:showLegendKey val="0"/>
          <c:showVal val="1"/>
          <c:showCatName val="0"/>
          <c:showSerName val="0"/>
          <c:showPercent val="0"/>
          <c:showBubbleSize val="0"/>
        </c:dLbls>
        <c:gapWidth val="100"/>
        <c:axId val="914632287"/>
        <c:axId val="914647263"/>
      </c:barChart>
      <c:lineChart>
        <c:grouping val="standard"/>
        <c:varyColors val="0"/>
        <c:ser>
          <c:idx val="0"/>
          <c:order val="0"/>
          <c:tx>
            <c:strRef>
              <c:f>'D29'!$B$29</c:f>
              <c:strCache>
                <c:ptCount val="1"/>
                <c:pt idx="0">
                  <c:v>Datoria externă privată 
Bнешний долг частного сектора
Private external debt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'D29'!$C$28:$I$28</c:f>
              <c:strCache>
                <c:ptCount val="7"/>
                <c:pt idx="0">
                  <c:v>2022-I</c:v>
                </c:pt>
                <c:pt idx="1">
                  <c:v>2022-II</c:v>
                </c:pt>
                <c:pt idx="2">
                  <c:v>2022-III</c:v>
                </c:pt>
                <c:pt idx="3">
                  <c:v>2022-IV</c:v>
                </c:pt>
                <c:pt idx="4">
                  <c:v>2023-I*</c:v>
                </c:pt>
                <c:pt idx="5">
                  <c:v>2023-II*</c:v>
                </c:pt>
                <c:pt idx="6">
                  <c:v>2023-III</c:v>
                </c:pt>
              </c:strCache>
            </c:strRef>
          </c:cat>
          <c:val>
            <c:numRef>
              <c:f>'D29'!$C$29:$I$29</c:f>
              <c:numCache>
                <c:formatCode>#,##0.00</c:formatCode>
                <c:ptCount val="7"/>
                <c:pt idx="0">
                  <c:v>6012.03</c:v>
                </c:pt>
                <c:pt idx="1">
                  <c:v>5908.07</c:v>
                </c:pt>
                <c:pt idx="2">
                  <c:v>6031.6999999999989</c:v>
                </c:pt>
                <c:pt idx="3">
                  <c:v>6329.7099999999991</c:v>
                </c:pt>
                <c:pt idx="4">
                  <c:v>6470.51</c:v>
                </c:pt>
                <c:pt idx="5">
                  <c:v>6460.42</c:v>
                </c:pt>
                <c:pt idx="6">
                  <c:v>6416.3700000000008</c:v>
                </c:pt>
              </c:numCache>
            </c:numRef>
          </c:val>
          <c:smooth val="0"/>
          <c:extLst>
            <c:ext xmlns:c16="http://schemas.microsoft.com/office/drawing/2014/chart" uri="{C3380CC4-5D6E-409C-BE32-E72D297353CC}">
              <c16:uniqueId val="{00000002-7FD6-4BF9-A5E4-AD764A13F535}"/>
            </c:ext>
          </c:extLst>
        </c:ser>
        <c:dLbls>
          <c:showLegendKey val="0"/>
          <c:showVal val="1"/>
          <c:showCatName val="0"/>
          <c:showSerName val="0"/>
          <c:showPercent val="0"/>
          <c:showBubbleSize val="0"/>
        </c:dLbls>
        <c:marker val="1"/>
        <c:smooth val="0"/>
        <c:axId val="914632287"/>
        <c:axId val="914647263"/>
      </c:lineChart>
      <c:catAx>
        <c:axId val="914632287"/>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914647263"/>
        <c:crosses val="autoZero"/>
        <c:auto val="1"/>
        <c:lblAlgn val="ctr"/>
        <c:lblOffset val="100"/>
        <c:noMultiLvlLbl val="0"/>
      </c:catAx>
      <c:valAx>
        <c:axId val="914647263"/>
        <c:scaling>
          <c:orientation val="minMax"/>
          <c:max val="75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914632287"/>
        <c:crosses val="autoZero"/>
        <c:crossBetween val="between"/>
        <c:majorUnit val="1500"/>
      </c:valAx>
      <c:spPr>
        <a:noFill/>
        <a:ln>
          <a:noFill/>
        </a:ln>
        <a:effectLst/>
      </c:spPr>
    </c:plotArea>
    <c:legend>
      <c:legendPos val="b"/>
      <c:layout>
        <c:manualLayout>
          <c:xMode val="edge"/>
          <c:yMode val="edge"/>
          <c:x val="0.75870859620808251"/>
          <c:y val="0.19418416447944006"/>
          <c:w val="0.22322674883030927"/>
          <c:h val="0.5697047244094488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58891946523342498"/>
        </c:manualLayout>
      </c:layout>
      <c:barChart>
        <c:barDir val="col"/>
        <c:grouping val="stacked"/>
        <c:varyColors val="0"/>
        <c:ser>
          <c:idx val="0"/>
          <c:order val="0"/>
          <c:tx>
            <c:strRef>
              <c:f>'D30'!$B$41</c:f>
              <c:strCache>
                <c:ptCount val="1"/>
                <c:pt idx="0">
                  <c:v>Societăţi nefinanciare
Нефинансовые предприятия
Nonfinancial corporations</c:v>
                </c:pt>
              </c:strCache>
            </c:strRef>
          </c:tx>
          <c:spPr>
            <a:solidFill>
              <a:srgbClr val="774F27"/>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'D30'!$C$40:$I$40</c:f>
              <c:strCache>
                <c:ptCount val="7"/>
                <c:pt idx="0">
                  <c:v>2022-I</c:v>
                </c:pt>
                <c:pt idx="1">
                  <c:v>2022-II</c:v>
                </c:pt>
                <c:pt idx="2">
                  <c:v>2022-III</c:v>
                </c:pt>
                <c:pt idx="3">
                  <c:v>2022-IV</c:v>
                </c:pt>
                <c:pt idx="4">
                  <c:v>2023-I*</c:v>
                </c:pt>
                <c:pt idx="5">
                  <c:v>2023-II*</c:v>
                </c:pt>
                <c:pt idx="6">
                  <c:v>2023-III</c:v>
                </c:pt>
              </c:strCache>
            </c:strRef>
          </c:cat>
          <c:val>
            <c:numRef>
              <c:f>'D30'!$C$41:$I$41</c:f>
              <c:numCache>
                <c:formatCode>0.0</c:formatCode>
                <c:ptCount val="7"/>
                <c:pt idx="0">
                  <c:v>56.8</c:v>
                </c:pt>
                <c:pt idx="1">
                  <c:v>56.100000000000009</c:v>
                </c:pt>
                <c:pt idx="2">
                  <c:v>55.600000000000009</c:v>
                </c:pt>
                <c:pt idx="3">
                  <c:v>56.3</c:v>
                </c:pt>
                <c:pt idx="4">
                  <c:v>56.8</c:v>
                </c:pt>
                <c:pt idx="5">
                  <c:v>57.499999999999993</c:v>
                </c:pt>
                <c:pt idx="6">
                  <c:v>58.099999999999994</c:v>
                </c:pt>
              </c:numCache>
            </c:numRef>
          </c:val>
          <c:extLst>
            <c:ext xmlns:c16="http://schemas.microsoft.com/office/drawing/2014/chart" uri="{C3380CC4-5D6E-409C-BE32-E72D297353CC}">
              <c16:uniqueId val="{00000000-747D-428A-A218-0E5D489D3595}"/>
            </c:ext>
          </c:extLst>
        </c:ser>
        <c:ser>
          <c:idx val="1"/>
          <c:order val="1"/>
          <c:tx>
            <c:strRef>
              <c:f>'D30'!$B$42</c:f>
              <c:strCache>
                <c:ptCount val="1"/>
                <c:pt idx="0">
                  <c:v>Investiții directe: creditarea intragrup
Прямые инвестиции: межфилиальное кредитование
Direct investment: intercompany lending</c:v>
                </c:pt>
              </c:strCache>
            </c:strRef>
          </c:tx>
          <c:spPr>
            <a:solidFill>
              <a:srgbClr val="B27E4E"/>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'D30'!$C$40:$I$40</c:f>
              <c:strCache>
                <c:ptCount val="7"/>
                <c:pt idx="0">
                  <c:v>2022-I</c:v>
                </c:pt>
                <c:pt idx="1">
                  <c:v>2022-II</c:v>
                </c:pt>
                <c:pt idx="2">
                  <c:v>2022-III</c:v>
                </c:pt>
                <c:pt idx="3">
                  <c:v>2022-IV</c:v>
                </c:pt>
                <c:pt idx="4">
                  <c:v>2023-I*</c:v>
                </c:pt>
                <c:pt idx="5">
                  <c:v>2023-II*</c:v>
                </c:pt>
                <c:pt idx="6">
                  <c:v>2023-III</c:v>
                </c:pt>
              </c:strCache>
            </c:strRef>
          </c:cat>
          <c:val>
            <c:numRef>
              <c:f>'D30'!$C$42:$I$42</c:f>
              <c:numCache>
                <c:formatCode>0.0</c:formatCode>
                <c:ptCount val="7"/>
                <c:pt idx="0">
                  <c:v>31.6</c:v>
                </c:pt>
                <c:pt idx="1">
                  <c:v>31</c:v>
                </c:pt>
                <c:pt idx="2">
                  <c:v>31.1</c:v>
                </c:pt>
                <c:pt idx="3">
                  <c:v>29.599999999999998</c:v>
                </c:pt>
                <c:pt idx="4">
                  <c:v>29.299999999999997</c:v>
                </c:pt>
                <c:pt idx="5">
                  <c:v>29.2</c:v>
                </c:pt>
                <c:pt idx="6">
                  <c:v>28.799999999999997</c:v>
                </c:pt>
              </c:numCache>
            </c:numRef>
          </c:val>
          <c:extLst>
            <c:ext xmlns:c16="http://schemas.microsoft.com/office/drawing/2014/chart" uri="{C3380CC4-5D6E-409C-BE32-E72D297353CC}">
              <c16:uniqueId val="{00000001-747D-428A-A218-0E5D489D3595}"/>
            </c:ext>
          </c:extLst>
        </c:ser>
        <c:ser>
          <c:idx val="2"/>
          <c:order val="2"/>
          <c:tx>
            <c:strRef>
              <c:f>'D30'!$B$43</c:f>
              <c:strCache>
                <c:ptCount val="1"/>
                <c:pt idx="0">
                  <c:v>Societăți care acceptă depozite
Депозитные организации 
Deposit-taking corporations</c:v>
                </c:pt>
              </c:strCache>
            </c:strRef>
          </c:tx>
          <c:spPr>
            <a:solidFill>
              <a:srgbClr val="E5C9AD"/>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'D30'!$C$40:$I$40</c:f>
              <c:strCache>
                <c:ptCount val="7"/>
                <c:pt idx="0">
                  <c:v>2022-I</c:v>
                </c:pt>
                <c:pt idx="1">
                  <c:v>2022-II</c:v>
                </c:pt>
                <c:pt idx="2">
                  <c:v>2022-III</c:v>
                </c:pt>
                <c:pt idx="3">
                  <c:v>2022-IV</c:v>
                </c:pt>
                <c:pt idx="4">
                  <c:v>2023-I*</c:v>
                </c:pt>
                <c:pt idx="5">
                  <c:v>2023-II*</c:v>
                </c:pt>
                <c:pt idx="6">
                  <c:v>2023-III</c:v>
                </c:pt>
              </c:strCache>
            </c:strRef>
          </c:cat>
          <c:val>
            <c:numRef>
              <c:f>'D30'!$C$43:$I$43</c:f>
              <c:numCache>
                <c:formatCode>0.0</c:formatCode>
                <c:ptCount val="7"/>
                <c:pt idx="0">
                  <c:v>5.8999999999999995</c:v>
                </c:pt>
                <c:pt idx="1">
                  <c:v>6.7</c:v>
                </c:pt>
                <c:pt idx="2">
                  <c:v>7.1999999999999993</c:v>
                </c:pt>
                <c:pt idx="3">
                  <c:v>8</c:v>
                </c:pt>
                <c:pt idx="4">
                  <c:v>8.1</c:v>
                </c:pt>
                <c:pt idx="5">
                  <c:v>7.1999999999999993</c:v>
                </c:pt>
                <c:pt idx="6">
                  <c:v>7.1</c:v>
                </c:pt>
              </c:numCache>
            </c:numRef>
          </c:val>
          <c:extLst>
            <c:ext xmlns:c16="http://schemas.microsoft.com/office/drawing/2014/chart" uri="{C3380CC4-5D6E-409C-BE32-E72D297353CC}">
              <c16:uniqueId val="{00000002-747D-428A-A218-0E5D489D3595}"/>
            </c:ext>
          </c:extLst>
        </c:ser>
        <c:ser>
          <c:idx val="3"/>
          <c:order val="3"/>
          <c:tx>
            <c:strRef>
              <c:f>'D30'!$B$44</c:f>
              <c:strCache>
                <c:ptCount val="1"/>
                <c:pt idx="0">
                  <c:v>Alte societăţi financiare
Прочие фин. организации
Other fin. corporations</c:v>
                </c:pt>
              </c:strCache>
            </c:strRef>
          </c:tx>
          <c:spPr>
            <a:solidFill>
              <a:srgbClr val="F8F0E8"/>
            </a:solidFill>
            <a:ln w="15875">
              <a:noFill/>
            </a:ln>
            <a:effectLst/>
          </c:spPr>
          <c:invertIfNegative val="0"/>
          <c:cat>
            <c:strRef>
              <c:f>'D30'!$C$40:$I$40</c:f>
              <c:strCache>
                <c:ptCount val="7"/>
                <c:pt idx="0">
                  <c:v>2022-I</c:v>
                </c:pt>
                <c:pt idx="1">
                  <c:v>2022-II</c:v>
                </c:pt>
                <c:pt idx="2">
                  <c:v>2022-III</c:v>
                </c:pt>
                <c:pt idx="3">
                  <c:v>2022-IV</c:v>
                </c:pt>
                <c:pt idx="4">
                  <c:v>2023-I*</c:v>
                </c:pt>
                <c:pt idx="5">
                  <c:v>2023-II*</c:v>
                </c:pt>
                <c:pt idx="6">
                  <c:v>2023-III</c:v>
                </c:pt>
              </c:strCache>
            </c:strRef>
          </c:cat>
          <c:val>
            <c:numRef>
              <c:f>'D30'!$C$44:$I$44</c:f>
              <c:numCache>
                <c:formatCode>0.0</c:formatCode>
                <c:ptCount val="7"/>
                <c:pt idx="0">
                  <c:v>4.5999999999999996</c:v>
                </c:pt>
                <c:pt idx="1">
                  <c:v>5.0999999999999996</c:v>
                </c:pt>
                <c:pt idx="2">
                  <c:v>5.0999999999999996</c:v>
                </c:pt>
                <c:pt idx="3">
                  <c:v>5.0999999999999996</c:v>
                </c:pt>
                <c:pt idx="4">
                  <c:v>4.7</c:v>
                </c:pt>
                <c:pt idx="5">
                  <c:v>5</c:v>
                </c:pt>
                <c:pt idx="6">
                  <c:v>5</c:v>
                </c:pt>
              </c:numCache>
            </c:numRef>
          </c:val>
          <c:extLst>
            <c:ext xmlns:c16="http://schemas.microsoft.com/office/drawing/2014/chart" uri="{C3380CC4-5D6E-409C-BE32-E72D297353CC}">
              <c16:uniqueId val="{00000003-747D-428A-A218-0E5D489D3595}"/>
            </c:ext>
          </c:extLst>
        </c:ser>
        <c:ser>
          <c:idx val="4"/>
          <c:order val="4"/>
          <c:tx>
            <c:strRef>
              <c:f>'D30'!$B$45</c:f>
              <c:strCache>
                <c:ptCount val="1"/>
                <c:pt idx="0">
                  <c:v>Gospodăriile populaţiei şi IFSLSGP
Дом. хозяйства и НКОДХ
Households and NPISHs</c:v>
                </c:pt>
              </c:strCache>
            </c:strRef>
          </c:tx>
          <c:spPr>
            <a:solidFill>
              <a:srgbClr val="5C3D1E"/>
            </a:solidFill>
            <a:ln w="15875">
              <a:noFill/>
            </a:ln>
            <a:effectLst/>
          </c:spPr>
          <c:invertIfNegative val="0"/>
          <c:cat>
            <c:strRef>
              <c:f>'D30'!$C$40:$I$40</c:f>
              <c:strCache>
                <c:ptCount val="7"/>
                <c:pt idx="0">
                  <c:v>2022-I</c:v>
                </c:pt>
                <c:pt idx="1">
                  <c:v>2022-II</c:v>
                </c:pt>
                <c:pt idx="2">
                  <c:v>2022-III</c:v>
                </c:pt>
                <c:pt idx="3">
                  <c:v>2022-IV</c:v>
                </c:pt>
                <c:pt idx="4">
                  <c:v>2023-I*</c:v>
                </c:pt>
                <c:pt idx="5">
                  <c:v>2023-II*</c:v>
                </c:pt>
                <c:pt idx="6">
                  <c:v>2023-III</c:v>
                </c:pt>
              </c:strCache>
            </c:strRef>
          </c:cat>
          <c:val>
            <c:numRef>
              <c:f>'D30'!$C$45:$I$45</c:f>
              <c:numCache>
                <c:formatCode>0.0</c:formatCode>
                <c:ptCount val="7"/>
                <c:pt idx="0">
                  <c:v>1</c:v>
                </c:pt>
                <c:pt idx="1">
                  <c:v>1.0999999999999999</c:v>
                </c:pt>
                <c:pt idx="2">
                  <c:v>1.0999999999999999</c:v>
                </c:pt>
                <c:pt idx="3">
                  <c:v>1</c:v>
                </c:pt>
                <c:pt idx="4">
                  <c:v>1.0999999999999999</c:v>
                </c:pt>
                <c:pt idx="5">
                  <c:v>1.0999999999999999</c:v>
                </c:pt>
                <c:pt idx="6">
                  <c:v>1</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634412224"/>
        <c:crosses val="autoZero"/>
        <c:auto val="1"/>
        <c:lblAlgn val="ctr"/>
        <c:lblOffset val="100"/>
        <c:noMultiLvlLbl val="0"/>
      </c:catAx>
      <c:valAx>
        <c:axId val="634412224"/>
        <c:scaling>
          <c:orientation val="minMax"/>
          <c:max val="100"/>
        </c:scaling>
        <c:delete val="0"/>
        <c:axPos val="l"/>
        <c:majorGridlines>
          <c:spPr>
            <a:ln w="9525" cap="flat" cmpd="sng" algn="ctr">
              <a:no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634430112"/>
        <c:crosses val="autoZero"/>
        <c:crossBetween val="between"/>
      </c:valAx>
      <c:spPr>
        <a:noFill/>
        <a:ln>
          <a:noFill/>
        </a:ln>
        <a:effectLst/>
      </c:spPr>
    </c:plotArea>
    <c:legend>
      <c:legendPos val="b"/>
      <c:layout>
        <c:manualLayout>
          <c:xMode val="edge"/>
          <c:yMode val="edge"/>
          <c:x val="9.4192059466712497E-2"/>
          <c:y val="0.72993680137808858"/>
          <c:w val="0.86968532610736571"/>
          <c:h val="0.238964911994696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'D31'!$C$35</c:f>
              <c:strCache>
                <c:ptCount val="1"/>
                <c:pt idx="0">
                  <c:v>Tr. / Kв. / Q
2023-III</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rgbClr val="AE947A"/>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rgbClr val="5A4938"/>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rgbClr val="5A4938"/>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4E-4284-B1A5-726F1043D0ED}"/>
                </c:ext>
              </c:extLst>
            </c:dLbl>
            <c:dLbl>
              <c:idx val="1"/>
              <c:layout>
                <c:manualLayout>
                  <c:x val="-3.905896545540509E-2"/>
                  <c:y val="-0.16673068194196086"/>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4636050923"/>
                      <c:h val="0.18490726251034587"/>
                    </c:manualLayout>
                  </c15:layout>
                </c:ext>
                <c:ext xmlns:c16="http://schemas.microsoft.com/office/drawing/2014/chart" uri="{C3380CC4-5D6E-409C-BE32-E72D297353CC}">
                  <c16:uniqueId val="{00000003-AF4E-4284-B1A5-726F1043D0ED}"/>
                </c:ext>
              </c:extLst>
            </c:dLbl>
            <c:dLbl>
              <c:idx val="2"/>
              <c:layout>
                <c:manualLayout>
                  <c:x val="0.15275406824146981"/>
                  <c:y val="-0.13535047548319082"/>
                </c:manualLayout>
              </c:layout>
              <c:tx>
                <c:rich>
                  <a:bodyPr/>
                  <a:lstStyle/>
                  <a:p>
                    <a:fld id="{63817BA4-3E95-4D87-8ECE-6C2470C68149}" type="CATEGORYNAME">
                      <a:rPr lang="en-US"/>
                      <a:pPr/>
                      <a:t>[CATEGORY NAME]</a:t>
                    </a:fld>
                    <a:r>
                      <a:rPr lang="en-US" baseline="0"/>
                      <a:t>
66,3%</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fld id="{DB8B4F83-78DD-489A-B039-579FF1CCE26C}" type="CATEGORYNAME">
                      <a:rPr lang="en-US"/>
                      <a:pPr>
                        <a:defRPr>
                          <a:solidFill>
                            <a:schemeClr val="bg1"/>
                          </a:solidFill>
                          <a:latin typeface="PermianSerifTypeface" panose="02000000000000000000" pitchFamily="50" charset="0"/>
                        </a:defRPr>
                      </a:pPr>
                      <a:t>[CATEGORY NAME]</a:t>
                    </a:fld>
                    <a:r>
                      <a:rPr lang="en-US" baseline="0"/>
                      <a:t>
26,1%</a:t>
                    </a: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2.9668900083141781E-3"/>
                  <c:y val="-4.474273872559259E-2"/>
                </c:manualLayout>
              </c:layout>
              <c:tx>
                <c:rich>
                  <a:bodyPr/>
                  <a:lstStyle/>
                  <a:p>
                    <a:fld id="{E95E4113-AAC2-44F7-96D0-A5C120931D76}" type="CATEGORYNAME">
                      <a:rPr lang="en-US"/>
                      <a:pPr/>
                      <a:t>[CATEGORY NAME]</a:t>
                    </a:fld>
                    <a:r>
                      <a:rPr lang="en-US" baseline="0"/>
                      <a:t>
3,2%</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9.7076604554865428E-2"/>
                      <c:h val="0.1767658233401142"/>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7.1232617661922699E-3"/>
                  <c:y val="2.6971029873583865E-2"/>
                </c:manualLayout>
              </c:layout>
              <c:tx>
                <c:rich>
                  <a:bodyPr/>
                  <a:lstStyle/>
                  <a:p>
                    <a:fld id="{58730174-FC14-45CA-9517-B0D490920800}" type="CATEGORYNAME">
                      <a:rPr lang="en-US"/>
                      <a:pPr/>
                      <a:t>[CATEGORY NAME]</a:t>
                    </a:fld>
                    <a:r>
                      <a:rPr lang="en-US" baseline="0"/>
                      <a:t>
3,0%</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9.1285763192644379E-2"/>
                      <c:h val="0.12846915029636716"/>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8.6761811023622053E-3"/>
                  <c:y val="8.5788255759405421E-2"/>
                </c:manualLayout>
              </c:layout>
              <c:tx>
                <c:rich>
                  <a:bodyPr/>
                  <a:lstStyle/>
                  <a:p>
                    <a:fld id="{F5064F53-053C-4539-A1F8-6A98E3E6F730}" type="CATEGORYNAME">
                      <a:rPr lang="en-US"/>
                      <a:pPr/>
                      <a:t>[CATEGORY NAME]</a:t>
                    </a:fld>
                    <a:r>
                      <a:rPr lang="en-US" baseline="0"/>
                      <a:t>
2,0%</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Organisme internaționale / </a:t>
                    </a:r>
                    <a:r>
                      <a:rPr lang="ru-RU" baseline="0"/>
                      <a:t>Международные организации / </a:t>
                    </a:r>
                    <a:r>
                      <a:rPr lang="en-US" baseline="0"/>
                      <a:t>Multilateral creditors; </a:t>
                    </a:r>
                  </a:p>
                  <a:p>
                    <a:r>
                      <a:rPr lang="en-US" baseline="0"/>
                      <a:t>9,3%</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'D31'!$B$36:$B$43</c15:sqref>
                  </c15:fullRef>
                </c:ext>
              </c:extLst>
              <c:f>('D31'!$B$36:$B$37,'D31'!$B$39:$B$43)</c:f>
              <c:strCache>
                <c:ptCount val="7"/>
                <c:pt idx="0">
                  <c:v>Alți creditori
Другие кредиторы
Other creditors</c:v>
                </c:pt>
                <c:pt idx="1">
                  <c:v>Societăţi care acceptă depozite, exclusiv BC
Депозитные организации, за искл. ЦБ
Deposit-taking corporations, except CB</c:v>
                </c:pt>
                <c:pt idx="2">
                  <c:v>BERD / ЕБРР / ERBD</c:v>
                </c:pt>
                <c:pt idx="3">
                  <c:v>BEI / ЕИБ / EIB</c:v>
                </c:pt>
                <c:pt idx="4">
                  <c:v>BCDMN / ЧБРТ / BSTDB</c:v>
                </c:pt>
                <c:pt idx="5">
                  <c:v>BDCE / БРСЕ / CEB</c:v>
                </c:pt>
                <c:pt idx="6">
                  <c:v>CFI / МФК / IFC</c:v>
                </c:pt>
              </c:strCache>
            </c:strRef>
          </c:cat>
          <c:val>
            <c:numRef>
              <c:extLst>
                <c:ext xmlns:c15="http://schemas.microsoft.com/office/drawing/2012/chart" uri="{02D57815-91ED-43cb-92C2-25804820EDAC}">
                  <c15:fullRef>
                    <c15:sqref>'D31'!$C$36:$C$43</c15:sqref>
                  </c15:fullRef>
                </c:ext>
              </c:extLst>
              <c:f>('D31'!$C$36:$C$37,'D31'!$C$39:$C$43)</c:f>
              <c:numCache>
                <c:formatCode>#,##0.00</c:formatCode>
                <c:ptCount val="7"/>
                <c:pt idx="0">
                  <c:v>2596.84</c:v>
                </c:pt>
                <c:pt idx="1">
                  <c:v>137.91999999999999</c:v>
                </c:pt>
                <c:pt idx="2">
                  <c:v>183.4</c:v>
                </c:pt>
                <c:pt idx="3">
                  <c:v>75.34</c:v>
                </c:pt>
                <c:pt idx="4">
                  <c:v>8.93</c:v>
                </c:pt>
                <c:pt idx="5">
                  <c:v>8.44</c:v>
                </c:pt>
                <c:pt idx="6">
                  <c:v>5.59</c:v>
                </c:pt>
              </c:numCache>
            </c:numRef>
          </c:val>
          <c:extLst>
            <c:ext xmlns:c15="http://schemas.microsoft.com/office/drawing/2012/chart" uri="{02D57815-91ED-43cb-92C2-25804820EDAC}">
              <c15:categoryFilterExceptions>
                <c15:categoryFilterException>
                  <c15:sqref>'D31'!$C$38</c15:sqref>
                  <c15:spPr xmlns:c15="http://schemas.microsoft.com/office/drawing/2012/chart">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95000"/>
        </a:schemeClr>
      </a:solidFill>
      <a:round/>
    </a:ln>
    <a:effectLst/>
  </c:spPr>
  <c:txPr>
    <a:bodyPr/>
    <a:lstStyle/>
    <a:p>
      <a:pPr>
        <a:defRPr sz="800">
          <a:latin typeface="Permian serif"/>
        </a:defRPr>
      </a:pPr>
      <a:endParaRPr lang="ro-R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7940320681569658"/>
          <c:y val="0.21253103461086553"/>
          <c:w val="0.60394169092130912"/>
          <c:h val="0.64959240877958235"/>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E4F5-4921-ACE8-9487A9D0C244}"/>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E4F5-4921-ACE8-9487A9D0C244}"/>
              </c:ext>
            </c:extLst>
          </c:dPt>
          <c:dPt>
            <c:idx val="2"/>
            <c:bubble3D val="0"/>
            <c:spPr>
              <a:solidFill>
                <a:schemeClr val="accent5">
                  <a:shade val="41000"/>
                </a:schemeClr>
              </a:solidFill>
              <a:ln w="19050">
                <a:solidFill>
                  <a:schemeClr val="lt1"/>
                </a:solidFill>
              </a:ln>
              <a:effectLst/>
            </c:spPr>
            <c:extLst>
              <c:ext xmlns:c16="http://schemas.microsoft.com/office/drawing/2014/chart" uri="{C3380CC4-5D6E-409C-BE32-E72D297353CC}">
                <c16:uniqueId val="{00000005-E4F5-4921-ACE8-9487A9D0C244}"/>
              </c:ext>
            </c:extLst>
          </c:dPt>
          <c:dPt>
            <c:idx val="3"/>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7-E4F5-4921-ACE8-9487A9D0C244}"/>
              </c:ext>
            </c:extLst>
          </c:dPt>
          <c:dPt>
            <c:idx val="4"/>
            <c:bubble3D val="0"/>
            <c:spPr>
              <a:solidFill>
                <a:schemeClr val="accent5">
                  <a:shade val="88000"/>
                </a:schemeClr>
              </a:solidFill>
              <a:ln w="19050">
                <a:solidFill>
                  <a:schemeClr val="lt1"/>
                </a:solidFill>
              </a:ln>
              <a:effectLst/>
            </c:spPr>
            <c:extLst>
              <c:ext xmlns:c16="http://schemas.microsoft.com/office/drawing/2014/chart" uri="{C3380CC4-5D6E-409C-BE32-E72D297353CC}">
                <c16:uniqueId val="{00000009-E4F5-4921-ACE8-9487A9D0C244}"/>
              </c:ext>
            </c:extLst>
          </c:dPt>
          <c:dPt>
            <c:idx val="5"/>
            <c:bubble3D val="0"/>
            <c:spPr>
              <a:solidFill>
                <a:schemeClr val="accent5"/>
              </a:solidFill>
              <a:ln w="19050">
                <a:solidFill>
                  <a:schemeClr val="lt1"/>
                </a:solidFill>
              </a:ln>
              <a:effectLst/>
            </c:spPr>
            <c:extLst>
              <c:ext xmlns:c16="http://schemas.microsoft.com/office/drawing/2014/chart" uri="{C3380CC4-5D6E-409C-BE32-E72D297353CC}">
                <c16:uniqueId val="{0000000B-E4F5-4921-ACE8-9487A9D0C244}"/>
              </c:ext>
            </c:extLst>
          </c:dPt>
          <c:dPt>
            <c:idx val="6"/>
            <c:bubble3D val="0"/>
            <c:spPr>
              <a:solidFill>
                <a:schemeClr val="accent5">
                  <a:tint val="89000"/>
                </a:schemeClr>
              </a:solidFill>
              <a:ln w="19050">
                <a:solidFill>
                  <a:schemeClr val="lt1"/>
                </a:solidFill>
              </a:ln>
              <a:effectLst/>
            </c:spPr>
            <c:extLst>
              <c:ext xmlns:c16="http://schemas.microsoft.com/office/drawing/2014/chart" uri="{C3380CC4-5D6E-409C-BE32-E72D297353CC}">
                <c16:uniqueId val="{0000000D-E4F5-4921-ACE8-9487A9D0C244}"/>
              </c:ext>
            </c:extLst>
          </c:dPt>
          <c:dPt>
            <c:idx val="7"/>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F-E4F5-4921-ACE8-9487A9D0C244}"/>
              </c:ext>
            </c:extLst>
          </c:dPt>
          <c:dPt>
            <c:idx val="8"/>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11-E4F5-4921-ACE8-9487A9D0C244}"/>
              </c:ext>
            </c:extLst>
          </c:dPt>
          <c:dPt>
            <c:idx val="9"/>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13-E4F5-4921-ACE8-9487A9D0C244}"/>
              </c:ext>
            </c:extLst>
          </c:dPt>
          <c:dPt>
            <c:idx val="10"/>
            <c:bubble3D val="0"/>
            <c:spPr>
              <a:solidFill>
                <a:schemeClr val="accent5">
                  <a:tint val="42000"/>
                </a:schemeClr>
              </a:solidFill>
              <a:ln w="19050">
                <a:solidFill>
                  <a:schemeClr val="lt1"/>
                </a:solidFill>
              </a:ln>
              <a:effectLst/>
            </c:spPr>
            <c:extLst>
              <c:ext xmlns:c16="http://schemas.microsoft.com/office/drawing/2014/chart" uri="{C3380CC4-5D6E-409C-BE32-E72D297353CC}">
                <c16:uniqueId val="{00000015-E4F5-4921-ACE8-9487A9D0C244}"/>
              </c:ext>
            </c:extLst>
          </c:dPt>
          <c:dLbls>
            <c:dLbl>
              <c:idx val="0"/>
              <c:layout>
                <c:manualLayout>
                  <c:x val="-0.11220003476488324"/>
                  <c:y val="0.13277957954935829"/>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F5-4921-ACE8-9487A9D0C244}"/>
                </c:ext>
              </c:extLst>
            </c:dLbl>
            <c:dLbl>
              <c:idx val="1"/>
              <c:layout>
                <c:manualLayout>
                  <c:x val="-0.14034168034810601"/>
                  <c:y val="3.8869240917930842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11651180324922002"/>
                      <c:h val="0.15301230003999608"/>
                    </c:manualLayout>
                  </c15:layout>
                </c:ext>
                <c:ext xmlns:c16="http://schemas.microsoft.com/office/drawing/2014/chart" uri="{C3380CC4-5D6E-409C-BE32-E72D297353CC}">
                  <c16:uniqueId val="{00000003-E4F5-4921-ACE8-9487A9D0C244}"/>
                </c:ext>
              </c:extLst>
            </c:dLbl>
            <c:dLbl>
              <c:idx val="2"/>
              <c:layout>
                <c:manualLayout>
                  <c:x val="-0.15751689513992656"/>
                  <c:y val="-0.11228715471019511"/>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14200487895030267"/>
                      <c:h val="0.14703992298925464"/>
                    </c:manualLayout>
                  </c15:layout>
                </c:ext>
                <c:ext xmlns:c16="http://schemas.microsoft.com/office/drawing/2014/chart" uri="{C3380CC4-5D6E-409C-BE32-E72D297353CC}">
                  <c16:uniqueId val="{00000005-E4F5-4921-ACE8-9487A9D0C244}"/>
                </c:ext>
              </c:extLst>
            </c:dLbl>
            <c:dLbl>
              <c:idx val="3"/>
              <c:layout>
                <c:manualLayout>
                  <c:x val="-5.7482481861059573E-2"/>
                  <c:y val="-0.13984838156811588"/>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F5-4921-ACE8-9487A9D0C244}"/>
                </c:ext>
              </c:extLst>
            </c:dLbl>
            <c:dLbl>
              <c:idx val="4"/>
              <c:layout>
                <c:manualLayout>
                  <c:x val="0.11723259223187249"/>
                  <c:y val="-0.1271989340012363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13701319549269553"/>
                      <c:h val="0.13400532764248882"/>
                    </c:manualLayout>
                  </c15:layout>
                </c:ext>
                <c:ext xmlns:c16="http://schemas.microsoft.com/office/drawing/2014/chart" uri="{C3380CC4-5D6E-409C-BE32-E72D297353CC}">
                  <c16:uniqueId val="{00000009-E4F5-4921-ACE8-9487A9D0C244}"/>
                </c:ext>
              </c:extLst>
            </c:dLbl>
            <c:dLbl>
              <c:idx val="5"/>
              <c:layout>
                <c:manualLayout>
                  <c:x val="0.13395291885476299"/>
                  <c:y val="-6.479253161303803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F5-4921-ACE8-9487A9D0C244}"/>
                </c:ext>
              </c:extLst>
            </c:dLbl>
            <c:dLbl>
              <c:idx val="6"/>
              <c:layout>
                <c:manualLayout>
                  <c:x val="-6.1398805292261251E-2"/>
                  <c:y val="2.7054632906904044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2536192726667806"/>
                      <c:h val="0.10078386273126208"/>
                    </c:manualLayout>
                  </c15:layout>
                </c:ext>
                <c:ext xmlns:c16="http://schemas.microsoft.com/office/drawing/2014/chart" uri="{C3380CC4-5D6E-409C-BE32-E72D297353CC}">
                  <c16:uniqueId val="{0000000D-E4F5-4921-ACE8-9487A9D0C244}"/>
                </c:ext>
              </c:extLst>
            </c:dLbl>
            <c:dLbl>
              <c:idx val="8"/>
              <c:layout>
                <c:manualLayout>
                  <c:x val="-7.8900133148184323E-2"/>
                  <c:y val="-4.49788180477710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4F5-4921-ACE8-9487A9D0C244}"/>
                </c:ext>
              </c:extLst>
            </c:dLbl>
            <c:dLbl>
              <c:idx val="9"/>
              <c:layout>
                <c:manualLayout>
                  <c:x val="-6.0661095348735511E-2"/>
                  <c:y val="-0.1048805842019340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4F5-4921-ACE8-9487A9D0C244}"/>
                </c:ext>
              </c:extLst>
            </c:dLbl>
            <c:dLbl>
              <c:idx val="10"/>
              <c:layout>
                <c:manualLayout>
                  <c:x val="0.15098881041030249"/>
                  <c:y val="0.1789239516538428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4F5-4921-ACE8-9487A9D0C2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showLeaderLines val="1"/>
            <c:leaderLines>
              <c:spPr>
                <a:ln w="9525" cap="flat" cmpd="sng" algn="ctr">
                  <a:solidFill>
                    <a:schemeClr val="bg2">
                      <a:lumMod val="10000"/>
                    </a:schemeClr>
                  </a:solidFill>
                  <a:round/>
                </a:ln>
                <a:effectLst/>
              </c:spPr>
            </c:leaderLines>
            <c:extLst>
              <c:ext xmlns:c15="http://schemas.microsoft.com/office/drawing/2012/chart" uri="{CE6537A1-D6FC-4f65-9D91-7224C49458BB}"/>
            </c:extLst>
          </c:dLbls>
          <c:cat>
            <c:strRef>
              <c:f>'D32'!$B$42:$B$52</c:f>
              <c:strCache>
                <c:ptCount val="11"/>
                <c:pt idx="0">
                  <c:v>Rusia
Россия
Russia</c:v>
                </c:pt>
                <c:pt idx="1">
                  <c:v>Italia
Италия
Italy</c:v>
                </c:pt>
                <c:pt idx="2">
                  <c:v>Israel 
Израиль
Israel</c:v>
                </c:pt>
                <c:pt idx="3">
                  <c:v>Germania
Германия
Germany</c:v>
                </c:pt>
                <c:pt idx="4">
                  <c:v>Franța
Франция
France</c:v>
                </c:pt>
                <c:pt idx="5">
                  <c:v>SUA
США
USA</c:v>
                </c:pt>
                <c:pt idx="6">
                  <c:v>Marea Britanie
Великобритания
UK</c:v>
                </c:pt>
                <c:pt idx="7">
                  <c:v>Irlanda
Ирландия
Ireland</c:v>
                </c:pt>
                <c:pt idx="8">
                  <c:v>România
Румыния
Romania</c:v>
                </c:pt>
                <c:pt idx="9">
                  <c:v>Belgia
Бельгия
Belgium</c:v>
                </c:pt>
                <c:pt idx="10">
                  <c:v>Alte țări
Другие страны
Other countries</c:v>
                </c:pt>
              </c:strCache>
            </c:strRef>
          </c:cat>
          <c:val>
            <c:numRef>
              <c:f>'D32'!$C$42:$C$52</c:f>
              <c:numCache>
                <c:formatCode>0.0%</c:formatCode>
                <c:ptCount val="11"/>
                <c:pt idx="0">
                  <c:v>0.13900000000000001</c:v>
                </c:pt>
                <c:pt idx="1">
                  <c:v>0.128</c:v>
                </c:pt>
                <c:pt idx="2">
                  <c:v>0.14599999999999999</c:v>
                </c:pt>
                <c:pt idx="3">
                  <c:v>0.13300000000000001</c:v>
                </c:pt>
                <c:pt idx="4">
                  <c:v>9.5000000000000001E-2</c:v>
                </c:pt>
                <c:pt idx="5">
                  <c:v>7.8E-2</c:v>
                </c:pt>
                <c:pt idx="6">
                  <c:v>0.05</c:v>
                </c:pt>
                <c:pt idx="7">
                  <c:v>0.03</c:v>
                </c:pt>
                <c:pt idx="8">
                  <c:v>2.5000000000000001E-2</c:v>
                </c:pt>
                <c:pt idx="9">
                  <c:v>0.02</c:v>
                </c:pt>
                <c:pt idx="10">
                  <c:v>0.15599999999999992</c:v>
                </c:pt>
              </c:numCache>
            </c:numRef>
          </c:val>
          <c:extLst>
            <c:ext xmlns:c16="http://schemas.microsoft.com/office/drawing/2014/chart" uri="{C3380CC4-5D6E-409C-BE32-E72D297353CC}">
              <c16:uniqueId val="{00000016-E4F5-4921-ACE8-9487A9D0C244}"/>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ro-RO"/>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58644943828175"/>
          <c:y val="0.21835000354685394"/>
          <c:w val="0.62892946365307278"/>
          <c:h val="0.63069991251093616"/>
        </c:manualLayout>
      </c:layout>
      <c:pieChart>
        <c:varyColors val="1"/>
        <c:ser>
          <c:idx val="0"/>
          <c:order val="0"/>
          <c:tx>
            <c:strRef>
              <c:f>'D32'!$C$37</c:f>
              <c:strCache>
                <c:ptCount val="1"/>
                <c:pt idx="0">
                  <c:v>2023 I-III</c:v>
                </c:pt>
              </c:strCache>
            </c:strRef>
          </c:tx>
          <c:dPt>
            <c:idx val="0"/>
            <c:bubble3D val="0"/>
            <c:spPr>
              <a:solidFill>
                <a:srgbClr val="6C4726"/>
              </a:solidFill>
              <a:ln w="19050">
                <a:solidFill>
                  <a:schemeClr val="lt1"/>
                </a:solidFill>
              </a:ln>
              <a:effectLst/>
            </c:spPr>
            <c:extLst>
              <c:ext xmlns:c16="http://schemas.microsoft.com/office/drawing/2014/chart" uri="{C3380CC4-5D6E-409C-BE32-E72D297353CC}">
                <c16:uniqueId val="{00000001-93D9-45BA-8439-9D4684A1CEEC}"/>
              </c:ext>
            </c:extLst>
          </c:dPt>
          <c:dPt>
            <c:idx val="1"/>
            <c:bubble3D val="0"/>
            <c:spPr>
              <a:solidFill>
                <a:srgbClr val="B3763F"/>
              </a:solidFill>
              <a:ln w="19050">
                <a:solidFill>
                  <a:schemeClr val="lt1"/>
                </a:solidFill>
              </a:ln>
              <a:effectLst/>
            </c:spPr>
            <c:extLst>
              <c:ext xmlns:c16="http://schemas.microsoft.com/office/drawing/2014/chart" uri="{C3380CC4-5D6E-409C-BE32-E72D297353CC}">
                <c16:uniqueId val="{00000003-93D9-45BA-8439-9D4684A1CEEC}"/>
              </c:ext>
            </c:extLst>
          </c:dPt>
          <c:dPt>
            <c:idx val="2"/>
            <c:bubble3D val="0"/>
            <c:spPr>
              <a:solidFill>
                <a:srgbClr val="C99565"/>
              </a:solidFill>
              <a:ln w="19050">
                <a:solidFill>
                  <a:schemeClr val="lt1"/>
                </a:solidFill>
              </a:ln>
              <a:effectLst/>
            </c:spPr>
            <c:extLst>
              <c:ext xmlns:c16="http://schemas.microsoft.com/office/drawing/2014/chart" uri="{C3380CC4-5D6E-409C-BE32-E72D297353CC}">
                <c16:uniqueId val="{00000005-93D9-45BA-8439-9D4684A1CEEC}"/>
              </c:ext>
            </c:extLst>
          </c:dPt>
          <c:dLbls>
            <c:dLbl>
              <c:idx val="0"/>
              <c:layout>
                <c:manualLayout>
                  <c:x val="-0.22888536468438814"/>
                  <c:y val="-1.256768579603236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D9-45BA-8439-9D4684A1CEEC}"/>
                </c:ext>
              </c:extLst>
            </c:dLbl>
            <c:dLbl>
              <c:idx val="1"/>
              <c:layout>
                <c:manualLayout>
                  <c:x val="0.15499676310047791"/>
                  <c:y val="-0.1334801730864723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9-45BA-8439-9D4684A1CEEC}"/>
                </c:ext>
              </c:extLst>
            </c:dLbl>
            <c:dLbl>
              <c:idx val="2"/>
              <c:layout>
                <c:manualLayout>
                  <c:x val="0.17876013536468435"/>
                  <c:y val="0.12241056016646568"/>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4058420846010406"/>
                      <c:h val="0.13057057057057053"/>
                    </c:manualLayout>
                  </c15:layout>
                </c:ext>
                <c:ext xmlns:c16="http://schemas.microsoft.com/office/drawing/2014/chart" uri="{C3380CC4-5D6E-409C-BE32-E72D297353CC}">
                  <c16:uniqueId val="{00000005-93D9-45BA-8439-9D4684A1CEEC}"/>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'D32'!$B$38:$B$40</c:f>
              <c:strCache>
                <c:ptCount val="3"/>
                <c:pt idx="0">
                  <c:v>UE / ЕС / EU</c:v>
                </c:pt>
                <c:pt idx="1">
                  <c:v>CSI / СНГ / CIS</c:v>
                </c:pt>
                <c:pt idx="2">
                  <c:v>Alte țări
Другие страны
Other countries</c:v>
                </c:pt>
              </c:strCache>
            </c:strRef>
          </c:cat>
          <c:val>
            <c:numRef>
              <c:f>'D32'!$C$38:$C$40</c:f>
              <c:numCache>
                <c:formatCode>0.0%</c:formatCode>
                <c:ptCount val="3"/>
                <c:pt idx="0">
                  <c:v>0.54200000000000004</c:v>
                </c:pt>
                <c:pt idx="1">
                  <c:v>0.13100000000000001</c:v>
                </c:pt>
                <c:pt idx="2">
                  <c:v>0.32700000000000001</c:v>
                </c:pt>
              </c:numCache>
            </c:numRef>
          </c:val>
          <c:extLst>
            <c:ext xmlns:c16="http://schemas.microsoft.com/office/drawing/2014/chart" uri="{C3380CC4-5D6E-409C-BE32-E72D297353CC}">
              <c16:uniqueId val="{00000006-93D9-45BA-8439-9D4684A1CEE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66655759479028"/>
          <c:y val="4.4290945317452868E-2"/>
          <c:w val="0.86607513907444811"/>
          <c:h val="0.76880916780170572"/>
        </c:manualLayout>
      </c:layout>
      <c:barChart>
        <c:barDir val="col"/>
        <c:grouping val="stacked"/>
        <c:varyColors val="0"/>
        <c:ser>
          <c:idx val="1"/>
          <c:order val="1"/>
          <c:tx>
            <c:strRef>
              <c:f>'D33'!$B$47</c:f>
              <c:strCache>
                <c:ptCount val="1"/>
                <c:pt idx="0">
                  <c:v>UE  / ЕС / EU</c:v>
                </c:pt>
              </c:strCache>
            </c:strRef>
          </c:tx>
          <c:spPr>
            <a:solidFill>
              <a:srgbClr val="885A30"/>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'D33'!$C$44:$I$45</c:f>
              <c:multiLvlStrCache>
                <c:ptCount val="7"/>
                <c:lvl>
                  <c:pt idx="0">
                    <c:v> I </c:v>
                  </c:pt>
                  <c:pt idx="1">
                    <c:v> II</c:v>
                  </c:pt>
                  <c:pt idx="2">
                    <c:v>III</c:v>
                  </c:pt>
                  <c:pt idx="3">
                    <c:v>IV</c:v>
                  </c:pt>
                  <c:pt idx="4">
                    <c:v> I* </c:v>
                  </c:pt>
                  <c:pt idx="5">
                    <c:v>II*</c:v>
                  </c:pt>
                  <c:pt idx="6">
                    <c:v>III</c:v>
                  </c:pt>
                </c:lvl>
                <c:lvl>
                  <c:pt idx="0">
                    <c:v>2022</c:v>
                  </c:pt>
                  <c:pt idx="4">
                    <c:v>2023</c:v>
                  </c:pt>
                </c:lvl>
              </c:multiLvlStrCache>
            </c:multiLvlStrRef>
          </c:cat>
          <c:val>
            <c:numRef>
              <c:f>'D33'!$C$47:$I$47</c:f>
              <c:numCache>
                <c:formatCode>#,##0.00</c:formatCode>
                <c:ptCount val="7"/>
                <c:pt idx="0">
                  <c:v>12051.05</c:v>
                </c:pt>
                <c:pt idx="1">
                  <c:v>9666.73</c:v>
                </c:pt>
                <c:pt idx="2">
                  <c:v>7896.07</c:v>
                </c:pt>
                <c:pt idx="3">
                  <c:v>9328.4</c:v>
                </c:pt>
                <c:pt idx="4">
                  <c:v>10283.66</c:v>
                </c:pt>
                <c:pt idx="5">
                  <c:v>10293.73</c:v>
                </c:pt>
                <c:pt idx="6">
                  <c:v>15794.28</c:v>
                </c:pt>
              </c:numCache>
            </c:numRef>
          </c:val>
          <c:extLst>
            <c:ext xmlns:c16="http://schemas.microsoft.com/office/drawing/2014/chart" uri="{C3380CC4-5D6E-409C-BE32-E72D297353CC}">
              <c16:uniqueId val="{00000001-3828-4425-AD89-C20CA16C6D62}"/>
            </c:ext>
          </c:extLst>
        </c:ser>
        <c:ser>
          <c:idx val="2"/>
          <c:order val="2"/>
          <c:tx>
            <c:strRef>
              <c:f>'D33'!$B$48</c:f>
              <c:strCache>
                <c:ptCount val="1"/>
                <c:pt idx="0">
                  <c:v>CSI / СНГ / CIS</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'D33'!$C$44:$I$45</c:f>
              <c:multiLvlStrCache>
                <c:ptCount val="7"/>
                <c:lvl>
                  <c:pt idx="0">
                    <c:v> I </c:v>
                  </c:pt>
                  <c:pt idx="1">
                    <c:v> II</c:v>
                  </c:pt>
                  <c:pt idx="2">
                    <c:v>III</c:v>
                  </c:pt>
                  <c:pt idx="3">
                    <c:v>IV</c:v>
                  </c:pt>
                  <c:pt idx="4">
                    <c:v> I* </c:v>
                  </c:pt>
                  <c:pt idx="5">
                    <c:v>II*</c:v>
                  </c:pt>
                  <c:pt idx="6">
                    <c:v>III</c:v>
                  </c:pt>
                </c:lvl>
                <c:lvl>
                  <c:pt idx="0">
                    <c:v>2022</c:v>
                  </c:pt>
                  <c:pt idx="4">
                    <c:v>2023</c:v>
                  </c:pt>
                </c:lvl>
              </c:multiLvlStrCache>
            </c:multiLvlStrRef>
          </c:cat>
          <c:val>
            <c:numRef>
              <c:f>'D33'!$C$48:$I$48</c:f>
              <c:numCache>
                <c:formatCode>#,##0.00</c:formatCode>
                <c:ptCount val="7"/>
                <c:pt idx="0">
                  <c:v>695.86</c:v>
                </c:pt>
                <c:pt idx="1">
                  <c:v>497.46</c:v>
                </c:pt>
                <c:pt idx="2">
                  <c:v>557.65</c:v>
                </c:pt>
                <c:pt idx="3">
                  <c:v>579.52</c:v>
                </c:pt>
                <c:pt idx="4">
                  <c:v>833.72</c:v>
                </c:pt>
                <c:pt idx="5">
                  <c:v>541.82000000000005</c:v>
                </c:pt>
                <c:pt idx="6">
                  <c:v>737.31</c:v>
                </c:pt>
              </c:numCache>
            </c:numRef>
          </c:val>
          <c:extLst>
            <c:ext xmlns:c16="http://schemas.microsoft.com/office/drawing/2014/chart" uri="{C3380CC4-5D6E-409C-BE32-E72D297353CC}">
              <c16:uniqueId val="{00000004-3828-4425-AD89-C20CA16C6D62}"/>
            </c:ext>
          </c:extLst>
        </c:ser>
        <c:ser>
          <c:idx val="3"/>
          <c:order val="3"/>
          <c:tx>
            <c:strRef>
              <c:f>'D33'!$B$49</c:f>
              <c:strCache>
                <c:ptCount val="1"/>
                <c:pt idx="0">
                  <c:v>Alte țări / Другие страны / Other countries</c:v>
                </c:pt>
              </c:strCache>
            </c:strRef>
          </c:tx>
          <c:spPr>
            <a:solidFill>
              <a:srgbClr val="E6CCB4"/>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'D33'!$C$44:$I$45</c:f>
              <c:multiLvlStrCache>
                <c:ptCount val="7"/>
                <c:lvl>
                  <c:pt idx="0">
                    <c:v> I </c:v>
                  </c:pt>
                  <c:pt idx="1">
                    <c:v> II</c:v>
                  </c:pt>
                  <c:pt idx="2">
                    <c:v>III</c:v>
                  </c:pt>
                  <c:pt idx="3">
                    <c:v>IV</c:v>
                  </c:pt>
                  <c:pt idx="4">
                    <c:v> I* </c:v>
                  </c:pt>
                  <c:pt idx="5">
                    <c:v>II*</c:v>
                  </c:pt>
                  <c:pt idx="6">
                    <c:v>III</c:v>
                  </c:pt>
                </c:lvl>
                <c:lvl>
                  <c:pt idx="0">
                    <c:v>2022</c:v>
                  </c:pt>
                  <c:pt idx="4">
                    <c:v>2023</c:v>
                  </c:pt>
                </c:lvl>
              </c:multiLvlStrCache>
            </c:multiLvlStrRef>
          </c:cat>
          <c:val>
            <c:numRef>
              <c:f>'D33'!$C$49:$I$49</c:f>
              <c:numCache>
                <c:formatCode>#,##0.00</c:formatCode>
                <c:ptCount val="7"/>
                <c:pt idx="0">
                  <c:v>5629.38</c:v>
                </c:pt>
                <c:pt idx="1">
                  <c:v>5307.78</c:v>
                </c:pt>
                <c:pt idx="2">
                  <c:v>5150.03</c:v>
                </c:pt>
                <c:pt idx="3">
                  <c:v>5394.01</c:v>
                </c:pt>
                <c:pt idx="4">
                  <c:v>6580.03</c:v>
                </c:pt>
                <c:pt idx="5">
                  <c:v>5324.93</c:v>
                </c:pt>
                <c:pt idx="6">
                  <c:v>4304.74</c:v>
                </c:pt>
              </c:numCache>
            </c:numRef>
          </c:val>
          <c:extLst>
            <c:ext xmlns:c16="http://schemas.microsoft.com/office/drawing/2014/chart" uri="{C3380CC4-5D6E-409C-BE32-E72D297353CC}">
              <c16:uniqueId val="{00000005-3828-4425-AD89-C20CA16C6D62}"/>
            </c:ext>
          </c:extLst>
        </c:ser>
        <c:ser>
          <c:idx val="5"/>
          <c:order val="5"/>
          <c:tx>
            <c:strRef>
              <c:f>'D33'!$B$51</c:f>
              <c:strCache>
                <c:ptCount val="1"/>
                <c:pt idx="0">
                  <c:v>UE  / ЕС / EU</c:v>
                </c:pt>
              </c:strCache>
            </c:strRef>
          </c:tx>
          <c:spPr>
            <a:solidFill>
              <a:srgbClr val="885A30"/>
            </a:solidFill>
            <a:ln w="15875">
              <a:noFill/>
            </a:ln>
            <a:effectLst/>
          </c:spPr>
          <c:invertIfNegative val="0"/>
          <c:dLbls>
            <c:numFmt formatCode="#,##0.00_);#,##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'D33'!$C$44:$I$45</c:f>
              <c:multiLvlStrCache>
                <c:ptCount val="7"/>
                <c:lvl>
                  <c:pt idx="0">
                    <c:v> I </c:v>
                  </c:pt>
                  <c:pt idx="1">
                    <c:v> II</c:v>
                  </c:pt>
                  <c:pt idx="2">
                    <c:v>III</c:v>
                  </c:pt>
                  <c:pt idx="3">
                    <c:v>IV</c:v>
                  </c:pt>
                  <c:pt idx="4">
                    <c:v> I* </c:v>
                  </c:pt>
                  <c:pt idx="5">
                    <c:v>II*</c:v>
                  </c:pt>
                  <c:pt idx="6">
                    <c:v>III</c:v>
                  </c:pt>
                </c:lvl>
                <c:lvl>
                  <c:pt idx="0">
                    <c:v>2022</c:v>
                  </c:pt>
                  <c:pt idx="4">
                    <c:v>2023</c:v>
                  </c:pt>
                </c:lvl>
              </c:multiLvlStrCache>
            </c:multiLvlStrRef>
          </c:cat>
          <c:val>
            <c:numRef>
              <c:f>'D33'!$C$51:$I$51</c:f>
              <c:numCache>
                <c:formatCode>#,##0.00;#,##0.00</c:formatCode>
                <c:ptCount val="7"/>
                <c:pt idx="0">
                  <c:v>-12293.16</c:v>
                </c:pt>
                <c:pt idx="1">
                  <c:v>-9694.9699999999993</c:v>
                </c:pt>
                <c:pt idx="2">
                  <c:v>-7878.58</c:v>
                </c:pt>
                <c:pt idx="3">
                  <c:v>-9562.52</c:v>
                </c:pt>
                <c:pt idx="4">
                  <c:v>-9781.44</c:v>
                </c:pt>
                <c:pt idx="5">
                  <c:v>-10053.91</c:v>
                </c:pt>
                <c:pt idx="6">
                  <c:v>-15518.11</c:v>
                </c:pt>
              </c:numCache>
            </c:numRef>
          </c:val>
          <c:extLst>
            <c:ext xmlns:c16="http://schemas.microsoft.com/office/drawing/2014/chart" uri="{C3380CC4-5D6E-409C-BE32-E72D297353CC}">
              <c16:uniqueId val="{00000006-3828-4425-AD89-C20CA16C6D62}"/>
            </c:ext>
          </c:extLst>
        </c:ser>
        <c:ser>
          <c:idx val="6"/>
          <c:order val="6"/>
          <c:tx>
            <c:strRef>
              <c:f>'D33'!$B$52</c:f>
              <c:strCache>
                <c:ptCount val="1"/>
                <c:pt idx="0">
                  <c:v>CSI / СНГ / CIS</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'D33'!$C$44:$I$45</c:f>
              <c:multiLvlStrCache>
                <c:ptCount val="7"/>
                <c:lvl>
                  <c:pt idx="0">
                    <c:v> I </c:v>
                  </c:pt>
                  <c:pt idx="1">
                    <c:v> II</c:v>
                  </c:pt>
                  <c:pt idx="2">
                    <c:v>III</c:v>
                  </c:pt>
                  <c:pt idx="3">
                    <c:v>IV</c:v>
                  </c:pt>
                  <c:pt idx="4">
                    <c:v> I* </c:v>
                  </c:pt>
                  <c:pt idx="5">
                    <c:v>II*</c:v>
                  </c:pt>
                  <c:pt idx="6">
                    <c:v>III</c:v>
                  </c:pt>
                </c:lvl>
                <c:lvl>
                  <c:pt idx="0">
                    <c:v>2022</c:v>
                  </c:pt>
                  <c:pt idx="4">
                    <c:v>2023</c:v>
                  </c:pt>
                </c:lvl>
              </c:multiLvlStrCache>
            </c:multiLvlStrRef>
          </c:cat>
          <c:val>
            <c:numRef>
              <c:f>'D33'!$C$52:$I$52</c:f>
              <c:numCache>
                <c:formatCode>#,##0.00;#,##0.00</c:formatCode>
                <c:ptCount val="7"/>
                <c:pt idx="0">
                  <c:v>-960.49</c:v>
                </c:pt>
                <c:pt idx="1">
                  <c:v>-585.32000000000005</c:v>
                </c:pt>
                <c:pt idx="2">
                  <c:v>-519.91999999999996</c:v>
                </c:pt>
                <c:pt idx="3">
                  <c:v>-650.62</c:v>
                </c:pt>
                <c:pt idx="4">
                  <c:v>-1029.46</c:v>
                </c:pt>
                <c:pt idx="5">
                  <c:v>-587.54</c:v>
                </c:pt>
                <c:pt idx="6">
                  <c:v>-930.07</c:v>
                </c:pt>
              </c:numCache>
            </c:numRef>
          </c:val>
          <c:extLst>
            <c:ext xmlns:c16="http://schemas.microsoft.com/office/drawing/2014/chart" uri="{C3380CC4-5D6E-409C-BE32-E72D297353CC}">
              <c16:uniqueId val="{00000008-3828-4425-AD89-C20CA16C6D62}"/>
            </c:ext>
          </c:extLst>
        </c:ser>
        <c:ser>
          <c:idx val="7"/>
          <c:order val="7"/>
          <c:tx>
            <c:strRef>
              <c:f>'D33'!$B$53</c:f>
              <c:strCache>
                <c:ptCount val="1"/>
                <c:pt idx="0">
                  <c:v>Alte țări / Другие страны / Other countries</c:v>
                </c:pt>
              </c:strCache>
            </c:strRef>
          </c:tx>
          <c:spPr>
            <a:solidFill>
              <a:srgbClr val="E6CCB4"/>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'D33'!$C$44:$I$45</c:f>
              <c:multiLvlStrCache>
                <c:ptCount val="7"/>
                <c:lvl>
                  <c:pt idx="0">
                    <c:v> I </c:v>
                  </c:pt>
                  <c:pt idx="1">
                    <c:v> II</c:v>
                  </c:pt>
                  <c:pt idx="2">
                    <c:v>III</c:v>
                  </c:pt>
                  <c:pt idx="3">
                    <c:v>IV</c:v>
                  </c:pt>
                  <c:pt idx="4">
                    <c:v> I* </c:v>
                  </c:pt>
                  <c:pt idx="5">
                    <c:v>II*</c:v>
                  </c:pt>
                  <c:pt idx="6">
                    <c:v>III</c:v>
                  </c:pt>
                </c:lvl>
                <c:lvl>
                  <c:pt idx="0">
                    <c:v>2022</c:v>
                  </c:pt>
                  <c:pt idx="4">
                    <c:v>2023</c:v>
                  </c:pt>
                </c:lvl>
              </c:multiLvlStrCache>
            </c:multiLvlStrRef>
          </c:cat>
          <c:val>
            <c:numRef>
              <c:f>'D33'!$C$53:$I$53</c:f>
              <c:numCache>
                <c:formatCode>#,##0.00;#,##0.00</c:formatCode>
                <c:ptCount val="7"/>
                <c:pt idx="0">
                  <c:v>-4780.7</c:v>
                </c:pt>
                <c:pt idx="1">
                  <c:v>-5158.67</c:v>
                </c:pt>
                <c:pt idx="2">
                  <c:v>-5129.6099999999997</c:v>
                </c:pt>
                <c:pt idx="3">
                  <c:v>-5919.34</c:v>
                </c:pt>
                <c:pt idx="4">
                  <c:v>-6515</c:v>
                </c:pt>
                <c:pt idx="5">
                  <c:v>-5362.45</c:v>
                </c:pt>
                <c:pt idx="6">
                  <c:v>-4536.63</c:v>
                </c:pt>
              </c:numCache>
            </c:numRef>
          </c:val>
          <c:extLst>
            <c:ext xmlns:c16="http://schemas.microsoft.com/office/drawing/2014/chart" uri="{C3380CC4-5D6E-409C-BE32-E72D297353CC}">
              <c16:uniqueId val="{00000009-3828-4425-AD89-C20CA16C6D62}"/>
            </c:ext>
          </c:extLst>
        </c:ser>
        <c:dLbls>
          <c:showLegendKey val="0"/>
          <c:showVal val="1"/>
          <c:showCatName val="0"/>
          <c:showSerName val="0"/>
          <c:showPercent val="0"/>
          <c:showBubbleSize val="0"/>
        </c:dLbls>
        <c:gapWidth val="50"/>
        <c:overlap val="100"/>
        <c:axId val="799360544"/>
        <c:axId val="799357592"/>
      </c:barChart>
      <c:lineChart>
        <c:grouping val="standard"/>
        <c:varyColors val="0"/>
        <c:ser>
          <c:idx val="0"/>
          <c:order val="0"/>
          <c:tx>
            <c:strRef>
              <c:f>'D33'!$B$46</c:f>
              <c:strCache>
                <c:ptCount val="1"/>
                <c:pt idx="0">
                  <c:v>TOTAL / Всего / Total</c:v>
                </c:pt>
              </c:strCache>
            </c:strRef>
          </c:tx>
          <c:spPr>
            <a:ln w="28575" cap="rnd">
              <a:solidFill>
                <a:srgbClr val="404040"/>
              </a:solidFill>
              <a:round/>
            </a:ln>
            <a:effectLst/>
          </c:spPr>
          <c:marker>
            <c:symbol val="circle"/>
            <c:size val="5"/>
            <c:spPr>
              <a:solidFill>
                <a:srgbClr val="6E4926"/>
              </a:solidFill>
              <a:ln w="6350">
                <a:solidFill>
                  <a:srgbClr val="948A54"/>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'D33'!$C$44:$I$45</c:f>
              <c:multiLvlStrCache>
                <c:ptCount val="7"/>
                <c:lvl>
                  <c:pt idx="0">
                    <c:v> I </c:v>
                  </c:pt>
                  <c:pt idx="1">
                    <c:v> II</c:v>
                  </c:pt>
                  <c:pt idx="2">
                    <c:v>III</c:v>
                  </c:pt>
                  <c:pt idx="3">
                    <c:v>IV</c:v>
                  </c:pt>
                  <c:pt idx="4">
                    <c:v> I* </c:v>
                  </c:pt>
                  <c:pt idx="5">
                    <c:v>II*</c:v>
                  </c:pt>
                  <c:pt idx="6">
                    <c:v>III</c:v>
                  </c:pt>
                </c:lvl>
                <c:lvl>
                  <c:pt idx="0">
                    <c:v>2022</c:v>
                  </c:pt>
                  <c:pt idx="4">
                    <c:v>2023</c:v>
                  </c:pt>
                </c:lvl>
              </c:multiLvlStrCache>
            </c:multiLvlStrRef>
          </c:cat>
          <c:val>
            <c:numRef>
              <c:f>'D33'!$C$46:$I$46</c:f>
              <c:numCache>
                <c:formatCode>#,##0.00</c:formatCode>
                <c:ptCount val="7"/>
                <c:pt idx="0">
                  <c:v>18376.29</c:v>
                </c:pt>
                <c:pt idx="1">
                  <c:v>15471.97</c:v>
                </c:pt>
                <c:pt idx="2">
                  <c:v>13603.75</c:v>
                </c:pt>
                <c:pt idx="3">
                  <c:v>15301.93</c:v>
                </c:pt>
                <c:pt idx="4">
                  <c:v>17697.41</c:v>
                </c:pt>
                <c:pt idx="5">
                  <c:v>16160.48</c:v>
                </c:pt>
                <c:pt idx="6">
                  <c:v>20836.330000000002</c:v>
                </c:pt>
              </c:numCache>
            </c:numRef>
          </c:val>
          <c:smooth val="0"/>
          <c:extLst>
            <c:ext xmlns:c16="http://schemas.microsoft.com/office/drawing/2014/chart" uri="{C3380CC4-5D6E-409C-BE32-E72D297353CC}">
              <c16:uniqueId val="{0000000E-3828-4425-AD89-C20CA16C6D62}"/>
            </c:ext>
          </c:extLst>
        </c:ser>
        <c:ser>
          <c:idx val="4"/>
          <c:order val="4"/>
          <c:tx>
            <c:strRef>
              <c:f>'D33'!$B$50</c:f>
              <c:strCache>
                <c:ptCount val="1"/>
                <c:pt idx="0">
                  <c:v>TOTAL / Всего / Total</c:v>
                </c:pt>
              </c:strCache>
            </c:strRef>
          </c:tx>
          <c:spPr>
            <a:ln w="28575" cap="rnd">
              <a:solidFill>
                <a:srgbClr val="404040"/>
              </a:solidFill>
              <a:round/>
            </a:ln>
            <a:effectLst/>
          </c:spPr>
          <c:marker>
            <c:symbol val="circle"/>
            <c:size val="5"/>
            <c:spPr>
              <a:solidFill>
                <a:srgbClr val="6E4926"/>
              </a:solidFill>
              <a:ln w="6350">
                <a:solidFill>
                  <a:srgbClr val="948A54"/>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'D33'!$C$44:$I$45</c:f>
              <c:multiLvlStrCache>
                <c:ptCount val="7"/>
                <c:lvl>
                  <c:pt idx="0">
                    <c:v> I </c:v>
                  </c:pt>
                  <c:pt idx="1">
                    <c:v> II</c:v>
                  </c:pt>
                  <c:pt idx="2">
                    <c:v>III</c:v>
                  </c:pt>
                  <c:pt idx="3">
                    <c:v>IV</c:v>
                  </c:pt>
                  <c:pt idx="4">
                    <c:v> I* </c:v>
                  </c:pt>
                  <c:pt idx="5">
                    <c:v>II*</c:v>
                  </c:pt>
                  <c:pt idx="6">
                    <c:v>III</c:v>
                  </c:pt>
                </c:lvl>
                <c:lvl>
                  <c:pt idx="0">
                    <c:v>2022</c:v>
                  </c:pt>
                  <c:pt idx="4">
                    <c:v>2023</c:v>
                  </c:pt>
                </c:lvl>
              </c:multiLvlStrCache>
            </c:multiLvlStrRef>
          </c:cat>
          <c:val>
            <c:numRef>
              <c:f>'D33'!$C$50:$I$50</c:f>
              <c:numCache>
                <c:formatCode>#,##0.00;#,##0.00</c:formatCode>
                <c:ptCount val="7"/>
                <c:pt idx="0">
                  <c:v>-18034.349999999999</c:v>
                </c:pt>
                <c:pt idx="1">
                  <c:v>-15438.96</c:v>
                </c:pt>
                <c:pt idx="2">
                  <c:v>-13528.11</c:v>
                </c:pt>
                <c:pt idx="3">
                  <c:v>-16132.48</c:v>
                </c:pt>
                <c:pt idx="4">
                  <c:v>-17325.900000000001</c:v>
                </c:pt>
                <c:pt idx="5">
                  <c:v>-16003.9</c:v>
                </c:pt>
                <c:pt idx="6">
                  <c:v>-20984.81</c:v>
                </c:pt>
              </c:numCache>
            </c:numRef>
          </c:val>
          <c:smooth val="0"/>
          <c:extLst>
            <c:ext xmlns:c16="http://schemas.microsoft.com/office/drawing/2014/chart" uri="{C3380CC4-5D6E-409C-BE32-E72D297353CC}">
              <c16:uniqueId val="{00000013-3828-4425-AD89-C20CA16C6D62}"/>
            </c:ext>
          </c:extLst>
        </c:ser>
        <c:dLbls>
          <c:showLegendKey val="0"/>
          <c:showVal val="1"/>
          <c:showCatName val="0"/>
          <c:showSerName val="0"/>
          <c:showPercent val="0"/>
          <c:showBubbleSize val="0"/>
        </c:dLbls>
        <c:marker val="1"/>
        <c:smooth val="0"/>
        <c:axId val="799360544"/>
        <c:axId val="799357592"/>
      </c:lineChart>
      <c:catAx>
        <c:axId val="799360544"/>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799357592"/>
        <c:crosses val="autoZero"/>
        <c:auto val="1"/>
        <c:lblAlgn val="ctr"/>
        <c:lblOffset val="100"/>
        <c:noMultiLvlLbl val="0"/>
      </c:catAx>
      <c:valAx>
        <c:axId val="799357592"/>
        <c:scaling>
          <c:orientation val="minMax"/>
          <c:max val="25000"/>
        </c:scaling>
        <c:delete val="0"/>
        <c:axPos val="l"/>
        <c:title>
          <c:tx>
            <c:rich>
              <a:bodyPr rot="-5400000" spcFirstLastPara="1" vertOverflow="ellipsis" vert="horz" wrap="square" anchor="ctr" anchorCtr="1"/>
              <a:lstStyle/>
              <a:p>
                <a:pPr algn="ctr" rtl="0">
                  <a:defRPr sz="800" b="0" i="0" u="none" strike="noStrike" kern="1200" baseline="0">
                    <a:solidFill>
                      <a:sysClr val="windowText" lastClr="000000"/>
                    </a:solidFill>
                    <a:latin typeface="PermianSerifTypeface" panose="02000000000000000000" pitchFamily="50" charset="0"/>
                    <a:ea typeface="+mn-ea"/>
                    <a:cs typeface="+mn-cs"/>
                  </a:defRPr>
                </a:pPr>
                <a:r>
                  <a:rPr lang="en-US"/>
                  <a:t>I</a:t>
                </a:r>
                <a:r>
                  <a:rPr lang="ro-RO"/>
                  <a:t>eșiri</a:t>
                </a:r>
                <a:r>
                  <a:rPr lang="en-US"/>
                  <a:t> </a:t>
                </a:r>
                <a:r>
                  <a:rPr lang="ru-RU"/>
                  <a:t>/</a:t>
                </a:r>
                <a:r>
                  <a:rPr lang="en-US"/>
                  <a:t> </a:t>
                </a:r>
                <a:r>
                  <a:rPr lang="ru-RU"/>
                  <a:t>Отток / </a:t>
                </a:r>
                <a:r>
                  <a:rPr lang="ro-RO"/>
                  <a:t>Outflow</a:t>
                </a:r>
                <a:r>
                  <a:rPr lang="en-US"/>
                  <a:t>       </a:t>
                </a:r>
                <a:r>
                  <a:rPr lang="ro-MD"/>
                  <a:t>                    </a:t>
                </a:r>
                <a:r>
                  <a:rPr lang="en-US"/>
                  <a:t> </a:t>
                </a:r>
                <a:r>
                  <a:rPr lang="ro-RO"/>
                  <a:t> </a:t>
                </a:r>
                <a:r>
                  <a:rPr lang="en-US"/>
                  <a:t> </a:t>
                </a:r>
                <a:r>
                  <a:rPr lang="ro-RO"/>
                  <a:t>Intrări</a:t>
                </a:r>
                <a:r>
                  <a:rPr lang="en-US"/>
                  <a:t> / </a:t>
                </a:r>
                <a:r>
                  <a:rPr lang="ru-RU"/>
                  <a:t>Приток /</a:t>
                </a:r>
                <a:r>
                  <a:rPr lang="ro-RO"/>
                  <a:t>Inflow</a:t>
                </a:r>
                <a:endParaRPr lang="en-US"/>
              </a:p>
              <a:p>
                <a:pPr algn="ctr" rtl="0">
                  <a:defRPr/>
                </a:pPr>
                <a:r>
                  <a:rPr lang="ru-RU"/>
                  <a:t> </a:t>
                </a:r>
                <a:endParaRPr lang="en-US"/>
              </a:p>
            </c:rich>
          </c:tx>
          <c:layout>
            <c:manualLayout>
              <c:xMode val="edge"/>
              <c:yMode val="edge"/>
              <c:x val="5.3598360103824993E-3"/>
              <c:y val="0.11694771008008245"/>
            </c:manualLayout>
          </c:layout>
          <c:overlay val="0"/>
          <c:spPr>
            <a:noFill/>
            <a:ln>
              <a:noFill/>
            </a:ln>
            <a:effectLst/>
          </c:spPr>
          <c:txPr>
            <a:bodyPr rot="-5400000" spcFirstLastPara="1" vertOverflow="ellipsis" vert="horz" wrap="square" anchor="ctr" anchorCtr="1"/>
            <a:lstStyle/>
            <a:p>
              <a:pPr algn="ctr" rtl="0">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title>
        <c:numFmt formatCode="#\ ##0_);#\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799360544"/>
        <c:crosses val="autoZero"/>
        <c:crossBetween val="between"/>
      </c:valAx>
      <c:spPr>
        <a:noFill/>
        <a:ln>
          <a:solidFill>
            <a:srgbClr val="404040"/>
          </a:solidFill>
          <a:prstDash val="sysDot"/>
        </a:ln>
        <a:effectLst/>
      </c:spPr>
    </c:plotArea>
    <c:legend>
      <c:legendPos val="b"/>
      <c:legendEntry>
        <c:idx val="0"/>
        <c:delete val="1"/>
      </c:legendEntry>
      <c:legendEntry>
        <c:idx val="1"/>
        <c:delete val="1"/>
      </c:legendEntry>
      <c:legendEntry>
        <c:idx val="2"/>
        <c:delete val="1"/>
      </c:legendEntry>
      <c:legendEntry>
        <c:idx val="7"/>
        <c:delete val="1"/>
      </c:legendEntry>
      <c:layout>
        <c:manualLayout>
          <c:xMode val="edge"/>
          <c:yMode val="edge"/>
          <c:x val="2.8164570337798685E-2"/>
          <c:y val="0.91984468826240229"/>
          <c:w val="0.90444898461185164"/>
          <c:h val="7.181578320079395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27973793352174E-2"/>
          <c:y val="4.0945117142513032E-2"/>
          <c:w val="0.91739563088965026"/>
          <c:h val="0.77421449353288363"/>
        </c:manualLayout>
      </c:layout>
      <c:barChart>
        <c:barDir val="col"/>
        <c:grouping val="clustered"/>
        <c:varyColors val="0"/>
        <c:ser>
          <c:idx val="1"/>
          <c:order val="0"/>
          <c:tx>
            <c:strRef>
              <c:f>'D34'!$B$45</c:f>
              <c:strCache>
                <c:ptCount val="1"/>
                <c:pt idx="0">
                  <c:v>USD</c:v>
                </c:pt>
              </c:strCache>
            </c:strRef>
          </c:tx>
          <c:spPr>
            <a:solidFill>
              <a:srgbClr val="BA7A4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'D34'!$C$42:$I$43</c:f>
              <c:multiLvlStrCache>
                <c:ptCount val="7"/>
                <c:lvl>
                  <c:pt idx="0">
                    <c:v> I </c:v>
                  </c:pt>
                  <c:pt idx="1">
                    <c:v> II</c:v>
                  </c:pt>
                  <c:pt idx="2">
                    <c:v> III</c:v>
                  </c:pt>
                  <c:pt idx="3">
                    <c:v> IV</c:v>
                  </c:pt>
                  <c:pt idx="4">
                    <c:v>I*</c:v>
                  </c:pt>
                  <c:pt idx="5">
                    <c:v>II*</c:v>
                  </c:pt>
                  <c:pt idx="6">
                    <c:v>III</c:v>
                  </c:pt>
                </c:lvl>
                <c:lvl>
                  <c:pt idx="0">
                    <c:v>2022</c:v>
                  </c:pt>
                  <c:pt idx="4">
                    <c:v>2023</c:v>
                  </c:pt>
                </c:lvl>
              </c:multiLvlStrCache>
            </c:multiLvlStrRef>
          </c:cat>
          <c:val>
            <c:numRef>
              <c:f>'D34'!$C$45:$I$45</c:f>
              <c:numCache>
                <c:formatCode>General</c:formatCode>
                <c:ptCount val="7"/>
                <c:pt idx="0">
                  <c:v>8.01</c:v>
                </c:pt>
                <c:pt idx="1">
                  <c:v>8.6300000000000008</c:v>
                </c:pt>
                <c:pt idx="2">
                  <c:v>8.0500000000000007</c:v>
                </c:pt>
                <c:pt idx="3">
                  <c:v>8.48</c:v>
                </c:pt>
                <c:pt idx="4">
                  <c:v>9.83</c:v>
                </c:pt>
                <c:pt idx="5">
                  <c:v>8.1</c:v>
                </c:pt>
                <c:pt idx="6">
                  <c:v>9.16</c:v>
                </c:pt>
              </c:numCache>
            </c:numRef>
          </c:val>
          <c:extLst>
            <c:ext xmlns:c16="http://schemas.microsoft.com/office/drawing/2014/chart" uri="{C3380CC4-5D6E-409C-BE32-E72D297353CC}">
              <c16:uniqueId val="{00000000-3BB3-43FA-8947-5E42344F744E}"/>
            </c:ext>
          </c:extLst>
        </c:ser>
        <c:ser>
          <c:idx val="2"/>
          <c:order val="1"/>
          <c:tx>
            <c:strRef>
              <c:f>'D34'!$B$46</c:f>
              <c:strCache>
                <c:ptCount val="1"/>
                <c:pt idx="0">
                  <c:v>EUR</c:v>
                </c:pt>
              </c:strCache>
            </c:strRef>
          </c:tx>
          <c:spPr>
            <a:solidFill>
              <a:srgbClr val="D9D9D9"/>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'D34'!$C$42:$I$43</c:f>
              <c:multiLvlStrCache>
                <c:ptCount val="7"/>
                <c:lvl>
                  <c:pt idx="0">
                    <c:v> I </c:v>
                  </c:pt>
                  <c:pt idx="1">
                    <c:v> II</c:v>
                  </c:pt>
                  <c:pt idx="2">
                    <c:v> III</c:v>
                  </c:pt>
                  <c:pt idx="3">
                    <c:v> IV</c:v>
                  </c:pt>
                  <c:pt idx="4">
                    <c:v>I*</c:v>
                  </c:pt>
                  <c:pt idx="5">
                    <c:v>II*</c:v>
                  </c:pt>
                  <c:pt idx="6">
                    <c:v>III</c:v>
                  </c:pt>
                </c:lvl>
                <c:lvl>
                  <c:pt idx="0">
                    <c:v>2022</c:v>
                  </c:pt>
                  <c:pt idx="4">
                    <c:v>2023</c:v>
                  </c:pt>
                </c:lvl>
              </c:multiLvlStrCache>
            </c:multiLvlStrRef>
          </c:cat>
          <c:val>
            <c:numRef>
              <c:f>'D34'!$C$46:$I$46</c:f>
              <c:numCache>
                <c:formatCode>General</c:formatCode>
                <c:ptCount val="7"/>
                <c:pt idx="0">
                  <c:v>9.6300000000000008</c:v>
                </c:pt>
                <c:pt idx="1">
                  <c:v>6.27</c:v>
                </c:pt>
                <c:pt idx="2">
                  <c:v>4.8099999999999996</c:v>
                </c:pt>
                <c:pt idx="3">
                  <c:v>6.13</c:v>
                </c:pt>
                <c:pt idx="4">
                  <c:v>6.57</c:v>
                </c:pt>
                <c:pt idx="5">
                  <c:v>6.68</c:v>
                </c:pt>
                <c:pt idx="6">
                  <c:v>11.11</c:v>
                </c:pt>
              </c:numCache>
            </c:numRef>
          </c:val>
          <c:extLst>
            <c:ext xmlns:c16="http://schemas.microsoft.com/office/drawing/2014/chart" uri="{C3380CC4-5D6E-409C-BE32-E72D297353CC}">
              <c16:uniqueId val="{00000001-3BB3-43FA-8947-5E42344F744E}"/>
            </c:ext>
          </c:extLst>
        </c:ser>
        <c:ser>
          <c:idx val="3"/>
          <c:order val="2"/>
          <c:tx>
            <c:strRef>
              <c:f>'D34'!$B$47</c:f>
              <c:strCache>
                <c:ptCount val="1"/>
                <c:pt idx="0">
                  <c:v>RUB</c:v>
                </c:pt>
              </c:strCache>
            </c:strRef>
          </c:tx>
          <c:spPr>
            <a:solidFill>
              <a:srgbClr val="984807"/>
            </a:solidFill>
            <a:ln>
              <a:noFill/>
            </a:ln>
            <a:effectLst/>
          </c:spPr>
          <c:invertIfNegative val="0"/>
          <c:dLbls>
            <c:dLbl>
              <c:idx val="1"/>
              <c:layout>
                <c:manualLayout>
                  <c:x val="0"/>
                  <c:y val="6.23214545533054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7C-4C62-9E45-0E2BDEC71EEC}"/>
                </c:ext>
              </c:extLst>
            </c:dLbl>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'D34'!$C$42:$I$43</c:f>
              <c:multiLvlStrCache>
                <c:ptCount val="7"/>
                <c:lvl>
                  <c:pt idx="0">
                    <c:v> I </c:v>
                  </c:pt>
                  <c:pt idx="1">
                    <c:v> II</c:v>
                  </c:pt>
                  <c:pt idx="2">
                    <c:v> III</c:v>
                  </c:pt>
                  <c:pt idx="3">
                    <c:v> IV</c:v>
                  </c:pt>
                  <c:pt idx="4">
                    <c:v>I*</c:v>
                  </c:pt>
                  <c:pt idx="5">
                    <c:v>II*</c:v>
                  </c:pt>
                  <c:pt idx="6">
                    <c:v>III</c:v>
                  </c:pt>
                </c:lvl>
                <c:lvl>
                  <c:pt idx="0">
                    <c:v>2022</c:v>
                  </c:pt>
                  <c:pt idx="4">
                    <c:v>2023</c:v>
                  </c:pt>
                </c:lvl>
              </c:multiLvlStrCache>
            </c:multiLvlStrRef>
          </c:cat>
          <c:val>
            <c:numRef>
              <c:f>'D34'!$C$47:$I$47</c:f>
              <c:numCache>
                <c:formatCode>General</c:formatCode>
                <c:ptCount val="7"/>
                <c:pt idx="0">
                  <c:v>0.08</c:v>
                </c:pt>
                <c:pt idx="1">
                  <c:v>0.04</c:v>
                </c:pt>
                <c:pt idx="2">
                  <c:v>0.04</c:v>
                </c:pt>
                <c:pt idx="3">
                  <c:v>0.03</c:v>
                </c:pt>
                <c:pt idx="4">
                  <c:v>0.02</c:v>
                </c:pt>
                <c:pt idx="5">
                  <c:v>0.01</c:v>
                </c:pt>
                <c:pt idx="6">
                  <c:v>0.01</c:v>
                </c:pt>
              </c:numCache>
            </c:numRef>
          </c:val>
          <c:extLst>
            <c:ext xmlns:c16="http://schemas.microsoft.com/office/drawing/2014/chart" uri="{C3380CC4-5D6E-409C-BE32-E72D297353CC}">
              <c16:uniqueId val="{00000003-3BB3-43FA-8947-5E42344F744E}"/>
            </c:ext>
          </c:extLst>
        </c:ser>
        <c:ser>
          <c:idx val="4"/>
          <c:order val="3"/>
          <c:tx>
            <c:strRef>
              <c:f>'D34'!$B$48</c:f>
              <c:strCache>
                <c:ptCount val="1"/>
                <c:pt idx="0">
                  <c:v>Alte valute / Прочие валюты / Other currencies</c:v>
                </c:pt>
              </c:strCache>
            </c:strRef>
          </c:tx>
          <c:spPr>
            <a:solidFill>
              <a:srgbClr val="6E492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'D34'!$C$42:$I$43</c:f>
              <c:multiLvlStrCache>
                <c:ptCount val="7"/>
                <c:lvl>
                  <c:pt idx="0">
                    <c:v> I </c:v>
                  </c:pt>
                  <c:pt idx="1">
                    <c:v> II</c:v>
                  </c:pt>
                  <c:pt idx="2">
                    <c:v> III</c:v>
                  </c:pt>
                  <c:pt idx="3">
                    <c:v> IV</c:v>
                  </c:pt>
                  <c:pt idx="4">
                    <c:v>I*</c:v>
                  </c:pt>
                  <c:pt idx="5">
                    <c:v>II*</c:v>
                  </c:pt>
                  <c:pt idx="6">
                    <c:v>III</c:v>
                  </c:pt>
                </c:lvl>
                <c:lvl>
                  <c:pt idx="0">
                    <c:v>2022</c:v>
                  </c:pt>
                  <c:pt idx="4">
                    <c:v>2023</c:v>
                  </c:pt>
                </c:lvl>
              </c:multiLvlStrCache>
            </c:multiLvlStrRef>
          </c:cat>
          <c:val>
            <c:numRef>
              <c:f>'D34'!$C$48:$I$48</c:f>
              <c:numCache>
                <c:formatCode>General</c:formatCode>
                <c:ptCount val="7"/>
                <c:pt idx="0">
                  <c:v>0.65999999999999848</c:v>
                </c:pt>
                <c:pt idx="1">
                  <c:v>0.53000000000000025</c:v>
                </c:pt>
                <c:pt idx="2">
                  <c:v>0.69999999999999929</c:v>
                </c:pt>
                <c:pt idx="3">
                  <c:v>0.66000000000000036</c:v>
                </c:pt>
                <c:pt idx="4">
                  <c:v>1.2799999999999989</c:v>
                </c:pt>
                <c:pt idx="5">
                  <c:v>1.3700000000000008</c:v>
                </c:pt>
                <c:pt idx="6">
                  <c:v>0.56000000000000028</c:v>
                </c:pt>
              </c:numCache>
            </c:numRef>
          </c:val>
          <c:extLst>
            <c:ext xmlns:c16="http://schemas.microsoft.com/office/drawing/2014/chart" uri="{C3380CC4-5D6E-409C-BE32-E72D297353CC}">
              <c16:uniqueId val="{00000004-3BB3-43FA-8947-5E42344F744E}"/>
            </c:ext>
          </c:extLst>
        </c:ser>
        <c:ser>
          <c:idx val="6"/>
          <c:order val="4"/>
          <c:tx>
            <c:strRef>
              <c:f>'D34'!$B$50</c:f>
              <c:strCache>
                <c:ptCount val="1"/>
                <c:pt idx="0">
                  <c:v>USD</c:v>
                </c:pt>
              </c:strCache>
            </c:strRef>
          </c:tx>
          <c:spPr>
            <a:solidFill>
              <a:srgbClr val="BA7A40"/>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'D34'!$C$42:$I$43</c:f>
              <c:multiLvlStrCache>
                <c:ptCount val="7"/>
                <c:lvl>
                  <c:pt idx="0">
                    <c:v> I </c:v>
                  </c:pt>
                  <c:pt idx="1">
                    <c:v> II</c:v>
                  </c:pt>
                  <c:pt idx="2">
                    <c:v> III</c:v>
                  </c:pt>
                  <c:pt idx="3">
                    <c:v> IV</c:v>
                  </c:pt>
                  <c:pt idx="4">
                    <c:v>I*</c:v>
                  </c:pt>
                  <c:pt idx="5">
                    <c:v>II*</c:v>
                  </c:pt>
                  <c:pt idx="6">
                    <c:v>III</c:v>
                  </c:pt>
                </c:lvl>
                <c:lvl>
                  <c:pt idx="0">
                    <c:v>2022</c:v>
                  </c:pt>
                  <c:pt idx="4">
                    <c:v>2023</c:v>
                  </c:pt>
                </c:lvl>
              </c:multiLvlStrCache>
            </c:multiLvlStrRef>
          </c:cat>
          <c:val>
            <c:numRef>
              <c:f>'D34'!$C$50:$I$50</c:f>
              <c:numCache>
                <c:formatCode>#,##0.00;#,##0.00</c:formatCode>
                <c:ptCount val="7"/>
                <c:pt idx="0">
                  <c:v>-7.79</c:v>
                </c:pt>
                <c:pt idx="1">
                  <c:v>-8.65</c:v>
                </c:pt>
                <c:pt idx="2">
                  <c:v>-8.06</c:v>
                </c:pt>
                <c:pt idx="3">
                  <c:v>-8.86</c:v>
                </c:pt>
                <c:pt idx="4">
                  <c:v>-9.58</c:v>
                </c:pt>
                <c:pt idx="5">
                  <c:v>-8.18</c:v>
                </c:pt>
                <c:pt idx="6">
                  <c:v>-9.26</c:v>
                </c:pt>
              </c:numCache>
            </c:numRef>
          </c:val>
          <c:extLst>
            <c:ext xmlns:c16="http://schemas.microsoft.com/office/drawing/2014/chart" uri="{C3380CC4-5D6E-409C-BE32-E72D297353CC}">
              <c16:uniqueId val="{00000005-3BB3-43FA-8947-5E42344F744E}"/>
            </c:ext>
          </c:extLst>
        </c:ser>
        <c:ser>
          <c:idx val="7"/>
          <c:order val="5"/>
          <c:tx>
            <c:strRef>
              <c:f>'D34'!$B$51</c:f>
              <c:strCache>
                <c:ptCount val="1"/>
                <c:pt idx="0">
                  <c:v>EUR</c:v>
                </c:pt>
              </c:strCache>
            </c:strRef>
          </c:tx>
          <c:spPr>
            <a:solidFill>
              <a:srgbClr val="D9D9D9"/>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'D34'!$C$42:$I$43</c:f>
              <c:multiLvlStrCache>
                <c:ptCount val="7"/>
                <c:lvl>
                  <c:pt idx="0">
                    <c:v> I </c:v>
                  </c:pt>
                  <c:pt idx="1">
                    <c:v> II</c:v>
                  </c:pt>
                  <c:pt idx="2">
                    <c:v> III</c:v>
                  </c:pt>
                  <c:pt idx="3">
                    <c:v> IV</c:v>
                  </c:pt>
                  <c:pt idx="4">
                    <c:v>I*</c:v>
                  </c:pt>
                  <c:pt idx="5">
                    <c:v>II*</c:v>
                  </c:pt>
                  <c:pt idx="6">
                    <c:v>III</c:v>
                  </c:pt>
                </c:lvl>
                <c:lvl>
                  <c:pt idx="0">
                    <c:v>2022</c:v>
                  </c:pt>
                  <c:pt idx="4">
                    <c:v>2023</c:v>
                  </c:pt>
                </c:lvl>
              </c:multiLvlStrCache>
            </c:multiLvlStrRef>
          </c:cat>
          <c:val>
            <c:numRef>
              <c:f>'D34'!$C$51:$I$51</c:f>
              <c:numCache>
                <c:formatCode>#,##0.00;#,##0.00</c:formatCode>
                <c:ptCount val="7"/>
                <c:pt idx="0">
                  <c:v>-9.5</c:v>
                </c:pt>
                <c:pt idx="1">
                  <c:v>-6.16</c:v>
                </c:pt>
                <c:pt idx="2">
                  <c:v>-4.67</c:v>
                </c:pt>
                <c:pt idx="3">
                  <c:v>-6.52</c:v>
                </c:pt>
                <c:pt idx="4">
                  <c:v>-6.45</c:v>
                </c:pt>
                <c:pt idx="5">
                  <c:v>-6.41</c:v>
                </c:pt>
                <c:pt idx="6">
                  <c:v>-11.1</c:v>
                </c:pt>
              </c:numCache>
            </c:numRef>
          </c:val>
          <c:extLst>
            <c:ext xmlns:c16="http://schemas.microsoft.com/office/drawing/2014/chart" uri="{C3380CC4-5D6E-409C-BE32-E72D297353CC}">
              <c16:uniqueId val="{00000006-3BB3-43FA-8947-5E42344F744E}"/>
            </c:ext>
          </c:extLst>
        </c:ser>
        <c:ser>
          <c:idx val="8"/>
          <c:order val="6"/>
          <c:tx>
            <c:strRef>
              <c:f>'D34'!$B$52</c:f>
              <c:strCache>
                <c:ptCount val="1"/>
                <c:pt idx="0">
                  <c:v>RUB</c:v>
                </c:pt>
              </c:strCache>
            </c:strRef>
          </c:tx>
          <c:spPr>
            <a:solidFill>
              <a:srgbClr val="984807"/>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'D34'!$C$42:$I$43</c:f>
              <c:multiLvlStrCache>
                <c:ptCount val="7"/>
                <c:lvl>
                  <c:pt idx="0">
                    <c:v> I </c:v>
                  </c:pt>
                  <c:pt idx="1">
                    <c:v> II</c:v>
                  </c:pt>
                  <c:pt idx="2">
                    <c:v> III</c:v>
                  </c:pt>
                  <c:pt idx="3">
                    <c:v> IV</c:v>
                  </c:pt>
                  <c:pt idx="4">
                    <c:v>I*</c:v>
                  </c:pt>
                  <c:pt idx="5">
                    <c:v>II*</c:v>
                  </c:pt>
                  <c:pt idx="6">
                    <c:v>III</c:v>
                  </c:pt>
                </c:lvl>
                <c:lvl>
                  <c:pt idx="0">
                    <c:v>2022</c:v>
                  </c:pt>
                  <c:pt idx="4">
                    <c:v>2023</c:v>
                  </c:pt>
                </c:lvl>
              </c:multiLvlStrCache>
            </c:multiLvlStrRef>
          </c:cat>
          <c:val>
            <c:numRef>
              <c:f>'D34'!$C$52:$I$52</c:f>
              <c:numCache>
                <c:formatCode>#,##0.00;#,##0.00</c:formatCode>
                <c:ptCount val="7"/>
                <c:pt idx="0">
                  <c:v>-0.09</c:v>
                </c:pt>
                <c:pt idx="1">
                  <c:v>-0.05</c:v>
                </c:pt>
                <c:pt idx="2">
                  <c:v>-0.05</c:v>
                </c:pt>
                <c:pt idx="3">
                  <c:v>-0.03</c:v>
                </c:pt>
                <c:pt idx="4">
                  <c:v>-0.02</c:v>
                </c:pt>
                <c:pt idx="5">
                  <c:v>-0.02</c:v>
                </c:pt>
                <c:pt idx="6">
                  <c:v>-0.03</c:v>
                </c:pt>
              </c:numCache>
            </c:numRef>
          </c:val>
          <c:extLst>
            <c:ext xmlns:c16="http://schemas.microsoft.com/office/drawing/2014/chart" uri="{C3380CC4-5D6E-409C-BE32-E72D297353CC}">
              <c16:uniqueId val="{00000007-3BB3-43FA-8947-5E42344F744E}"/>
            </c:ext>
          </c:extLst>
        </c:ser>
        <c:ser>
          <c:idx val="9"/>
          <c:order val="7"/>
          <c:tx>
            <c:strRef>
              <c:f>'D34'!$B$53</c:f>
              <c:strCache>
                <c:ptCount val="1"/>
                <c:pt idx="0">
                  <c:v>Alte valute / Прочие валюты / Other currencies</c:v>
                </c:pt>
              </c:strCache>
            </c:strRef>
          </c:tx>
          <c:spPr>
            <a:solidFill>
              <a:srgbClr val="6E4926"/>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'D34'!$C$42:$I$43</c:f>
              <c:multiLvlStrCache>
                <c:ptCount val="7"/>
                <c:lvl>
                  <c:pt idx="0">
                    <c:v> I </c:v>
                  </c:pt>
                  <c:pt idx="1">
                    <c:v> II</c:v>
                  </c:pt>
                  <c:pt idx="2">
                    <c:v> III</c:v>
                  </c:pt>
                  <c:pt idx="3">
                    <c:v> IV</c:v>
                  </c:pt>
                  <c:pt idx="4">
                    <c:v>I*</c:v>
                  </c:pt>
                  <c:pt idx="5">
                    <c:v>II*</c:v>
                  </c:pt>
                  <c:pt idx="6">
                    <c:v>III</c:v>
                  </c:pt>
                </c:lvl>
                <c:lvl>
                  <c:pt idx="0">
                    <c:v>2022</c:v>
                  </c:pt>
                  <c:pt idx="4">
                    <c:v>2023</c:v>
                  </c:pt>
                </c:lvl>
              </c:multiLvlStrCache>
            </c:multiLvlStrRef>
          </c:cat>
          <c:val>
            <c:numRef>
              <c:f>'D34'!$C$53:$I$53</c:f>
              <c:numCache>
                <c:formatCode>#,##0.00;#,##0.00</c:formatCode>
                <c:ptCount val="7"/>
                <c:pt idx="0">
                  <c:v>-0.65000000000000202</c:v>
                </c:pt>
                <c:pt idx="1">
                  <c:v>-0.57999999999999896</c:v>
                </c:pt>
                <c:pt idx="2">
                  <c:v>-0.74999999999999889</c:v>
                </c:pt>
                <c:pt idx="3">
                  <c:v>-0.72</c:v>
                </c:pt>
                <c:pt idx="4">
                  <c:v>-1.279999999999998</c:v>
                </c:pt>
                <c:pt idx="5">
                  <c:v>-1.3900000000000001</c:v>
                </c:pt>
                <c:pt idx="6">
                  <c:v>-0.59000000000000097</c:v>
                </c:pt>
              </c:numCache>
            </c:numRef>
          </c:val>
          <c:extLst>
            <c:ext xmlns:c16="http://schemas.microsoft.com/office/drawing/2014/chart" uri="{C3380CC4-5D6E-409C-BE32-E72D297353CC}">
              <c16:uniqueId val="{00000008-3BB3-43FA-8947-5E42344F744E}"/>
            </c:ext>
          </c:extLst>
        </c:ser>
        <c:dLbls>
          <c:showLegendKey val="0"/>
          <c:showVal val="0"/>
          <c:showCatName val="0"/>
          <c:showSerName val="0"/>
          <c:showPercent val="0"/>
          <c:showBubbleSize val="0"/>
        </c:dLbls>
        <c:gapWidth val="2"/>
        <c:overlap val="9"/>
        <c:axId val="358344184"/>
        <c:axId val="358342544"/>
      </c:barChart>
      <c:catAx>
        <c:axId val="358344184"/>
        <c:scaling>
          <c:orientation val="minMax"/>
        </c:scaling>
        <c:delete val="0"/>
        <c:axPos val="b"/>
        <c:majorGridlines>
          <c:spPr>
            <a:ln w="9525" cap="flat" cmpd="sng" algn="ctr">
              <a:solidFill>
                <a:schemeClr val="tx1">
                  <a:lumMod val="15000"/>
                  <a:lumOff val="85000"/>
                </a:schemeClr>
              </a:solidFill>
              <a:prstDash val="sysDash"/>
              <a:round/>
            </a:ln>
            <a:effectLst/>
          </c:spPr>
        </c:majorGridlines>
        <c:numFmt formatCode="General" sourceLinked="1"/>
        <c:majorTickMark val="none"/>
        <c:minorTickMark val="none"/>
        <c:tickLblPos val="low"/>
        <c:spPr>
          <a:noFill/>
          <a:ln w="9525" cap="flat" cmpd="sng" algn="ctr">
            <a:solidFill>
              <a:schemeClr val="bg1">
                <a:lumMod val="75000"/>
              </a:schemeClr>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358342544"/>
        <c:crosses val="autoZero"/>
        <c:auto val="1"/>
        <c:lblAlgn val="ctr"/>
        <c:lblOffset val="100"/>
        <c:noMultiLvlLbl val="0"/>
      </c:catAx>
      <c:valAx>
        <c:axId val="358342544"/>
        <c:scaling>
          <c:orientation val="minMax"/>
          <c:max val="15"/>
          <c:min val="-15"/>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a:t>       Ieșiri /</a:t>
                </a:r>
                <a:r>
                  <a:rPr lang="ru-RU" baseline="0"/>
                  <a:t> Отток / </a:t>
                </a:r>
                <a:r>
                  <a:rPr lang="en-US" baseline="0"/>
                  <a:t>Outflows</a:t>
                </a:r>
                <a:r>
                  <a:rPr lang="ro-MD"/>
                  <a:t>       </a:t>
                </a:r>
                <a:r>
                  <a:rPr lang="en-US"/>
                  <a:t>       </a:t>
                </a:r>
                <a:r>
                  <a:rPr lang="ro-MD"/>
                  <a:t>    </a:t>
                </a:r>
                <a:r>
                  <a:rPr lang="en-US"/>
                  <a:t>I</a:t>
                </a:r>
                <a:r>
                  <a:rPr lang="ro-RO"/>
                  <a:t> ntrări / </a:t>
                </a:r>
                <a:r>
                  <a:rPr lang="ru-RU"/>
                  <a:t>Приток / </a:t>
                </a:r>
                <a:r>
                  <a:rPr lang="en-US"/>
                  <a:t>Inflow</a:t>
                </a:r>
                <a:r>
                  <a:rPr lang="ro-RO"/>
                  <a:t>                                                </a:t>
                </a:r>
                <a:endParaRPr lang="en-US"/>
              </a:p>
            </c:rich>
          </c:tx>
          <c:layout>
            <c:manualLayout>
              <c:xMode val="edge"/>
              <c:yMode val="edge"/>
              <c:x val="8.5198713750239199E-3"/>
              <c:y val="0.1324059577196954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title>
        <c:numFmt formatCode="###0_);###"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358344184"/>
        <c:crosses val="autoZero"/>
        <c:crossBetween val="between"/>
        <c:majorUnit val="5"/>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6.8464511533406894E-2"/>
          <c:y val="0.92184372125157243"/>
          <c:w val="0.56230745614035094"/>
          <c:h val="5.748755657962630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196309748897891E-2"/>
          <c:y val="5.1518737672583824E-2"/>
          <c:w val="0.6935898797570178"/>
          <c:h val="0.80486604854866517"/>
        </c:manualLayout>
      </c:layout>
      <c:barChart>
        <c:barDir val="col"/>
        <c:grouping val="stacked"/>
        <c:varyColors val="0"/>
        <c:ser>
          <c:idx val="1"/>
          <c:order val="1"/>
          <c:tx>
            <c:strRef>
              <c:f>'D3'!$B$40</c:f>
              <c:strCache>
                <c:ptCount val="1"/>
                <c:pt idx="0">
                  <c:v>Bunuri 
Товары 
Goods </c:v>
                </c:pt>
              </c:strCache>
            </c:strRef>
          </c:tx>
          <c:spPr>
            <a:solidFill>
              <a:srgbClr val="E1C4A9"/>
            </a:solidFill>
            <a:ln>
              <a:noFill/>
            </a:ln>
            <a:effectLst/>
          </c:spPr>
          <c:invertIfNegative val="0"/>
          <c:cat>
            <c:multiLvlStrRef>
              <c:f>'D3'!$C$37:$I$38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'D3'!$C$40:$I$40</c:f>
              <c:numCache>
                <c:formatCode>#,##0.00</c:formatCode>
                <c:ptCount val="7"/>
                <c:pt idx="0">
                  <c:v>-976.22</c:v>
                </c:pt>
                <c:pt idx="1">
                  <c:v>-1113.7759804136003</c:v>
                </c:pt>
                <c:pt idx="2">
                  <c:v>-1427.0600909908001</c:v>
                </c:pt>
                <c:pt idx="3">
                  <c:v>-1675.68</c:v>
                </c:pt>
                <c:pt idx="4">
                  <c:v>-1236.1399999999999</c:v>
                </c:pt>
                <c:pt idx="5">
                  <c:v>-1064.4100000000001</c:v>
                </c:pt>
                <c:pt idx="6">
                  <c:v>-1300.4099999999999</c:v>
                </c:pt>
              </c:numCache>
            </c:numRef>
          </c:val>
          <c:extLst>
            <c:ext xmlns:c16="http://schemas.microsoft.com/office/drawing/2014/chart" uri="{C3380CC4-5D6E-409C-BE32-E72D297353CC}">
              <c16:uniqueId val="{00000000-F60A-4874-9E15-C81A436A6CA5}"/>
            </c:ext>
          </c:extLst>
        </c:ser>
        <c:ser>
          <c:idx val="2"/>
          <c:order val="2"/>
          <c:tx>
            <c:strRef>
              <c:f>'D3'!$B$41</c:f>
              <c:strCache>
                <c:ptCount val="1"/>
                <c:pt idx="0">
                  <c:v>Servicii 
Услуги
Services</c:v>
                </c:pt>
              </c:strCache>
            </c:strRef>
          </c:tx>
          <c:spPr>
            <a:solidFill>
              <a:srgbClr val="6F4927"/>
            </a:solidFill>
            <a:ln>
              <a:noFill/>
            </a:ln>
            <a:effectLst/>
          </c:spPr>
          <c:invertIfNegative val="0"/>
          <c:cat>
            <c:multiLvlStrRef>
              <c:f>'D3'!$C$37:$I$38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'D3'!$C$41:$I$41</c:f>
              <c:numCache>
                <c:formatCode>#,##0.00</c:formatCode>
                <c:ptCount val="7"/>
                <c:pt idx="0">
                  <c:v>168</c:v>
                </c:pt>
                <c:pt idx="1">
                  <c:v>227.92000000000002</c:v>
                </c:pt>
                <c:pt idx="2">
                  <c:v>220.61000000000018</c:v>
                </c:pt>
                <c:pt idx="3">
                  <c:v>291.88999999999993</c:v>
                </c:pt>
                <c:pt idx="4">
                  <c:v>275.1400000000001</c:v>
                </c:pt>
                <c:pt idx="5">
                  <c:v>191.14000000000016</c:v>
                </c:pt>
                <c:pt idx="6">
                  <c:v>184.38000000000005</c:v>
                </c:pt>
              </c:numCache>
            </c:numRef>
          </c:val>
          <c:extLst>
            <c:ext xmlns:c16="http://schemas.microsoft.com/office/drawing/2014/chart" uri="{C3380CC4-5D6E-409C-BE32-E72D297353CC}">
              <c16:uniqueId val="{00000001-F60A-4874-9E15-C81A436A6CA5}"/>
            </c:ext>
          </c:extLst>
        </c:ser>
        <c:ser>
          <c:idx val="3"/>
          <c:order val="3"/>
          <c:tx>
            <c:strRef>
              <c:f>'D3'!$B$42</c:f>
              <c:strCache>
                <c:ptCount val="1"/>
                <c:pt idx="0">
                  <c:v>Venituri primare 
Первичные доходы 
Primary income </c:v>
                </c:pt>
              </c:strCache>
            </c:strRef>
          </c:tx>
          <c:spPr>
            <a:solidFill>
              <a:sysClr val="window" lastClr="FFFFFF">
                <a:lumMod val="65000"/>
              </a:sysClr>
            </a:solidFill>
            <a:ln>
              <a:noFill/>
            </a:ln>
            <a:effectLst/>
          </c:spPr>
          <c:invertIfNegative val="0"/>
          <c:cat>
            <c:multiLvlStrRef>
              <c:f>'D3'!$C$37:$I$38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'D3'!$C$42:$I$42</c:f>
              <c:numCache>
                <c:formatCode>#,##0.00</c:formatCode>
                <c:ptCount val="7"/>
                <c:pt idx="0">
                  <c:v>1.75</c:v>
                </c:pt>
                <c:pt idx="1">
                  <c:v>2.0500000000000114</c:v>
                </c:pt>
                <c:pt idx="2">
                  <c:v>35.579999999999984</c:v>
                </c:pt>
                <c:pt idx="3">
                  <c:v>20.339999999999975</c:v>
                </c:pt>
                <c:pt idx="4">
                  <c:v>62.519999999999982</c:v>
                </c:pt>
                <c:pt idx="5">
                  <c:v>56.230000000000047</c:v>
                </c:pt>
                <c:pt idx="6">
                  <c:v>25.94999999999996</c:v>
                </c:pt>
              </c:numCache>
            </c:numRef>
          </c:val>
          <c:extLst>
            <c:ext xmlns:c16="http://schemas.microsoft.com/office/drawing/2014/chart" uri="{C3380CC4-5D6E-409C-BE32-E72D297353CC}">
              <c16:uniqueId val="{00000002-F60A-4874-9E15-C81A436A6CA5}"/>
            </c:ext>
          </c:extLst>
        </c:ser>
        <c:ser>
          <c:idx val="4"/>
          <c:order val="4"/>
          <c:tx>
            <c:strRef>
              <c:f>'D3'!$B$43</c:f>
              <c:strCache>
                <c:ptCount val="1"/>
                <c:pt idx="0">
                  <c:v>Venituri secundare
Вторичные доходы 
Secondary income </c:v>
                </c:pt>
              </c:strCache>
            </c:strRef>
          </c:tx>
          <c:spPr>
            <a:solidFill>
              <a:srgbClr val="CC8250"/>
            </a:solidFill>
            <a:ln>
              <a:noFill/>
            </a:ln>
            <a:effectLst/>
          </c:spPr>
          <c:invertIfNegative val="0"/>
          <c:cat>
            <c:multiLvlStrRef>
              <c:f>'D3'!$C$37:$I$38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'D3'!$C$43:$I$43</c:f>
              <c:numCache>
                <c:formatCode>#,##0.00</c:formatCode>
                <c:ptCount val="7"/>
                <c:pt idx="0">
                  <c:v>240.80424533082083</c:v>
                </c:pt>
                <c:pt idx="1">
                  <c:v>417.90896608932394</c:v>
                </c:pt>
                <c:pt idx="2">
                  <c:v>541.33837560050097</c:v>
                </c:pt>
                <c:pt idx="3">
                  <c:v>542.29</c:v>
                </c:pt>
                <c:pt idx="4">
                  <c:v>393.29</c:v>
                </c:pt>
                <c:pt idx="5">
                  <c:v>401.24999999999994</c:v>
                </c:pt>
                <c:pt idx="6">
                  <c:v>490.84000000000003</c:v>
                </c:pt>
              </c:numCache>
            </c:numRef>
          </c:val>
          <c:extLst>
            <c:ext xmlns:c16="http://schemas.microsoft.com/office/drawing/2014/chart" uri="{C3380CC4-5D6E-409C-BE32-E72D297353CC}">
              <c16:uniqueId val="{00000003-F60A-4874-9E15-C81A436A6CA5}"/>
            </c:ext>
          </c:extLst>
        </c:ser>
        <c:dLbls>
          <c:showLegendKey val="0"/>
          <c:showVal val="0"/>
          <c:showCatName val="0"/>
          <c:showSerName val="0"/>
          <c:showPercent val="0"/>
          <c:showBubbleSize val="0"/>
        </c:dLbls>
        <c:gapWidth val="55"/>
        <c:overlap val="100"/>
        <c:axId val="1624011231"/>
        <c:axId val="1624004159"/>
      </c:barChart>
      <c:lineChart>
        <c:grouping val="standard"/>
        <c:varyColors val="0"/>
        <c:ser>
          <c:idx val="0"/>
          <c:order val="0"/>
          <c:tx>
            <c:strRef>
              <c:f>'D3'!$B$39</c:f>
              <c:strCache>
                <c:ptCount val="1"/>
                <c:pt idx="0">
                  <c:v>Cont curent 
Счет текущих операций 
Current account </c:v>
                </c:pt>
              </c:strCache>
            </c:strRef>
          </c:tx>
          <c:spPr>
            <a:ln w="19050" cap="rnd">
              <a:solidFill>
                <a:srgbClr val="542804"/>
              </a:solidFill>
              <a:round/>
            </a:ln>
            <a:effectLst/>
          </c:spPr>
          <c:marker>
            <c:symbol val="diamond"/>
            <c:size val="6"/>
            <c:spPr>
              <a:solidFill>
                <a:srgbClr val="542804"/>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42804"/>
                    </a:solidFill>
                    <a:latin typeface="PermianSerifTypeface" panose="02000000000000000000" pitchFamily="50" charset="0"/>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'D3'!$C$39:$I$39</c:f>
              <c:numCache>
                <c:formatCode>#,##0.00</c:formatCode>
                <c:ptCount val="7"/>
                <c:pt idx="0">
                  <c:v>-565.6684274472999</c:v>
                </c:pt>
                <c:pt idx="1">
                  <c:v>-465.89598041360028</c:v>
                </c:pt>
                <c:pt idx="2">
                  <c:v>-629.53009099079998</c:v>
                </c:pt>
                <c:pt idx="3">
                  <c:v>-821.16187242540036</c:v>
                </c:pt>
                <c:pt idx="4">
                  <c:v>-505.19000000000005</c:v>
                </c:pt>
                <c:pt idx="5">
                  <c:v>-415.78999999999996</c:v>
                </c:pt>
                <c:pt idx="6">
                  <c:v>-599.24000000000024</c:v>
                </c:pt>
              </c:numCache>
            </c:numRef>
          </c:val>
          <c:smooth val="0"/>
          <c:extLst>
            <c:ext xmlns:c16="http://schemas.microsoft.com/office/drawing/2014/chart" uri="{C3380CC4-5D6E-409C-BE32-E72D297353CC}">
              <c16:uniqueId val="{00000004-F60A-4874-9E15-C81A436A6CA5}"/>
            </c:ext>
          </c:extLst>
        </c:ser>
        <c:dLbls>
          <c:showLegendKey val="0"/>
          <c:showVal val="0"/>
          <c:showCatName val="0"/>
          <c:showSerName val="0"/>
          <c:showPercent val="0"/>
          <c:showBubbleSize val="0"/>
        </c:dLbls>
        <c:marker val="1"/>
        <c:smooth val="0"/>
        <c:axId val="1624011231"/>
        <c:axId val="1624004159"/>
      </c:lineChart>
      <c:lineChart>
        <c:grouping val="standard"/>
        <c:varyColors val="0"/>
        <c:dLbls>
          <c:showLegendKey val="0"/>
          <c:showVal val="0"/>
          <c:showCatName val="0"/>
          <c:showSerName val="0"/>
          <c:showPercent val="0"/>
          <c:showBubbleSize val="0"/>
        </c:dLbls>
        <c:marker val="1"/>
        <c:smooth val="0"/>
        <c:axId val="1728636543"/>
        <c:axId val="1728625311"/>
        <c:extLst>
          <c:ext xmlns:c15="http://schemas.microsoft.com/office/drawing/2012/chart" uri="{02D57815-91ED-43cb-92C2-25804820EDAC}">
            <c15:filteredLineSeries>
              <c15:ser>
                <c:idx val="5"/>
                <c:order val="5"/>
                <c:tx>
                  <c:strRef>
                    <c:extLst>
                      <c:ext uri="{02D57815-91ED-43cb-92C2-25804820EDAC}">
                        <c15:formulaRef>
                          <c15:sqref>#REF!</c15:sqref>
                        </c15:formulaRef>
                      </c:ext>
                    </c:extLst>
                    <c:strCache>
                      <c:ptCount val="1"/>
                      <c:pt idx="0">
                        <c:v>#REF!</c:v>
                      </c:pt>
                    </c:strCache>
                  </c:strRef>
                </c:tx>
                <c:spPr>
                  <a:ln w="28575" cap="rnd">
                    <a:solidFill>
                      <a:schemeClr val="accent6"/>
                    </a:solidFill>
                    <a:round/>
                  </a:ln>
                  <a:effectLst/>
                </c:spPr>
                <c:marker>
                  <c:symbol val="circle"/>
                  <c:size val="5"/>
                  <c:spPr>
                    <a:solidFill>
                      <a:sysClr val="windowText" lastClr="000000">
                        <a:lumMod val="95000"/>
                        <a:lumOff val="5000"/>
                      </a:sysClr>
                    </a:solidFill>
                    <a:ln w="9525">
                      <a:noFill/>
                    </a:ln>
                    <a:effectLst/>
                  </c:spPr>
                </c:marker>
                <c:cat>
                  <c:multiLvlStrRef>
                    <c:extLst>
                      <c:ext uri="{02D57815-91ED-43cb-92C2-25804820EDAC}">
                        <c15:formulaRef>
                          <c15:sqref>#REF!</c15:sqref>
                        </c15:formulaRef>
                      </c:ext>
                    </c:extLst>
                  </c:multiLvlStrRef>
                </c:cat>
                <c:val>
                  <c:numRef>
                    <c:extLst>
                      <c:ext uri="{02D57815-91ED-43cb-92C2-25804820EDAC}">
                        <c15:formulaRef>
                          <c15:sqref>#REF!</c15:sqref>
                        </c15:formulaRef>
                      </c:ext>
                    </c:extLst>
                    <c:numCache>
                      <c:formatCode>General</c:formatCode>
                      <c:ptCount val="1"/>
                      <c:pt idx="0">
                        <c:v>1</c:v>
                      </c:pt>
                    </c:numCache>
                  </c:numRef>
                </c:val>
                <c:smooth val="0"/>
                <c:extLst>
                  <c:ext xmlns:c16="http://schemas.microsoft.com/office/drawing/2014/chart" uri="{C3380CC4-5D6E-409C-BE32-E72D297353CC}">
                    <c16:uniqueId val="{00000005-F60A-4874-9E15-C81A436A6CA5}"/>
                  </c:ext>
                </c:extLst>
              </c15:ser>
            </c15:filteredLineSeries>
          </c:ext>
        </c:extLst>
      </c:lineChart>
      <c:catAx>
        <c:axId val="1624011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624004159"/>
        <c:crosses val="autoZero"/>
        <c:auto val="1"/>
        <c:lblAlgn val="ctr"/>
        <c:lblOffset val="100"/>
        <c:noMultiLvlLbl val="0"/>
      </c:catAx>
      <c:valAx>
        <c:axId val="1624004159"/>
        <c:scaling>
          <c:orientation val="minMax"/>
          <c:max val="1000"/>
          <c:min val="-2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624011231"/>
        <c:crosses val="autoZero"/>
        <c:crossBetween val="between"/>
        <c:majorUnit val="500"/>
      </c:valAx>
      <c:valAx>
        <c:axId val="1728625311"/>
        <c:scaling>
          <c:orientation val="minMax"/>
          <c:max val="15"/>
          <c:min val="-25"/>
        </c:scaling>
        <c:delete val="1"/>
        <c:axPos val="r"/>
        <c:numFmt formatCode="General" sourceLinked="1"/>
        <c:majorTickMark val="out"/>
        <c:minorTickMark val="none"/>
        <c:tickLblPos val="nextTo"/>
        <c:crossAx val="1728636543"/>
        <c:crosses val="max"/>
        <c:crossBetween val="between"/>
      </c:valAx>
      <c:catAx>
        <c:axId val="1728636543"/>
        <c:scaling>
          <c:orientation val="minMax"/>
        </c:scaling>
        <c:delete val="1"/>
        <c:axPos val="b"/>
        <c:numFmt formatCode="General" sourceLinked="1"/>
        <c:majorTickMark val="out"/>
        <c:minorTickMark val="none"/>
        <c:tickLblPos val="nextTo"/>
        <c:crossAx val="1728625311"/>
        <c:crosses val="autoZero"/>
        <c:auto val="1"/>
        <c:lblAlgn val="ctr"/>
        <c:lblOffset val="100"/>
        <c:noMultiLvlLbl val="0"/>
      </c:catAx>
      <c:spPr>
        <a:noFill/>
        <a:ln>
          <a:noFill/>
        </a:ln>
        <a:effectLst/>
      </c:spPr>
    </c:plotArea>
    <c:legend>
      <c:legendPos val="r"/>
      <c:layout>
        <c:manualLayout>
          <c:xMode val="edge"/>
          <c:yMode val="edge"/>
          <c:x val="0.7488047031664864"/>
          <c:y val="0.16700833993383962"/>
          <c:w val="0.23953349103808594"/>
          <c:h val="0.6935964217490563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00249555435602E-2"/>
          <c:y val="0.18154761904761904"/>
          <c:w val="0.90267123951444883"/>
          <c:h val="0.62219066366704157"/>
        </c:manualLayout>
      </c:layout>
      <c:barChart>
        <c:barDir val="col"/>
        <c:grouping val="stacked"/>
        <c:varyColors val="0"/>
        <c:ser>
          <c:idx val="0"/>
          <c:order val="0"/>
          <c:tx>
            <c:strRef>
              <c:f>'D35'!$B$39</c:f>
              <c:strCache>
                <c:ptCount val="1"/>
                <c:pt idx="0">
                  <c:v>UE / ЕС / EU</c:v>
                </c:pt>
              </c:strCache>
            </c:strRef>
          </c:tx>
          <c:spPr>
            <a:solidFill>
              <a:srgbClr val="9B6D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'D35'!$C$39:$I$39</c:f>
              <c:numCache>
                <c:formatCode>General</c:formatCode>
                <c:ptCount val="7"/>
                <c:pt idx="0">
                  <c:v>197.12</c:v>
                </c:pt>
                <c:pt idx="1">
                  <c:v>222.57</c:v>
                </c:pt>
                <c:pt idx="2">
                  <c:v>214.32</c:v>
                </c:pt>
                <c:pt idx="3">
                  <c:v>222.73</c:v>
                </c:pt>
                <c:pt idx="4">
                  <c:v>229.32</c:v>
                </c:pt>
                <c:pt idx="5">
                  <c:v>252.09</c:v>
                </c:pt>
                <c:pt idx="6">
                  <c:v>246.53</c:v>
                </c:pt>
              </c:numCache>
            </c:numRef>
          </c:val>
          <c:extLst>
            <c:ext xmlns:c16="http://schemas.microsoft.com/office/drawing/2014/chart" uri="{C3380CC4-5D6E-409C-BE32-E72D297353CC}">
              <c16:uniqueId val="{00000000-2FED-4EDA-9273-518C156AA930}"/>
            </c:ext>
          </c:extLst>
        </c:ser>
        <c:ser>
          <c:idx val="1"/>
          <c:order val="1"/>
          <c:tx>
            <c:strRef>
              <c:f>'D35'!$B$40</c:f>
              <c:strCache>
                <c:ptCount val="1"/>
                <c:pt idx="0">
                  <c:v>CSI / СНГ / CIS</c:v>
                </c:pt>
              </c:strCache>
            </c:strRef>
          </c:tx>
          <c:spPr>
            <a:solidFill>
              <a:srgbClr val="C1977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'D35'!$C$40:$I$40</c:f>
              <c:numCache>
                <c:formatCode>General</c:formatCode>
                <c:ptCount val="7"/>
                <c:pt idx="0">
                  <c:v>30.99</c:v>
                </c:pt>
                <c:pt idx="1">
                  <c:v>110.24</c:v>
                </c:pt>
                <c:pt idx="2">
                  <c:v>145.29</c:v>
                </c:pt>
                <c:pt idx="3">
                  <c:v>115.68</c:v>
                </c:pt>
                <c:pt idx="4">
                  <c:v>68.41</c:v>
                </c:pt>
                <c:pt idx="5">
                  <c:v>62.45</c:v>
                </c:pt>
                <c:pt idx="6">
                  <c:v>45.57</c:v>
                </c:pt>
              </c:numCache>
            </c:numRef>
          </c:val>
          <c:extLst>
            <c:ext xmlns:c16="http://schemas.microsoft.com/office/drawing/2014/chart" uri="{C3380CC4-5D6E-409C-BE32-E72D297353CC}">
              <c16:uniqueId val="{00000001-2FED-4EDA-9273-518C156AA930}"/>
            </c:ext>
          </c:extLst>
        </c:ser>
        <c:ser>
          <c:idx val="2"/>
          <c:order val="2"/>
          <c:tx>
            <c:strRef>
              <c:f>'D35'!$B$41</c:f>
              <c:strCache>
                <c:ptCount val="1"/>
                <c:pt idx="0">
                  <c:v>Alte țări / Другие страны / Other countries</c:v>
                </c:pt>
              </c:strCache>
            </c:strRef>
          </c:tx>
          <c:spPr>
            <a:solidFill>
              <a:srgbClr val="E2C6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'D35'!$C$41:$I$41</c:f>
              <c:numCache>
                <c:formatCode>General</c:formatCode>
                <c:ptCount val="7"/>
                <c:pt idx="0">
                  <c:v>144.69</c:v>
                </c:pt>
                <c:pt idx="1">
                  <c:v>149.77000000000001</c:v>
                </c:pt>
                <c:pt idx="2">
                  <c:v>151.37</c:v>
                </c:pt>
                <c:pt idx="3">
                  <c:v>146.63</c:v>
                </c:pt>
                <c:pt idx="4">
                  <c:v>139.49</c:v>
                </c:pt>
                <c:pt idx="5">
                  <c:v>149.08000000000001</c:v>
                </c:pt>
                <c:pt idx="6">
                  <c:v>150.37</c:v>
                </c:pt>
              </c:numCache>
            </c:numRef>
          </c:val>
          <c:extLst>
            <c:ext xmlns:c16="http://schemas.microsoft.com/office/drawing/2014/chart" uri="{C3380CC4-5D6E-409C-BE32-E72D297353CC}">
              <c16:uniqueId val="{00000002-2FED-4EDA-9273-518C156AA930}"/>
            </c:ext>
          </c:extLst>
        </c:ser>
        <c:dLbls>
          <c:showLegendKey val="0"/>
          <c:showVal val="1"/>
          <c:showCatName val="0"/>
          <c:showSerName val="0"/>
          <c:showPercent val="0"/>
          <c:showBubbleSize val="0"/>
        </c:dLbls>
        <c:gapWidth val="30"/>
        <c:overlap val="100"/>
        <c:axId val="1444085119"/>
        <c:axId val="1444098431"/>
      </c:barChart>
      <c:lineChart>
        <c:grouping val="standard"/>
        <c:varyColors val="0"/>
        <c:ser>
          <c:idx val="3"/>
          <c:order val="3"/>
          <c:tx>
            <c:strRef>
              <c:f>'D35'!$B$42</c:f>
              <c:strCache>
                <c:ptCount val="1"/>
                <c:pt idx="0">
                  <c:v>Total / Всего / Total</c:v>
                </c:pt>
              </c:strCache>
            </c:strRef>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'D35'!$C$37:$I$38</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'D35'!$C$42:$I$42</c:f>
              <c:numCache>
                <c:formatCode>General</c:formatCode>
                <c:ptCount val="7"/>
                <c:pt idx="0">
                  <c:v>372.8</c:v>
                </c:pt>
                <c:pt idx="1">
                  <c:v>482.58</c:v>
                </c:pt>
                <c:pt idx="2">
                  <c:v>510.98</c:v>
                </c:pt>
                <c:pt idx="3">
                  <c:v>485.04</c:v>
                </c:pt>
                <c:pt idx="4">
                  <c:v>437.22</c:v>
                </c:pt>
                <c:pt idx="5">
                  <c:v>463.62</c:v>
                </c:pt>
                <c:pt idx="6">
                  <c:v>442.47</c:v>
                </c:pt>
              </c:numCache>
            </c:numRef>
          </c:val>
          <c:smooth val="0"/>
          <c:extLst>
            <c:ext xmlns:c16="http://schemas.microsoft.com/office/drawing/2014/chart" uri="{C3380CC4-5D6E-409C-BE32-E72D297353CC}">
              <c16:uniqueId val="{00000003-2FED-4EDA-9273-518C156AA930}"/>
            </c:ext>
          </c:extLst>
        </c:ser>
        <c:dLbls>
          <c:showLegendKey val="0"/>
          <c:showVal val="1"/>
          <c:showCatName val="0"/>
          <c:showSerName val="0"/>
          <c:showPercent val="0"/>
          <c:showBubbleSize val="0"/>
        </c:dLbls>
        <c:marker val="1"/>
        <c:smooth val="0"/>
        <c:axId val="1444085119"/>
        <c:axId val="1444098431"/>
      </c:lineChart>
      <c:catAx>
        <c:axId val="1444085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444098431"/>
        <c:crosses val="autoZero"/>
        <c:auto val="1"/>
        <c:lblAlgn val="ctr"/>
        <c:lblOffset val="100"/>
        <c:noMultiLvlLbl val="0"/>
      </c:catAx>
      <c:valAx>
        <c:axId val="1444098431"/>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1444085119"/>
        <c:crosses val="autoZero"/>
        <c:crossBetween val="between"/>
      </c:valAx>
      <c:spPr>
        <a:noFill/>
        <a:ln>
          <a:noFill/>
        </a:ln>
        <a:effectLst/>
      </c:spPr>
    </c:plotArea>
    <c:legend>
      <c:legendPos val="b"/>
      <c:layout>
        <c:manualLayout>
          <c:xMode val="edge"/>
          <c:yMode val="edge"/>
          <c:x val="1.7299967423906675E-4"/>
          <c:y val="0.9030507124109487"/>
          <c:w val="0.96999691363910745"/>
          <c:h val="7.909214473190849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32937725931396949"/>
          <c:y val="0.26556080502939977"/>
          <c:w val="0.46512502250329762"/>
          <c:h val="0.6390911358873318"/>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5-A75C-4270-8AFD-07C20269DEED}"/>
              </c:ext>
            </c:extLst>
          </c:dPt>
          <c:dPt>
            <c:idx val="1"/>
            <c:bubble3D val="0"/>
            <c:spPr>
              <a:solidFill>
                <a:schemeClr val="accent5">
                  <a:shade val="41000"/>
                </a:schemeClr>
              </a:solidFill>
              <a:ln w="19050">
                <a:solidFill>
                  <a:schemeClr val="lt1"/>
                </a:solidFill>
              </a:ln>
              <a:effectLst/>
            </c:spPr>
            <c:extLst>
              <c:ext xmlns:c16="http://schemas.microsoft.com/office/drawing/2014/chart" uri="{C3380CC4-5D6E-409C-BE32-E72D297353CC}">
                <c16:uniqueId val="{00000002-A75C-4270-8AFD-07C20269DEED}"/>
              </c:ext>
            </c:extLst>
          </c:dPt>
          <c:dPt>
            <c:idx val="2"/>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6-A75C-4270-8AFD-07C20269DEED}"/>
              </c:ext>
            </c:extLst>
          </c:dPt>
          <c:dPt>
            <c:idx val="3"/>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7-A75C-4270-8AFD-07C20269DEE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A75C-4270-8AFD-07C20269DEED}"/>
              </c:ext>
            </c:extLst>
          </c:dPt>
          <c:dPt>
            <c:idx val="5"/>
            <c:bubble3D val="0"/>
            <c:spPr>
              <a:solidFill>
                <a:schemeClr val="accent5">
                  <a:shade val="88000"/>
                </a:schemeClr>
              </a:solidFill>
              <a:ln w="19050">
                <a:solidFill>
                  <a:schemeClr val="lt1"/>
                </a:solidFill>
              </a:ln>
              <a:effectLst/>
            </c:spPr>
            <c:extLst>
              <c:ext xmlns:c16="http://schemas.microsoft.com/office/drawing/2014/chart" uri="{C3380CC4-5D6E-409C-BE32-E72D297353CC}">
                <c16:uniqueId val="{0000000B-0E84-4922-B6B6-8560331F00D2}"/>
              </c:ext>
            </c:extLst>
          </c:dPt>
          <c:dPt>
            <c:idx val="6"/>
            <c:bubble3D val="0"/>
            <c:spPr>
              <a:solidFill>
                <a:schemeClr val="accent5">
                  <a:tint val="89000"/>
                </a:schemeClr>
              </a:solidFill>
              <a:ln w="19050">
                <a:solidFill>
                  <a:schemeClr val="lt1"/>
                </a:solidFill>
              </a:ln>
              <a:effectLst/>
            </c:spPr>
            <c:extLst>
              <c:ext xmlns:c16="http://schemas.microsoft.com/office/drawing/2014/chart" uri="{C3380CC4-5D6E-409C-BE32-E72D297353CC}">
                <c16:uniqueId val="{00000008-A75C-4270-8AFD-07C20269DEED}"/>
              </c:ext>
            </c:extLst>
          </c:dPt>
          <c:dPt>
            <c:idx val="7"/>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F-0E84-4922-B6B6-8560331F00D2}"/>
              </c:ext>
            </c:extLst>
          </c:dPt>
          <c:dPt>
            <c:idx val="8"/>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11-0E84-4922-B6B6-8560331F00D2}"/>
              </c:ext>
            </c:extLst>
          </c:dPt>
          <c:dPt>
            <c:idx val="9"/>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13-0E84-4922-B6B6-8560331F00D2}"/>
              </c:ext>
            </c:extLst>
          </c:dPt>
          <c:dPt>
            <c:idx val="10"/>
            <c:bubble3D val="0"/>
            <c:spPr>
              <a:solidFill>
                <a:schemeClr val="accent5">
                  <a:tint val="42000"/>
                </a:schemeClr>
              </a:solidFill>
              <a:ln w="19050">
                <a:solidFill>
                  <a:schemeClr val="lt1"/>
                </a:solidFill>
              </a:ln>
              <a:effectLst/>
            </c:spPr>
            <c:extLst>
              <c:ext xmlns:c16="http://schemas.microsoft.com/office/drawing/2014/chart" uri="{C3380CC4-5D6E-409C-BE32-E72D297353CC}">
                <c16:uniqueId val="{00000003-A75C-4270-8AFD-07C20269DEED}"/>
              </c:ext>
            </c:extLst>
          </c:dPt>
          <c:dLbls>
            <c:dLbl>
              <c:idx val="0"/>
              <c:layout>
                <c:manualLayout>
                  <c:x val="-8.9777718757722141E-2"/>
                  <c:y val="0.1268072024986168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5C-4270-8AFD-07C20269DEED}"/>
                </c:ext>
              </c:extLst>
            </c:dLbl>
            <c:dLbl>
              <c:idx val="1"/>
              <c:layout>
                <c:manualLayout>
                  <c:x val="-0.14923500778054455"/>
                  <c:y val="4.061134097970021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1420048778250623"/>
                      <c:h val="0.14405373446388389"/>
                    </c:manualLayout>
                  </c15:layout>
                </c:ext>
                <c:ext xmlns:c16="http://schemas.microsoft.com/office/drawing/2014/chart" uri="{C3380CC4-5D6E-409C-BE32-E72D297353CC}">
                  <c16:uniqueId val="{00000002-A75C-4270-8AFD-07C20269DEED}"/>
                </c:ext>
              </c:extLst>
            </c:dLbl>
            <c:dLbl>
              <c:idx val="2"/>
              <c:layout>
                <c:manualLayout>
                  <c:x val="-0.10775312641586347"/>
                  <c:y val="-0.113426373875976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11651180747171087"/>
                      <c:h val="0.11717803773554736"/>
                    </c:manualLayout>
                  </c15:layout>
                </c:ext>
                <c:ext xmlns:c16="http://schemas.microsoft.com/office/drawing/2014/chart" uri="{C3380CC4-5D6E-409C-BE32-E72D297353CC}">
                  <c16:uniqueId val="{00000006-A75C-4270-8AFD-07C20269DEED}"/>
                </c:ext>
              </c:extLst>
            </c:dLbl>
            <c:dLbl>
              <c:idx val="3"/>
              <c:layout>
                <c:manualLayout>
                  <c:x val="-4.4978551443092228E-2"/>
                  <c:y val="-0.1189450618905208"/>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5C-4270-8AFD-07C20269DEED}"/>
                </c:ext>
              </c:extLst>
            </c:dLbl>
            <c:dLbl>
              <c:idx val="4"/>
              <c:layout>
                <c:manualLayout>
                  <c:x val="6.740298929402129E-2"/>
                  <c:y val="-0.1373550317159086"/>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5C-4270-8AFD-07C20269DEED}"/>
                </c:ext>
              </c:extLst>
            </c:dLbl>
            <c:dLbl>
              <c:idx val="5"/>
              <c:layout>
                <c:manualLayout>
                  <c:x val="0.10406194272560108"/>
                  <c:y val="-0.10629561432364135"/>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11468621675586985"/>
                      <c:h val="0.13400532764248882"/>
                    </c:manualLayout>
                  </c15:layout>
                </c:ext>
                <c:ext xmlns:c16="http://schemas.microsoft.com/office/drawing/2014/chart" uri="{C3380CC4-5D6E-409C-BE32-E72D297353CC}">
                  <c16:uniqueId val="{0000000B-0E84-4922-B6B6-8560331F00D2}"/>
                </c:ext>
              </c:extLst>
            </c:dLbl>
            <c:dLbl>
              <c:idx val="6"/>
              <c:layout>
                <c:manualLayout>
                  <c:x val="-7.674120762791628E-2"/>
                  <c:y val="3.699088130888170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5C-4270-8AFD-07C20269DEED}"/>
                </c:ext>
              </c:extLst>
            </c:dLbl>
            <c:dLbl>
              <c:idx val="7"/>
              <c:layout>
                <c:manualLayout>
                  <c:x val="-0.16846148291084176"/>
                  <c:y val="9.9971478372588383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84-4922-B6B6-8560331F00D2}"/>
                </c:ext>
              </c:extLst>
            </c:dLbl>
            <c:dLbl>
              <c:idx val="8"/>
              <c:layout>
                <c:manualLayout>
                  <c:x val="-0.10362777115703571"/>
                  <c:y val="-2.863284529921021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84-4922-B6B6-8560331F00D2}"/>
                </c:ext>
              </c:extLst>
            </c:dLbl>
            <c:dLbl>
              <c:idx val="9"/>
              <c:layout>
                <c:manualLayout>
                  <c:x val="-6.8452122223537998E-2"/>
                  <c:y val="-7.575560562842456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84-4922-B6B6-8560331F00D2}"/>
                </c:ext>
              </c:extLst>
            </c:dLbl>
            <c:dLbl>
              <c:idx val="10"/>
              <c:layout>
                <c:manualLayout>
                  <c:x val="-1.4165954204848118E-3"/>
                  <c:y val="-3.23354839377151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5C-4270-8AFD-07C20269DEE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'D35'!$B$44:$B$54</c:f>
              <c:strCache>
                <c:ptCount val="11"/>
                <c:pt idx="0">
                  <c:v>Israel
Израиль
Israel</c:v>
                </c:pt>
                <c:pt idx="1">
                  <c:v>Germania
Германия
Germany</c:v>
                </c:pt>
                <c:pt idx="2">
                  <c:v>Italia
Италия
Italy</c:v>
                </c:pt>
                <c:pt idx="3">
                  <c:v>Rusia
Россия
Russia</c:v>
                </c:pt>
                <c:pt idx="4">
                  <c:v>SUA
США
USA</c:v>
                </c:pt>
                <c:pt idx="5">
                  <c:v>Franța
Франция
France</c:v>
                </c:pt>
                <c:pt idx="6">
                  <c:v>Marea Britanie
Великобритания 
UK</c:v>
                </c:pt>
                <c:pt idx="7">
                  <c:v>Irlanda
Ирландия
Ireland</c:v>
                </c:pt>
                <c:pt idx="8">
                  <c:v>România
Румыния
Romania</c:v>
                </c:pt>
                <c:pt idx="9">
                  <c:v>Belgia
Бельгия
Belgium</c:v>
                </c:pt>
                <c:pt idx="10">
                  <c:v>Alte țări
Другие страны
Other countries</c:v>
                </c:pt>
              </c:strCache>
            </c:strRef>
          </c:cat>
          <c:val>
            <c:numRef>
              <c:f>'D35'!$C$44:$C$54</c:f>
              <c:numCache>
                <c:formatCode>0.0%</c:formatCode>
                <c:ptCount val="11"/>
                <c:pt idx="0">
                  <c:v>0.14699999999999999</c:v>
                </c:pt>
                <c:pt idx="1">
                  <c:v>0.14399999999999999</c:v>
                </c:pt>
                <c:pt idx="2">
                  <c:v>0.128</c:v>
                </c:pt>
                <c:pt idx="3">
                  <c:v>9.5000000000000001E-2</c:v>
                </c:pt>
                <c:pt idx="4">
                  <c:v>0.09</c:v>
                </c:pt>
                <c:pt idx="5">
                  <c:v>8.5000000000000006E-2</c:v>
                </c:pt>
                <c:pt idx="6">
                  <c:v>5.1999999999999998E-2</c:v>
                </c:pt>
                <c:pt idx="7">
                  <c:v>3.4000000000000002E-2</c:v>
                </c:pt>
                <c:pt idx="8">
                  <c:v>3.2000000000000001E-2</c:v>
                </c:pt>
                <c:pt idx="9">
                  <c:v>1.7999999999999999E-2</c:v>
                </c:pt>
                <c:pt idx="10">
                  <c:v>0.17499999999999993</c:v>
                </c:pt>
              </c:numCache>
            </c:numRef>
          </c:val>
          <c:extLst>
            <c:ext xmlns:c16="http://schemas.microsoft.com/office/drawing/2014/chart" uri="{C3380CC4-5D6E-409C-BE32-E72D297353CC}">
              <c16:uniqueId val="{00000000-A75C-4270-8AFD-07C20269DEE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ro-RO"/>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52581719442533E-2"/>
          <c:y val="2.18175109063748E-2"/>
          <c:w val="0.89042510691791776"/>
          <c:h val="0.7696766475619119"/>
        </c:manualLayout>
      </c:layout>
      <c:areaChart>
        <c:grouping val="stacked"/>
        <c:varyColors val="0"/>
        <c:ser>
          <c:idx val="2"/>
          <c:order val="1"/>
          <c:tx>
            <c:strRef>
              <c:f>'D4'!$B$41</c:f>
              <c:strCache>
                <c:ptCount val="1"/>
                <c:pt idx="0">
                  <c:v>UE / EC / EU </c:v>
                </c:pt>
              </c:strCache>
            </c:strRef>
          </c:tx>
          <c:spPr>
            <a:solidFill>
              <a:srgbClr val="6E4926"/>
            </a:solidFill>
            <a:ln w="25400">
              <a:noFill/>
            </a:ln>
          </c:spPr>
          <c:dLbls>
            <c:numFmt formatCode="#,##0.00" sourceLinked="0"/>
            <c:spPr>
              <a:noFill/>
              <a:ln w="6350">
                <a:noFill/>
              </a:ln>
            </c:spPr>
            <c:txPr>
              <a:bodyPr rot="0" vert="horz"/>
              <a:lstStyle/>
              <a:p>
                <a:pPr>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'D4'!$C$38:$I$39</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'D4'!$C$41:$I$41</c:f>
              <c:numCache>
                <c:formatCode>#,##0.00</c:formatCode>
                <c:ptCount val="7"/>
                <c:pt idx="0">
                  <c:v>-433.35</c:v>
                </c:pt>
                <c:pt idx="1">
                  <c:v>-681.5</c:v>
                </c:pt>
                <c:pt idx="2">
                  <c:v>-864.37000000000012</c:v>
                </c:pt>
                <c:pt idx="3">
                  <c:v>-1107.75</c:v>
                </c:pt>
                <c:pt idx="4">
                  <c:v>-808.57000000000016</c:v>
                </c:pt>
                <c:pt idx="5">
                  <c:v>-750.56000000000017</c:v>
                </c:pt>
                <c:pt idx="6">
                  <c:v>-786.61999999999989</c:v>
                </c:pt>
              </c:numCache>
            </c:numRef>
          </c:val>
          <c:extLst>
            <c:ext xmlns:c16="http://schemas.microsoft.com/office/drawing/2014/chart" uri="{C3380CC4-5D6E-409C-BE32-E72D297353CC}">
              <c16:uniqueId val="{00000000-B594-4076-A6EC-63410CD052E4}"/>
            </c:ext>
          </c:extLst>
        </c:ser>
        <c:ser>
          <c:idx val="3"/>
          <c:order val="2"/>
          <c:tx>
            <c:strRef>
              <c:f>'D4'!$B$42</c:f>
              <c:strCache>
                <c:ptCount val="1"/>
                <c:pt idx="0">
                  <c:v>CSI / СНГ / CIS</c:v>
                </c:pt>
              </c:strCache>
            </c:strRef>
          </c:tx>
          <c:spPr>
            <a:solidFill>
              <a:schemeClr val="bg1">
                <a:lumMod val="75000"/>
              </a:schemeClr>
            </a:solidFill>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'D4'!$C$38:$I$39</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'D4'!$C$42:$I$42</c:f>
              <c:numCache>
                <c:formatCode>#,##0.00</c:formatCode>
                <c:ptCount val="7"/>
                <c:pt idx="0">
                  <c:v>-506.34999999999997</c:v>
                </c:pt>
                <c:pt idx="1">
                  <c:v>-223.94</c:v>
                </c:pt>
                <c:pt idx="2">
                  <c:v>-242.95999999999998</c:v>
                </c:pt>
                <c:pt idx="3">
                  <c:v>-312.28000000000003</c:v>
                </c:pt>
                <c:pt idx="4">
                  <c:v>-132.88999999999999</c:v>
                </c:pt>
                <c:pt idx="5">
                  <c:v>-10.099999999999966</c:v>
                </c:pt>
                <c:pt idx="6">
                  <c:v>-91.499999999999972</c:v>
                </c:pt>
              </c:numCache>
            </c:numRef>
          </c:val>
          <c:extLst>
            <c:ext xmlns:c16="http://schemas.microsoft.com/office/drawing/2014/chart" uri="{C3380CC4-5D6E-409C-BE32-E72D297353CC}">
              <c16:uniqueId val="{00000001-B594-4076-A6EC-63410CD052E4}"/>
            </c:ext>
          </c:extLst>
        </c:ser>
        <c:ser>
          <c:idx val="4"/>
          <c:order val="3"/>
          <c:tx>
            <c:strRef>
              <c:f>'D4'!$B$43</c:f>
              <c:strCache>
                <c:ptCount val="1"/>
                <c:pt idx="0">
                  <c:v>Alte țări / Другие страны / Other countries</c:v>
                </c:pt>
              </c:strCache>
            </c:strRef>
          </c:tx>
          <c:spPr>
            <a:solidFill>
              <a:srgbClr val="A26A38"/>
            </a:solidFill>
            <a:ln>
              <a:noFill/>
            </a:ln>
            <a:effectLst/>
          </c:spPr>
          <c:dLbls>
            <c:dLbl>
              <c:idx val="6"/>
              <c:delete val="1"/>
              <c:extLst>
                <c:ext xmlns:c15="http://schemas.microsoft.com/office/drawing/2012/chart" uri="{CE6537A1-D6FC-4f65-9D91-7224C49458BB}"/>
                <c:ext xmlns:c16="http://schemas.microsoft.com/office/drawing/2014/chart" uri="{C3380CC4-5D6E-409C-BE32-E72D297353CC}">
                  <c16:uniqueId val="{00000000-F395-468A-A60F-821D7FC32A9E}"/>
                </c:ext>
              </c:extLst>
            </c:dLbl>
            <c:spPr>
              <a:noFill/>
              <a:ln w="25400">
                <a:noFill/>
              </a:ln>
            </c:spPr>
            <c:txPr>
              <a:bodyPr rot="0" vert="horz"/>
              <a:lstStyle/>
              <a:p>
                <a:pPr>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'D4'!$C$38:$I$39</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'D4'!$C$43:$I$43</c:f>
              <c:numCache>
                <c:formatCode>#,##0.00</c:formatCode>
                <c:ptCount val="7"/>
                <c:pt idx="0">
                  <c:v>-85.060000000000031</c:v>
                </c:pt>
                <c:pt idx="1">
                  <c:v>-248.82</c:v>
                </c:pt>
                <c:pt idx="2">
                  <c:v>-358.49</c:v>
                </c:pt>
                <c:pt idx="3">
                  <c:v>-286.95999999999998</c:v>
                </c:pt>
                <c:pt idx="4">
                  <c:v>-299.25</c:v>
                </c:pt>
                <c:pt idx="5">
                  <c:v>-297.46000000000004</c:v>
                </c:pt>
                <c:pt idx="6">
                  <c:v>-388.95000000000005</c:v>
                </c:pt>
              </c:numCache>
            </c:numRef>
          </c:val>
          <c:extLst>
            <c:ext xmlns:c16="http://schemas.microsoft.com/office/drawing/2014/chart" uri="{C3380CC4-5D6E-409C-BE32-E72D297353CC}">
              <c16:uniqueId val="{00000003-B594-4076-A6EC-63410CD052E4}"/>
            </c:ext>
          </c:extLst>
        </c:ser>
        <c:dLbls>
          <c:showLegendKey val="0"/>
          <c:showVal val="0"/>
          <c:showCatName val="0"/>
          <c:showSerName val="0"/>
          <c:showPercent val="0"/>
          <c:showBubbleSize val="0"/>
        </c:dLbls>
        <c:axId val="305895240"/>
        <c:axId val="1"/>
      </c:areaChart>
      <c:lineChart>
        <c:grouping val="standard"/>
        <c:varyColors val="0"/>
        <c:ser>
          <c:idx val="1"/>
          <c:order val="0"/>
          <c:tx>
            <c:strRef>
              <c:f>'D4'!$B$40</c:f>
              <c:strCache>
                <c:ptCount val="1"/>
                <c:pt idx="0">
                  <c:v>Total / Всего / Total</c:v>
                </c:pt>
              </c:strCache>
            </c:strRef>
          </c:tx>
          <c:spPr>
            <a:ln w="28575" cap="rnd">
              <a:solidFill>
                <a:schemeClr val="accent2">
                  <a:lumMod val="50000"/>
                </a:schemeClr>
              </a:solidFill>
              <a:round/>
            </a:ln>
            <a:effectLst/>
          </c:spPr>
          <c:marker>
            <c:symbol val="none"/>
          </c:marker>
          <c:dLbls>
            <c:dLbl>
              <c:idx val="0"/>
              <c:layout>
                <c:manualLayout>
                  <c:x val="-4.6253926992036717E-2"/>
                  <c:y val="5.76262439423201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7B-4DE0-9811-C5ECC71C53B4}"/>
                </c:ext>
              </c:extLst>
            </c:dLbl>
            <c:dLbl>
              <c:idx val="1"/>
              <c:layout>
                <c:manualLayout>
                  <c:x val="-5.1326834853858631E-2"/>
                  <c:y val="5.6515554603293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95-468A-A60F-821D7FC32A9E}"/>
                </c:ext>
              </c:extLst>
            </c:dLbl>
            <c:dLbl>
              <c:idx val="3"/>
              <c:layout>
                <c:manualLayout>
                  <c:x val="-3.828488374935346E-2"/>
                  <c:y val="1.83219954648526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95-468A-A60F-821D7FC32A9E}"/>
                </c:ext>
              </c:extLst>
            </c:dLbl>
            <c:numFmt formatCode="#,##0.00" sourceLinked="0"/>
            <c:spPr>
              <a:noFill/>
              <a:ln w="25400">
                <a:noFill/>
              </a:ln>
            </c:spPr>
            <c:txPr>
              <a:bodyPr rot="0" vert="horz"/>
              <a:lstStyle/>
              <a:p>
                <a:pPr>
                  <a:defRPr b="1">
                    <a:solidFill>
                      <a:srgbClr val="542804"/>
                    </a:solidFill>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'D4'!$C$38:$I$39</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'D4'!$C$40:$I$40</c:f>
              <c:numCache>
                <c:formatCode>#,##0.00</c:formatCode>
                <c:ptCount val="7"/>
                <c:pt idx="0">
                  <c:v>-1024.7599999999998</c:v>
                </c:pt>
                <c:pt idx="1">
                  <c:v>-1154.2599999999998</c:v>
                </c:pt>
                <c:pt idx="2">
                  <c:v>-1465.82</c:v>
                </c:pt>
                <c:pt idx="3">
                  <c:v>-1706.99</c:v>
                </c:pt>
                <c:pt idx="4">
                  <c:v>-1240.71</c:v>
                </c:pt>
                <c:pt idx="5">
                  <c:v>-1058.1200000000001</c:v>
                </c:pt>
                <c:pt idx="6">
                  <c:v>-1267.0700000000002</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RO"/>
          </a:p>
        </c:txPr>
        <c:crossAx val="1"/>
        <c:crosses val="autoZero"/>
        <c:auto val="1"/>
        <c:lblAlgn val="ctr"/>
        <c:lblOffset val="0"/>
        <c:noMultiLvlLbl val="0"/>
      </c:catAx>
      <c:valAx>
        <c:axId val="1"/>
        <c:scaling>
          <c:orientation val="minMax"/>
          <c:max val="0"/>
          <c:min val="-1850"/>
        </c:scaling>
        <c:delete val="0"/>
        <c:axPos val="l"/>
        <c:numFmt formatCode="#,##0" sourceLinked="0"/>
        <c:majorTickMark val="none"/>
        <c:minorTickMark val="none"/>
        <c:tickLblPos val="nextTo"/>
        <c:spPr>
          <a:ln w="6350">
            <a:noFill/>
          </a:ln>
        </c:spPr>
        <c:txPr>
          <a:bodyPr rot="-60000000" vert="horz"/>
          <a:lstStyle/>
          <a:p>
            <a:pPr>
              <a:defRPr/>
            </a:pPr>
            <a:endParaRPr lang="ro-RO"/>
          </a:p>
        </c:txPr>
        <c:crossAx val="305895240"/>
        <c:crosses val="autoZero"/>
        <c:crossBetween val="between"/>
        <c:majorUnit val="250"/>
      </c:valAx>
      <c:spPr>
        <a:noFill/>
        <a:ln w="25400">
          <a:noFill/>
        </a:ln>
      </c:spPr>
    </c:plotArea>
    <c:legend>
      <c:legendPos val="b"/>
      <c:legendEntry>
        <c:idx val="3"/>
        <c:txPr>
          <a:bodyPr rot="0" vert="horz"/>
          <a:lstStyle/>
          <a:p>
            <a:pPr>
              <a:defRPr/>
            </a:pPr>
            <a:endParaRPr lang="ro-RO"/>
          </a:p>
        </c:txPr>
      </c:legendEntry>
      <c:layout>
        <c:manualLayout>
          <c:xMode val="edge"/>
          <c:yMode val="edge"/>
          <c:x val="0"/>
          <c:y val="0.91576124413019799"/>
          <c:w val="0.9986010413279317"/>
          <c:h val="8.2217818010843879E-2"/>
        </c:manualLayout>
      </c:layout>
      <c:overlay val="0"/>
      <c:spPr>
        <a:solidFill>
          <a:schemeClr val="bg1"/>
        </a:solidFill>
        <a:ln>
          <a:noFill/>
        </a:ln>
        <a:effectLst/>
      </c:spPr>
      <c:txPr>
        <a:bodyPr rot="0" vert="horz"/>
        <a:lstStyle/>
        <a:p>
          <a:pPr>
            <a:defRPr/>
          </a:pPr>
          <a:endParaRPr lang="ro-R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403322326492695E-2"/>
          <c:y val="0.10323544436232905"/>
          <c:w val="0.87959819863675737"/>
          <c:h val="0.66937338202077279"/>
        </c:manualLayout>
      </c:layout>
      <c:barChart>
        <c:barDir val="col"/>
        <c:grouping val="stacked"/>
        <c:varyColors val="0"/>
        <c:ser>
          <c:idx val="2"/>
          <c:order val="0"/>
          <c:tx>
            <c:strRef>
              <c:f>'D5'!$B$40</c:f>
              <c:strCache>
                <c:ptCount val="1"/>
                <c:pt idx="0">
                  <c:v>Alte țări / Другие страны / Other countries</c:v>
                </c:pt>
              </c:strCache>
            </c:strRef>
          </c:tx>
          <c:spPr>
            <a:solidFill>
              <a:srgbClr val="EFDFD1"/>
            </a:solidFill>
          </c:spPr>
          <c:invertIfNegative val="0"/>
          <c:dLbls>
            <c:numFmt formatCode="#,##0.00" sourceLinked="0"/>
            <c:spPr>
              <a:noFill/>
              <a:ln>
                <a:noFill/>
              </a:ln>
              <a:effectLst/>
            </c:spPr>
            <c:txPr>
              <a:bodyPr wrap="square" lIns="38100" tIns="19050" rIns="38100" bIns="19050" anchor="ctr">
                <a:spAutoFit/>
              </a:bodyPr>
              <a:lstStyle/>
              <a:p>
                <a:pPr>
                  <a:defRPr sz="800"/>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'D5'!$C$36:$I$37</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'D5'!$C$40:$I$40</c:f>
              <c:numCache>
                <c:formatCode>0.00</c:formatCode>
                <c:ptCount val="7"/>
                <c:pt idx="0">
                  <c:v>213.04</c:v>
                </c:pt>
                <c:pt idx="1">
                  <c:v>191.68</c:v>
                </c:pt>
                <c:pt idx="2">
                  <c:v>108.86</c:v>
                </c:pt>
                <c:pt idx="3">
                  <c:v>108.74000000000001</c:v>
                </c:pt>
                <c:pt idx="4">
                  <c:v>113.12</c:v>
                </c:pt>
                <c:pt idx="5">
                  <c:v>107.78</c:v>
                </c:pt>
                <c:pt idx="6">
                  <c:v>79.960000000000008</c:v>
                </c:pt>
              </c:numCache>
            </c:numRef>
          </c:val>
          <c:extLst>
            <c:ext xmlns:c16="http://schemas.microsoft.com/office/drawing/2014/chart" uri="{C3380CC4-5D6E-409C-BE32-E72D297353CC}">
              <c16:uniqueId val="{00000014-7331-4193-BE37-4B4DEC18548C}"/>
            </c:ext>
          </c:extLst>
        </c:ser>
        <c:ser>
          <c:idx val="1"/>
          <c:order val="1"/>
          <c:tx>
            <c:strRef>
              <c:f>'D5'!$B$39</c:f>
              <c:strCache>
                <c:ptCount val="1"/>
                <c:pt idx="0">
                  <c:v>CSI / СНГ / CIS</c:v>
                </c:pt>
              </c:strCache>
            </c:strRef>
          </c:tx>
          <c:spPr>
            <a:solidFill>
              <a:srgbClr val="D1A57D"/>
            </a:solidFill>
          </c:spPr>
          <c:invertIfNegative val="0"/>
          <c:dLbls>
            <c:numFmt formatCode="#,##0.00" sourceLinked="0"/>
            <c:spPr>
              <a:noFill/>
              <a:ln>
                <a:noFill/>
              </a:ln>
              <a:effectLst/>
            </c:spPr>
            <c:txPr>
              <a:bodyPr wrap="square" lIns="38100" tIns="19050" rIns="38100" bIns="19050" anchor="ctr">
                <a:spAutoFit/>
              </a:bodyPr>
              <a:lstStyle/>
              <a:p>
                <a:pPr>
                  <a:defRPr sz="800"/>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'D5'!$C$36:$I$37</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'D5'!$C$39:$I$39</c:f>
              <c:numCache>
                <c:formatCode>0.00</c:formatCode>
                <c:ptCount val="7"/>
                <c:pt idx="0">
                  <c:v>102.3</c:v>
                </c:pt>
                <c:pt idx="1">
                  <c:v>308.44</c:v>
                </c:pt>
                <c:pt idx="2">
                  <c:v>316.33</c:v>
                </c:pt>
                <c:pt idx="3">
                  <c:v>315.66000000000003</c:v>
                </c:pt>
                <c:pt idx="4">
                  <c:v>266.2</c:v>
                </c:pt>
                <c:pt idx="5">
                  <c:v>257.53000000000003</c:v>
                </c:pt>
                <c:pt idx="6">
                  <c:v>196.70000000000002</c:v>
                </c:pt>
              </c:numCache>
            </c:numRef>
          </c:val>
          <c:extLst>
            <c:ext xmlns:c16="http://schemas.microsoft.com/office/drawing/2014/chart" uri="{C3380CC4-5D6E-409C-BE32-E72D297353CC}">
              <c16:uniqueId val="{0000000B-7331-4193-BE37-4B4DEC18548C}"/>
            </c:ext>
          </c:extLst>
        </c:ser>
        <c:ser>
          <c:idx val="0"/>
          <c:order val="2"/>
          <c:tx>
            <c:strRef>
              <c:f>'D5'!$B$38</c:f>
              <c:strCache>
                <c:ptCount val="1"/>
                <c:pt idx="0">
                  <c:v>UE  / EC  / EU </c:v>
                </c:pt>
              </c:strCache>
            </c:strRef>
          </c:tx>
          <c:spPr>
            <a:solidFill>
              <a:srgbClr val="6F4927"/>
            </a:solidFill>
          </c:spPr>
          <c:invertIfNegative val="0"/>
          <c:dLbls>
            <c:numFmt formatCode="#,##0.00" sourceLinked="0"/>
            <c:spPr>
              <a:noFill/>
              <a:ln>
                <a:noFill/>
              </a:ln>
              <a:effectLst/>
            </c:spPr>
            <c:txPr>
              <a:bodyPr wrap="square" lIns="38100" tIns="19050" rIns="38100" bIns="19050" anchor="ctr">
                <a:spAutoFit/>
              </a:bodyPr>
              <a:lstStyle/>
              <a:p>
                <a:pPr>
                  <a:defRPr sz="800">
                    <a:solidFill>
                      <a:schemeClr val="bg1"/>
                    </a:solidFill>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'D5'!$C$36:$I$37</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'D5'!$C$38:$I$38</c:f>
              <c:numCache>
                <c:formatCode>0.00</c:formatCode>
                <c:ptCount val="7"/>
                <c:pt idx="0">
                  <c:v>573.21</c:v>
                </c:pt>
                <c:pt idx="1">
                  <c:v>539.99</c:v>
                </c:pt>
                <c:pt idx="2">
                  <c:v>388.8</c:v>
                </c:pt>
                <c:pt idx="3">
                  <c:v>456.78000000000003</c:v>
                </c:pt>
                <c:pt idx="4">
                  <c:v>519.53</c:v>
                </c:pt>
                <c:pt idx="5">
                  <c:v>416.71000000000004</c:v>
                </c:pt>
                <c:pt idx="6">
                  <c:v>525.44000000000005</c:v>
                </c:pt>
              </c:numCache>
            </c:numRef>
          </c:val>
          <c:extLst>
            <c:ext xmlns:c16="http://schemas.microsoft.com/office/drawing/2014/chart" uri="{C3380CC4-5D6E-409C-BE32-E72D297353CC}">
              <c16:uniqueId val="{00000001-7331-4193-BE37-4B4DEC18548C}"/>
            </c:ext>
          </c:extLst>
        </c:ser>
        <c:dLbls>
          <c:showLegendKey val="0"/>
          <c:showVal val="0"/>
          <c:showCatName val="0"/>
          <c:showSerName val="0"/>
          <c:showPercent val="0"/>
          <c:showBubbleSize val="0"/>
        </c:dLbls>
        <c:gapWidth val="17"/>
        <c:overlap val="100"/>
        <c:axId val="99233792"/>
        <c:axId val="99235328"/>
      </c:barChart>
      <c:lineChart>
        <c:grouping val="standard"/>
        <c:varyColors val="0"/>
        <c:ser>
          <c:idx val="3"/>
          <c:order val="3"/>
          <c:tx>
            <c:strRef>
              <c:f>'D5'!$B$41</c:f>
              <c:strCache>
                <c:ptCount val="1"/>
                <c:pt idx="0">
                  <c:v>Total / Всего / Total</c:v>
                </c:pt>
              </c:strCache>
            </c:strRef>
          </c:tx>
          <c:spPr>
            <a:ln w="19050">
              <a:noFill/>
            </a:ln>
          </c:spPr>
          <c:marker>
            <c:symbol val="circle"/>
            <c:size val="5"/>
            <c:spPr>
              <a:solidFill>
                <a:sysClr val="windowText" lastClr="000000">
                  <a:lumMod val="75000"/>
                  <a:lumOff val="25000"/>
                </a:sysClr>
              </a:solidFill>
              <a:ln>
                <a:solidFill>
                  <a:sysClr val="windowText" lastClr="000000">
                    <a:lumMod val="75000"/>
                    <a:lumOff val="25000"/>
                  </a:sysClr>
                </a:solidFill>
              </a:ln>
            </c:spPr>
          </c:marker>
          <c:dLbls>
            <c:numFmt formatCode="#,##0.00" sourceLinked="0"/>
            <c:spPr>
              <a:noFill/>
              <a:ln>
                <a:noFill/>
              </a:ln>
              <a:effectLst/>
            </c:spPr>
            <c:txPr>
              <a:bodyPr rot="0" wrap="square" lIns="38100" tIns="36000" rIns="38100" bIns="19050" anchor="t" anchorCtr="1">
                <a:spAutoFit/>
              </a:bodyPr>
              <a:lstStyle/>
              <a:p>
                <a:pPr>
                  <a:defRPr sz="900" b="1"/>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multiLvlStrRef>
              <c:f>'D5'!$C$36:$I$37</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'D5'!$C$41:$I$41</c:f>
              <c:numCache>
                <c:formatCode>0.00</c:formatCode>
                <c:ptCount val="7"/>
                <c:pt idx="0">
                  <c:v>888.55000000000007</c:v>
                </c:pt>
                <c:pt idx="1">
                  <c:v>1040.1100000000001</c:v>
                </c:pt>
                <c:pt idx="2">
                  <c:v>813.99</c:v>
                </c:pt>
                <c:pt idx="3">
                  <c:v>881.18000000000006</c:v>
                </c:pt>
                <c:pt idx="4">
                  <c:v>898.85</c:v>
                </c:pt>
                <c:pt idx="5">
                  <c:v>782.02</c:v>
                </c:pt>
                <c:pt idx="6">
                  <c:v>802.1</c:v>
                </c:pt>
              </c:numCache>
            </c:numRef>
          </c:val>
          <c:smooth val="0"/>
          <c:extLst>
            <c:ext xmlns:c16="http://schemas.microsoft.com/office/drawing/2014/chart" uri="{C3380CC4-5D6E-409C-BE32-E72D297353CC}">
              <c16:uniqueId val="{0000001F-7331-4193-BE37-4B4DEC18548C}"/>
            </c:ext>
          </c:extLst>
        </c:ser>
        <c:dLbls>
          <c:showLegendKey val="0"/>
          <c:showVal val="0"/>
          <c:showCatName val="0"/>
          <c:showSerName val="0"/>
          <c:showPercent val="0"/>
          <c:showBubbleSize val="0"/>
        </c:dLbls>
        <c:marker val="1"/>
        <c:smooth val="0"/>
        <c:axId val="99233792"/>
        <c:axId val="99235328"/>
      </c:lineChart>
      <c:catAx>
        <c:axId val="99233792"/>
        <c:scaling>
          <c:orientation val="minMax"/>
        </c:scaling>
        <c:delete val="0"/>
        <c:axPos val="b"/>
        <c:numFmt formatCode="General" sourceLinked="1"/>
        <c:majorTickMark val="out"/>
        <c:minorTickMark val="none"/>
        <c:tickLblPos val="nextTo"/>
        <c:crossAx val="99235328"/>
        <c:crosses val="autoZero"/>
        <c:auto val="1"/>
        <c:lblAlgn val="ctr"/>
        <c:lblOffset val="100"/>
        <c:noMultiLvlLbl val="0"/>
      </c:catAx>
      <c:valAx>
        <c:axId val="99235328"/>
        <c:scaling>
          <c:orientation val="minMax"/>
          <c:max val="1080"/>
          <c:min val="0"/>
        </c:scaling>
        <c:delete val="0"/>
        <c:axPos val="l"/>
        <c:numFmt formatCode="#,##0" sourceLinked="0"/>
        <c:majorTickMark val="out"/>
        <c:minorTickMark val="none"/>
        <c:tickLblPos val="nextTo"/>
        <c:txPr>
          <a:bodyPr/>
          <a:lstStyle/>
          <a:p>
            <a:pPr>
              <a:defRPr b="0">
                <a:solidFill>
                  <a:srgbClr val="000000"/>
                </a:solidFill>
              </a:defRPr>
            </a:pPr>
            <a:endParaRPr lang="ro-RO"/>
          </a:p>
        </c:txPr>
        <c:crossAx val="99233792"/>
        <c:crossesAt val="1"/>
        <c:crossBetween val="between"/>
        <c:majorUnit val="120"/>
        <c:minorUnit val="30"/>
      </c:valAx>
      <c:spPr>
        <a:noFill/>
      </c:spPr>
    </c:plotArea>
    <c:legend>
      <c:legendPos val="r"/>
      <c:layout>
        <c:manualLayout>
          <c:xMode val="edge"/>
          <c:yMode val="edge"/>
          <c:x val="8.7173621049068273E-4"/>
          <c:y val="0.90867920231978372"/>
          <c:w val="0.99710156869926148"/>
          <c:h val="8.7276477423474427E-2"/>
        </c:manualLayout>
      </c:layout>
      <c:overlay val="0"/>
      <c:spPr>
        <a:solidFill>
          <a:schemeClr val="bg1"/>
        </a:solidFill>
        <a:ln>
          <a:noFill/>
        </a:ln>
      </c:spPr>
    </c:legend>
    <c:plotVisOnly val="1"/>
    <c:dispBlanksAs val="gap"/>
    <c:showDLblsOverMax val="0"/>
  </c:chart>
  <c:spPr>
    <a:noFill/>
    <a:ln>
      <a:solidFill>
        <a:sysClr val="window" lastClr="FFFFFF">
          <a:lumMod val="85000"/>
        </a:sysClr>
      </a:solidFill>
    </a:ln>
  </c:spPr>
  <c:txPr>
    <a:bodyPr/>
    <a:lstStyle/>
    <a:p>
      <a:pPr>
        <a:defRPr sz="800">
          <a:latin typeface="PermianSerifTypeface" panose="02000000000000000000" pitchFamily="50" charset="0"/>
        </a:defRPr>
      </a:pPr>
      <a:endParaRPr lang="ro-R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15356510668734"/>
          <c:y val="0.13261263502435292"/>
          <c:w val="0.56557242130157892"/>
          <c:h val="0.63677577619097525"/>
        </c:manualLayout>
      </c:layout>
      <c:pieChart>
        <c:varyColors val="1"/>
        <c:ser>
          <c:idx val="0"/>
          <c:order val="0"/>
          <c:dPt>
            <c:idx val="0"/>
            <c:bubble3D val="0"/>
            <c:spPr>
              <a:solidFill>
                <a:srgbClr val="6E4926"/>
              </a:solidFill>
              <a:ln w="19050">
                <a:solidFill>
                  <a:schemeClr val="lt1"/>
                </a:solidFill>
              </a:ln>
              <a:effectLst/>
            </c:spPr>
            <c:extLst>
              <c:ext xmlns:c16="http://schemas.microsoft.com/office/drawing/2014/chart" uri="{C3380CC4-5D6E-409C-BE32-E72D297353CC}">
                <c16:uniqueId val="{00000001-D164-4BF0-81DF-7D0642CE2E72}"/>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D164-4BF0-81DF-7D0642CE2E72}"/>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D164-4BF0-81DF-7D0642CE2E72}"/>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D164-4BF0-81DF-7D0642CE2E72}"/>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D164-4BF0-81DF-7D0642CE2E72}"/>
              </c:ext>
            </c:extLst>
          </c:dPt>
          <c:dPt>
            <c:idx val="5"/>
            <c:bubble3D val="0"/>
            <c:spPr>
              <a:solidFill>
                <a:srgbClr val="E1C3A7"/>
              </a:solidFill>
              <a:ln w="19050">
                <a:solidFill>
                  <a:schemeClr val="lt1"/>
                </a:solidFill>
              </a:ln>
              <a:effectLst/>
            </c:spPr>
            <c:extLst>
              <c:ext xmlns:c16="http://schemas.microsoft.com/office/drawing/2014/chart" uri="{C3380CC4-5D6E-409C-BE32-E72D297353CC}">
                <c16:uniqueId val="{0000000B-D164-4BF0-81DF-7D0642CE2E72}"/>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157A-4C98-BC84-4558589BBB58}"/>
              </c:ext>
            </c:extLst>
          </c:dPt>
          <c:dLbls>
            <c:dLbl>
              <c:idx val="0"/>
              <c:layout>
                <c:manualLayout>
                  <c:x val="-4.3232711927436274E-2"/>
                  <c:y val="-1.4790799711306117E-2"/>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20818112852172549"/>
                      <c:h val="0.3105435982519873"/>
                    </c:manualLayout>
                  </c15:layout>
                </c:ext>
                <c:ext xmlns:c16="http://schemas.microsoft.com/office/drawing/2014/chart" uri="{C3380CC4-5D6E-409C-BE32-E72D297353CC}">
                  <c16:uniqueId val="{00000001-D164-4BF0-81DF-7D0642CE2E72}"/>
                </c:ext>
              </c:extLst>
            </c:dLbl>
            <c:dLbl>
              <c:idx val="1"/>
              <c:layout>
                <c:manualLayout>
                  <c:x val="-3.8784782292357193E-3"/>
                  <c:y val="0.10191558159841939"/>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9402965286423388"/>
                      <c:h val="0.14683743210852404"/>
                    </c:manualLayout>
                  </c15:layout>
                </c:ext>
                <c:ext xmlns:c16="http://schemas.microsoft.com/office/drawing/2014/chart" uri="{C3380CC4-5D6E-409C-BE32-E72D297353CC}">
                  <c16:uniqueId val="{00000003-D164-4BF0-81DF-7D0642CE2E72}"/>
                </c:ext>
              </c:extLst>
            </c:dLbl>
            <c:dLbl>
              <c:idx val="2"/>
              <c:layout>
                <c:manualLayout>
                  <c:x val="-1.7355171465989763E-2"/>
                  <c:y val="0.16929647653960489"/>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33978560688127535"/>
                      <c:h val="0.25262324788708235"/>
                    </c:manualLayout>
                  </c15:layout>
                </c:ext>
                <c:ext xmlns:c16="http://schemas.microsoft.com/office/drawing/2014/chart" uri="{C3380CC4-5D6E-409C-BE32-E72D297353CC}">
                  <c16:uniqueId val="{00000005-D164-4BF0-81DF-7D0642CE2E72}"/>
                </c:ext>
              </c:extLst>
            </c:dLbl>
            <c:dLbl>
              <c:idx val="3"/>
              <c:layout>
                <c:manualLayout>
                  <c:x val="-0.15609586789331006"/>
                  <c:y val="0.20689314462232297"/>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13299099419554075"/>
                      <c:h val="0.15309606195584627"/>
                    </c:manualLayout>
                  </c15:layout>
                </c:ext>
                <c:ext xmlns:c16="http://schemas.microsoft.com/office/drawing/2014/chart" uri="{C3380CC4-5D6E-409C-BE32-E72D297353CC}">
                  <c16:uniqueId val="{00000007-D164-4BF0-81DF-7D0642CE2E72}"/>
                </c:ext>
              </c:extLst>
            </c:dLbl>
            <c:dLbl>
              <c:idx val="4"/>
              <c:layout>
                <c:manualLayout>
                  <c:x val="-0.15368073857297612"/>
                  <c:y val="0.10810537328838749"/>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30562656412134531"/>
                      <c:h val="0.24863640262071501"/>
                    </c:manualLayout>
                  </c15:layout>
                </c:ext>
                <c:ext xmlns:c16="http://schemas.microsoft.com/office/drawing/2014/chart" uri="{C3380CC4-5D6E-409C-BE32-E72D297353CC}">
                  <c16:uniqueId val="{00000009-D164-4BF0-81DF-7D0642CE2E72}"/>
                </c:ext>
              </c:extLst>
            </c:dLbl>
            <c:dLbl>
              <c:idx val="5"/>
              <c:layout>
                <c:manualLayout>
                  <c:x val="0.12608331042808557"/>
                  <c:y val="-4.3506843942267233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42862412219006502"/>
                      <c:h val="0.16306493055747118"/>
                    </c:manualLayout>
                  </c15:layout>
                </c:ext>
                <c:ext xmlns:c16="http://schemas.microsoft.com/office/drawing/2014/chart" uri="{C3380CC4-5D6E-409C-BE32-E72D297353CC}">
                  <c16:uniqueId val="{0000000B-D164-4BF0-81DF-7D0642CE2E72}"/>
                </c:ext>
              </c:extLst>
            </c:dLbl>
            <c:dLbl>
              <c:idx val="6"/>
              <c:layout>
                <c:manualLayout>
                  <c:x val="0.11094375010105247"/>
                  <c:y val="0.15482428840905865"/>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extLst>
                <c:ext xmlns:c15="http://schemas.microsoft.com/office/drawing/2012/chart" uri="{CE6537A1-D6FC-4f65-9D91-7224C49458BB}">
                  <c15:layout>
                    <c:manualLayout>
                      <c:w val="0.15425051334702258"/>
                      <c:h val="0.11541939616021007"/>
                    </c:manualLayout>
                  </c15:layout>
                </c:ext>
                <c:ext xmlns:c16="http://schemas.microsoft.com/office/drawing/2014/chart" uri="{C3380CC4-5D6E-409C-BE32-E72D297353CC}">
                  <c16:uniqueId val="{0000000D-157A-4C98-BC84-4558589BBB58}"/>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RO"/>
              </a:p>
            </c:txPr>
            <c:dLblPos val="bestFit"/>
            <c:showLegendKey val="0"/>
            <c:showVal val="1"/>
            <c:showCatName val="1"/>
            <c:showSerName val="0"/>
            <c:showPercent val="0"/>
            <c:showBubbleSize val="0"/>
            <c:showLeaderLines val="1"/>
            <c:leaderLines>
              <c:spPr>
                <a:ln w="9525" cap="flat" cmpd="sng" algn="ctr">
                  <a:solidFill>
                    <a:schemeClr val="bg2">
                      <a:lumMod val="90000"/>
                    </a:schemeClr>
                  </a:solidFill>
                  <a:round/>
                </a:ln>
                <a:effectLst/>
              </c:spPr>
            </c:leaderLines>
            <c:extLst>
              <c:ext xmlns:c15="http://schemas.microsoft.com/office/drawing/2012/chart" uri="{CE6537A1-D6FC-4f65-9D91-7224C49458BB}"/>
            </c:extLst>
          </c:dLbls>
          <c:cat>
            <c:strRef>
              <c:f>'D5'!$B$43:$B$49</c:f>
              <c:strCache>
                <c:ptCount val="7"/>
                <c:pt idx="0">
                  <c:v>Produse agroalimentare
Пищевые и сельхоз. продукты
Agrifood products</c:v>
                </c:pt>
                <c:pt idx="1">
                  <c:v>Produse minerale
Минеральные продукты
Mineral products </c:v>
                </c:pt>
                <c:pt idx="2">
                  <c:v>Mașini, aparate, echipamente
Машины, аппараты, оборудование
Machinery, appliances, equipment</c:v>
                </c:pt>
                <c:pt idx="3">
                  <c:v>Mobilier / Mебель / Furniture</c:v>
                </c:pt>
                <c:pt idx="4">
                  <c:v>Articole din piatră; ceramică; sticlă
Изделия из камня; керамики; стекла
Articles of stone, ceramic products; glass and glassware</c:v>
                </c:pt>
                <c:pt idx="5">
                  <c:v>Produse ale industriei chimice
Продукция химической промышленности
Products of the chemical industry</c:v>
                </c:pt>
                <c:pt idx="6">
                  <c:v>Altele / Прочие / Other</c:v>
                </c:pt>
              </c:strCache>
            </c:strRef>
          </c:cat>
          <c:val>
            <c:numRef>
              <c:f>'D5'!$C$43:$C$49</c:f>
              <c:numCache>
                <c:formatCode>0.0%</c:formatCode>
                <c:ptCount val="7"/>
                <c:pt idx="0">
                  <c:v>0.53500000000000003</c:v>
                </c:pt>
                <c:pt idx="1">
                  <c:v>0.127</c:v>
                </c:pt>
                <c:pt idx="2">
                  <c:v>0.125</c:v>
                </c:pt>
                <c:pt idx="3">
                  <c:v>0.04</c:v>
                </c:pt>
                <c:pt idx="4">
                  <c:v>3.5000000000000003E-2</c:v>
                </c:pt>
                <c:pt idx="5">
                  <c:v>2.7E-2</c:v>
                </c:pt>
                <c:pt idx="6">
                  <c:v>0.11099999999999988</c:v>
                </c:pt>
              </c:numCache>
            </c:numRef>
          </c:val>
          <c:extLst>
            <c:ext xmlns:c16="http://schemas.microsoft.com/office/drawing/2014/chart" uri="{C3380CC4-5D6E-409C-BE32-E72D297353CC}">
              <c16:uniqueId val="{0000000C-D164-4BF0-81DF-7D0642CE2E72}"/>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3066228167263E-2"/>
          <c:y val="7.1831639545659673E-2"/>
          <c:w val="0.95806933771832736"/>
          <c:h val="0.59099997834186024"/>
        </c:manualLayout>
      </c:layout>
      <c:areaChart>
        <c:grouping val="stacked"/>
        <c:varyColors val="0"/>
        <c:ser>
          <c:idx val="0"/>
          <c:order val="0"/>
          <c:tx>
            <c:strRef>
              <c:f>'D6'!$B$36</c:f>
              <c:strCache>
                <c:ptCount val="1"/>
                <c:pt idx="0">
                  <c:v>UE / ЕС / EU</c:v>
                </c:pt>
              </c:strCache>
            </c:strRef>
          </c:tx>
          <c:spPr>
            <a:solidFill>
              <a:srgbClr val="6E4926"/>
            </a:solidFill>
            <a:ln>
              <a:noFill/>
            </a:ln>
            <a:effectLst/>
          </c:spPr>
          <c:dLbls>
            <c:dLbl>
              <c:idx val="0"/>
              <c:layout>
                <c:manualLayout>
                  <c:x val="2.038216560509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F3-401F-A7CA-D66BFB4F9DA7}"/>
                </c:ext>
              </c:extLst>
            </c:dLbl>
            <c:dLbl>
              <c:idx val="6"/>
              <c:layout>
                <c:manualLayout>
                  <c:x val="-2.038216560509554E-2"/>
                  <c:y val="-8.458187565189752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F3-401F-A7CA-D66BFB4F9DA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'D6'!$C$34:$I$35</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'D6'!$C$36:$I$36</c:f>
              <c:numCache>
                <c:formatCode>0.00</c:formatCode>
                <c:ptCount val="7"/>
                <c:pt idx="0">
                  <c:v>21.400000000000002</c:v>
                </c:pt>
                <c:pt idx="1">
                  <c:v>20.57</c:v>
                </c:pt>
                <c:pt idx="2">
                  <c:v>22.66</c:v>
                </c:pt>
                <c:pt idx="3">
                  <c:v>27.55</c:v>
                </c:pt>
                <c:pt idx="4">
                  <c:v>18.420000000000002</c:v>
                </c:pt>
                <c:pt idx="5">
                  <c:v>20.100000000000001</c:v>
                </c:pt>
                <c:pt idx="6">
                  <c:v>19.100000000000001</c:v>
                </c:pt>
              </c:numCache>
            </c:numRef>
          </c:val>
          <c:extLst>
            <c:ext xmlns:c16="http://schemas.microsoft.com/office/drawing/2014/chart" uri="{C3380CC4-5D6E-409C-BE32-E72D297353CC}">
              <c16:uniqueId val="{00000000-97C7-4202-AB48-BC0ED19733CD}"/>
            </c:ext>
          </c:extLst>
        </c:ser>
        <c:ser>
          <c:idx val="1"/>
          <c:order val="1"/>
          <c:tx>
            <c:strRef>
              <c:f>'D6'!$B$37</c:f>
              <c:strCache>
                <c:ptCount val="1"/>
                <c:pt idx="0">
                  <c:v>CSI / СНГ / CIS</c:v>
                </c:pt>
              </c:strCache>
            </c:strRef>
          </c:tx>
          <c:spPr>
            <a:solidFill>
              <a:srgbClr val="E1C4A9"/>
            </a:solidFill>
            <a:ln>
              <a:noFill/>
            </a:ln>
            <a:effectLst/>
          </c:spPr>
          <c:dLbls>
            <c:dLbl>
              <c:idx val="0"/>
              <c:layout>
                <c:manualLayout>
                  <c:x val="2.038216560509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F3-401F-A7CA-D66BFB4F9DA7}"/>
                </c:ext>
              </c:extLst>
            </c:dLbl>
            <c:dLbl>
              <c:idx val="6"/>
              <c:layout>
                <c:manualLayout>
                  <c:x val="-2.038216560509554E-2"/>
                  <c:y val="9.2272202998845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F3-401F-A7CA-D66BFB4F9DA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'D6'!$C$34:$I$35</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'D6'!$C$37:$I$37</c:f>
              <c:numCache>
                <c:formatCode>0.00</c:formatCode>
                <c:ptCount val="7"/>
                <c:pt idx="0">
                  <c:v>7.65</c:v>
                </c:pt>
                <c:pt idx="1">
                  <c:v>9.09</c:v>
                </c:pt>
                <c:pt idx="2">
                  <c:v>22.18</c:v>
                </c:pt>
                <c:pt idx="3">
                  <c:v>19.080000000000002</c:v>
                </c:pt>
                <c:pt idx="4">
                  <c:v>21.25</c:v>
                </c:pt>
                <c:pt idx="5">
                  <c:v>19.73</c:v>
                </c:pt>
                <c:pt idx="6">
                  <c:v>17.350000000000001</c:v>
                </c:pt>
              </c:numCache>
            </c:numRef>
          </c:val>
          <c:extLst>
            <c:ext xmlns:c16="http://schemas.microsoft.com/office/drawing/2014/chart" uri="{C3380CC4-5D6E-409C-BE32-E72D297353CC}">
              <c16:uniqueId val="{00000001-97C7-4202-AB48-BC0ED19733CD}"/>
            </c:ext>
          </c:extLst>
        </c:ser>
        <c:ser>
          <c:idx val="2"/>
          <c:order val="2"/>
          <c:tx>
            <c:strRef>
              <c:f>'D6'!$B$38</c:f>
              <c:strCache>
                <c:ptCount val="1"/>
                <c:pt idx="0">
                  <c:v>Alte țări / Другие страны / Other countries</c:v>
                </c:pt>
              </c:strCache>
            </c:strRef>
          </c:tx>
          <c:spPr>
            <a:solidFill>
              <a:srgbClr val="B7783F"/>
            </a:solidFill>
            <a:ln>
              <a:noFill/>
            </a:ln>
            <a:effectLst/>
          </c:spPr>
          <c:dLbls>
            <c:dLbl>
              <c:idx val="0"/>
              <c:layout>
                <c:manualLayout>
                  <c:x val="2.3779193205944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F3-401F-A7CA-D66BFB4F9DA7}"/>
                </c:ext>
              </c:extLst>
            </c:dLbl>
            <c:dLbl>
              <c:idx val="6"/>
              <c:layout>
                <c:manualLayout>
                  <c:x val="-2.2080679405520293E-2"/>
                  <c:y val="-4.229093782594876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F3-401F-A7CA-D66BFB4F9DA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'D6'!$C$34:$I$35</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'D6'!$C$38:$I$38</c:f>
              <c:numCache>
                <c:formatCode>0.00</c:formatCode>
                <c:ptCount val="7"/>
                <c:pt idx="0">
                  <c:v>13.110000000000003</c:v>
                </c:pt>
                <c:pt idx="1">
                  <c:v>13.93</c:v>
                </c:pt>
                <c:pt idx="2">
                  <c:v>15.489999999999998</c:v>
                </c:pt>
                <c:pt idx="3">
                  <c:v>12.870000000000001</c:v>
                </c:pt>
                <c:pt idx="4">
                  <c:v>13.799999999999997</c:v>
                </c:pt>
                <c:pt idx="5">
                  <c:v>11.849999999999998</c:v>
                </c:pt>
                <c:pt idx="6">
                  <c:v>15.629999999999995</c:v>
                </c:pt>
              </c:numCache>
            </c:numRef>
          </c:val>
          <c:extLst>
            <c:ext xmlns:c16="http://schemas.microsoft.com/office/drawing/2014/chart" uri="{C3380CC4-5D6E-409C-BE32-E72D297353CC}">
              <c16:uniqueId val="{00000002-97C7-4202-AB48-BC0ED19733CD}"/>
            </c:ext>
          </c:extLst>
        </c:ser>
        <c:dLbls>
          <c:showLegendKey val="0"/>
          <c:showVal val="0"/>
          <c:showCatName val="0"/>
          <c:showSerName val="0"/>
          <c:showPercent val="0"/>
          <c:showBubbleSize val="0"/>
        </c:dLbls>
        <c:axId val="397001200"/>
        <c:axId val="397002184"/>
      </c:areaChart>
      <c:lineChart>
        <c:grouping val="standard"/>
        <c:varyColors val="0"/>
        <c:ser>
          <c:idx val="3"/>
          <c:order val="3"/>
          <c:tx>
            <c:strRef>
              <c:f>'D6'!$B$39</c:f>
              <c:strCache>
                <c:ptCount val="1"/>
                <c:pt idx="0">
                  <c:v>Total / Всего / Total</c:v>
                </c:pt>
              </c:strCache>
            </c:strRef>
          </c:tx>
          <c:spPr>
            <a:ln w="28575" cap="rnd">
              <a:solidFill>
                <a:srgbClr val="634F3B"/>
              </a:solidFill>
              <a:round/>
            </a:ln>
            <a:effectLst/>
          </c:spPr>
          <c:marker>
            <c:symbol val="diamond"/>
            <c:size val="7"/>
            <c:spPr>
              <a:solidFill>
                <a:srgbClr val="44362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'D6'!$C$34:$I$35</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'D6'!$C$39:$I$39</c:f>
              <c:numCache>
                <c:formatCode>0.00</c:formatCode>
                <c:ptCount val="7"/>
                <c:pt idx="0">
                  <c:v>42.160000000000004</c:v>
                </c:pt>
                <c:pt idx="1">
                  <c:v>43.59</c:v>
                </c:pt>
                <c:pt idx="2">
                  <c:v>60.33</c:v>
                </c:pt>
                <c:pt idx="3">
                  <c:v>59.5</c:v>
                </c:pt>
                <c:pt idx="4">
                  <c:v>53.47</c:v>
                </c:pt>
                <c:pt idx="5">
                  <c:v>51.68</c:v>
                </c:pt>
                <c:pt idx="6">
                  <c:v>52.08</c:v>
                </c:pt>
              </c:numCache>
            </c:numRef>
          </c:val>
          <c:smooth val="0"/>
          <c:extLst>
            <c:ext xmlns:c16="http://schemas.microsoft.com/office/drawing/2014/chart" uri="{C3380CC4-5D6E-409C-BE32-E72D297353CC}">
              <c16:uniqueId val="{00000003-97C7-4202-AB48-BC0ED19733CD}"/>
            </c:ext>
          </c:extLst>
        </c:ser>
        <c:dLbls>
          <c:showLegendKey val="0"/>
          <c:showVal val="0"/>
          <c:showCatName val="0"/>
          <c:showSerName val="0"/>
          <c:showPercent val="0"/>
          <c:showBubbleSize val="0"/>
        </c:dLbls>
        <c:marker val="1"/>
        <c:smooth val="0"/>
        <c:axId val="397001200"/>
        <c:axId val="397002184"/>
      </c:lineChart>
      <c:catAx>
        <c:axId val="397001200"/>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397002184"/>
        <c:crosses val="autoZero"/>
        <c:auto val="1"/>
        <c:lblAlgn val="ctr"/>
        <c:lblOffset val="100"/>
        <c:tickMarkSkip val="4"/>
        <c:noMultiLvlLbl val="0"/>
      </c:catAx>
      <c:valAx>
        <c:axId val="397002184"/>
        <c:scaling>
          <c:orientation val="minMax"/>
          <c:max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397001200"/>
        <c:crosses val="autoZero"/>
        <c:crossBetween val="between"/>
      </c:valAx>
      <c:spPr>
        <a:noFill/>
        <a:ln>
          <a:noFill/>
        </a:ln>
        <a:effectLst/>
      </c:spPr>
    </c:plotArea>
    <c:legend>
      <c:legendPos val="b"/>
      <c:layout>
        <c:manualLayout>
          <c:xMode val="edge"/>
          <c:yMode val="edge"/>
          <c:x val="5.5758431802450402E-2"/>
          <c:y val="0.8470152303626407"/>
          <c:w val="0.88795511002891703"/>
          <c:h val="0.128210772961338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zero"/>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9132674205198E-2"/>
          <c:y val="9.1140740740740744E-2"/>
          <c:w val="0.907567935586999"/>
          <c:h val="0.68667133275007275"/>
        </c:manualLayout>
      </c:layout>
      <c:barChart>
        <c:barDir val="col"/>
        <c:grouping val="stacked"/>
        <c:varyColors val="0"/>
        <c:ser>
          <c:idx val="2"/>
          <c:order val="0"/>
          <c:tx>
            <c:strRef>
              <c:f>'D7'!$B$43</c:f>
              <c:strCache>
                <c:ptCount val="1"/>
                <c:pt idx="0">
                  <c:v>Alte țări / Другие страны / Other countries</c:v>
                </c:pt>
              </c:strCache>
            </c:strRef>
          </c:tx>
          <c:spPr>
            <a:solidFill>
              <a:srgbClr val="D0B9A8"/>
            </a:solidFill>
          </c:spPr>
          <c:invertIfNegative val="0"/>
          <c:dLbls>
            <c:spPr>
              <a:noFill/>
              <a:ln>
                <a:noFill/>
              </a:ln>
              <a:effectLst/>
            </c:spPr>
            <c:txPr>
              <a:bodyPr wrap="square" lIns="38100" tIns="19050" rIns="38100" bIns="19050" anchor="ctr">
                <a:spAutoFit/>
              </a:bodyPr>
              <a:lstStyle/>
              <a:p>
                <a:pPr>
                  <a:defRPr>
                    <a:solidFill>
                      <a:srgbClr val="000000"/>
                    </a:solidFill>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'D7'!$C$43:$I$43</c:f>
              <c:numCache>
                <c:formatCode>#,##0.00</c:formatCode>
                <c:ptCount val="7"/>
                <c:pt idx="0">
                  <c:v>298.10000000000002</c:v>
                </c:pt>
                <c:pt idx="1">
                  <c:v>440.5</c:v>
                </c:pt>
                <c:pt idx="2">
                  <c:v>467.35</c:v>
                </c:pt>
                <c:pt idx="3">
                  <c:v>395.7</c:v>
                </c:pt>
                <c:pt idx="4">
                  <c:v>412.37</c:v>
                </c:pt>
                <c:pt idx="5">
                  <c:v>405.24</c:v>
                </c:pt>
                <c:pt idx="6">
                  <c:v>468.91</c:v>
                </c:pt>
              </c:numCache>
            </c:numRef>
          </c:val>
          <c:extLst>
            <c:ext xmlns:c16="http://schemas.microsoft.com/office/drawing/2014/chart" uri="{C3380CC4-5D6E-409C-BE32-E72D297353CC}">
              <c16:uniqueId val="{0000000D-2AC9-444C-9BB6-BAB33D112D20}"/>
            </c:ext>
          </c:extLst>
        </c:ser>
        <c:ser>
          <c:idx val="1"/>
          <c:order val="1"/>
          <c:tx>
            <c:strRef>
              <c:f>'D7'!$B$42</c:f>
              <c:strCache>
                <c:ptCount val="1"/>
                <c:pt idx="0">
                  <c:v>CSI / СНГ / CIS</c:v>
                </c:pt>
              </c:strCache>
            </c:strRef>
          </c:tx>
          <c:spPr>
            <a:solidFill>
              <a:srgbClr val="A27454"/>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'D7'!$C$42:$I$42</c:f>
              <c:numCache>
                <c:formatCode>#,##0.00</c:formatCode>
                <c:ptCount val="7"/>
                <c:pt idx="0">
                  <c:v>608.65</c:v>
                </c:pt>
                <c:pt idx="1">
                  <c:v>532.38</c:v>
                </c:pt>
                <c:pt idx="2">
                  <c:v>559.29</c:v>
                </c:pt>
                <c:pt idx="3">
                  <c:v>627.94000000000005</c:v>
                </c:pt>
                <c:pt idx="4">
                  <c:v>399.09</c:v>
                </c:pt>
                <c:pt idx="5">
                  <c:v>267.63</c:v>
                </c:pt>
                <c:pt idx="6">
                  <c:v>288.2</c:v>
                </c:pt>
              </c:numCache>
            </c:numRef>
          </c:val>
          <c:extLst>
            <c:ext xmlns:c16="http://schemas.microsoft.com/office/drawing/2014/chart" uri="{C3380CC4-5D6E-409C-BE32-E72D297353CC}">
              <c16:uniqueId val="{00000003-2AC9-444C-9BB6-BAB33D112D20}"/>
            </c:ext>
          </c:extLst>
        </c:ser>
        <c:ser>
          <c:idx val="0"/>
          <c:order val="2"/>
          <c:tx>
            <c:strRef>
              <c:f>'D7'!$B$41</c:f>
              <c:strCache>
                <c:ptCount val="1"/>
                <c:pt idx="0">
                  <c:v>UE / ЕС / EU</c:v>
                </c:pt>
              </c:strCache>
            </c:strRef>
          </c:tx>
          <c:spPr>
            <a:solidFill>
              <a:srgbClr val="5B422F"/>
            </a:solidFill>
          </c:spPr>
          <c:invertIfNegative val="0"/>
          <c:dLbls>
            <c:numFmt formatCode="#,##0.00" sourceLinked="0"/>
            <c:spPr>
              <a:noFill/>
              <a:ln>
                <a:noFill/>
              </a:ln>
              <a:effectLst/>
            </c:spPr>
            <c:txPr>
              <a:bodyPr wrap="square" lIns="38100" tIns="19050" rIns="38100" bIns="19050" anchor="ctr">
                <a:spAutoFit/>
              </a:bodyPr>
              <a:lstStyle/>
              <a:p>
                <a:pPr>
                  <a:defRPr>
                    <a:solidFill>
                      <a:schemeClr val="bg1"/>
                    </a:solidFill>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'D7'!$C$41:$I$41</c:f>
              <c:numCache>
                <c:formatCode>#,##0.00</c:formatCode>
                <c:ptCount val="7"/>
                <c:pt idx="0">
                  <c:v>1006.5600000000001</c:v>
                </c:pt>
                <c:pt idx="1">
                  <c:v>1221.49</c:v>
                </c:pt>
                <c:pt idx="2">
                  <c:v>1253.17</c:v>
                </c:pt>
                <c:pt idx="3">
                  <c:v>1564.53</c:v>
                </c:pt>
                <c:pt idx="4">
                  <c:v>1328.1000000000001</c:v>
                </c:pt>
                <c:pt idx="5">
                  <c:v>1167.2700000000002</c:v>
                </c:pt>
                <c:pt idx="6">
                  <c:v>1312.06</c:v>
                </c:pt>
              </c:numCache>
            </c:numRef>
          </c:val>
          <c:extLst>
            <c:ext xmlns:c16="http://schemas.microsoft.com/office/drawing/2014/chart" uri="{C3380CC4-5D6E-409C-BE32-E72D297353CC}">
              <c16:uniqueId val="{00000001-2AC9-444C-9BB6-BAB33D112D20}"/>
            </c:ext>
          </c:extLst>
        </c:ser>
        <c:dLbls>
          <c:showLegendKey val="0"/>
          <c:showVal val="1"/>
          <c:showCatName val="0"/>
          <c:showSerName val="0"/>
          <c:showPercent val="0"/>
          <c:showBubbleSize val="0"/>
        </c:dLbls>
        <c:gapWidth val="6"/>
        <c:overlap val="100"/>
        <c:axId val="99233792"/>
        <c:axId val="99235328"/>
      </c:barChart>
      <c:lineChart>
        <c:grouping val="standard"/>
        <c:varyColors val="0"/>
        <c:ser>
          <c:idx val="3"/>
          <c:order val="3"/>
          <c:tx>
            <c:strRef>
              <c:f>'D7'!$B$44</c:f>
              <c:strCache>
                <c:ptCount val="1"/>
                <c:pt idx="0">
                  <c:v>Total / Всего / Total</c:v>
                </c:pt>
              </c:strCache>
            </c:strRef>
          </c:tx>
          <c:spPr>
            <a:ln w="19050">
              <a:noFill/>
            </a:ln>
          </c:spPr>
          <c:marker>
            <c:symbol val="circle"/>
            <c:size val="11"/>
            <c:spPr>
              <a:solidFill>
                <a:sysClr val="windowText" lastClr="000000">
                  <a:lumMod val="75000"/>
                  <a:lumOff val="25000"/>
                </a:sysClr>
              </a:solidFill>
              <a:ln>
                <a:solidFill>
                  <a:sysClr val="window" lastClr="FFFFFF">
                    <a:lumMod val="85000"/>
                  </a:sysClr>
                </a:solidFill>
              </a:ln>
            </c:spPr>
          </c:marker>
          <c:dLbls>
            <c:numFmt formatCode="#,##0.00" sourceLinked="0"/>
            <c:spPr>
              <a:noFill/>
              <a:ln>
                <a:noFill/>
              </a:ln>
              <a:effectLst/>
            </c:spPr>
            <c:txPr>
              <a:bodyPr wrap="square" lIns="38100" tIns="19050" rIns="38100" bIns="19050" anchor="ctr">
                <a:spAutoFit/>
              </a:bodyPr>
              <a:lstStyle/>
              <a:p>
                <a:pPr>
                  <a:defRPr b="1">
                    <a:solidFill>
                      <a:srgbClr val="000000"/>
                    </a:solidFill>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'D7'!$C$39:$I$40</c:f>
              <c:multiLvlStrCache>
                <c:ptCount val="7"/>
                <c:lvl>
                  <c:pt idx="0">
                    <c:v>I</c:v>
                  </c:pt>
                  <c:pt idx="1">
                    <c:v>II</c:v>
                  </c:pt>
                  <c:pt idx="2">
                    <c:v>III</c:v>
                  </c:pt>
                  <c:pt idx="3">
                    <c:v>IV</c:v>
                  </c:pt>
                  <c:pt idx="4">
                    <c:v>I*</c:v>
                  </c:pt>
                  <c:pt idx="5">
                    <c:v>II*</c:v>
                  </c:pt>
                  <c:pt idx="6">
                    <c:v>III</c:v>
                  </c:pt>
                </c:lvl>
                <c:lvl>
                  <c:pt idx="0">
                    <c:v>2022</c:v>
                  </c:pt>
                  <c:pt idx="4">
                    <c:v>2023</c:v>
                  </c:pt>
                </c:lvl>
              </c:multiLvlStrCache>
            </c:multiLvlStrRef>
          </c:cat>
          <c:val>
            <c:numRef>
              <c:f>'D7'!$C$44:$I$44</c:f>
              <c:numCache>
                <c:formatCode>#,##0.00</c:formatCode>
                <c:ptCount val="7"/>
                <c:pt idx="0">
                  <c:v>1913.31</c:v>
                </c:pt>
                <c:pt idx="1">
                  <c:v>2194.37</c:v>
                </c:pt>
                <c:pt idx="2">
                  <c:v>2279.81</c:v>
                </c:pt>
                <c:pt idx="3">
                  <c:v>2588.17</c:v>
                </c:pt>
                <c:pt idx="4">
                  <c:v>2139.56</c:v>
                </c:pt>
                <c:pt idx="5">
                  <c:v>1840.14</c:v>
                </c:pt>
                <c:pt idx="6">
                  <c:v>2069.17</c:v>
                </c:pt>
              </c:numCache>
            </c:numRef>
          </c:val>
          <c:smooth val="0"/>
          <c:extLst>
            <c:ext xmlns:c16="http://schemas.microsoft.com/office/drawing/2014/chart" uri="{C3380CC4-5D6E-409C-BE32-E72D297353CC}">
              <c16:uniqueId val="{00000018-2AC9-444C-9BB6-BAB33D112D20}"/>
            </c:ext>
          </c:extLst>
        </c:ser>
        <c:dLbls>
          <c:showLegendKey val="0"/>
          <c:showVal val="1"/>
          <c:showCatName val="0"/>
          <c:showSerName val="0"/>
          <c:showPercent val="0"/>
          <c:showBubbleSize val="0"/>
        </c:dLbls>
        <c:marker val="1"/>
        <c:smooth val="0"/>
        <c:axId val="99233792"/>
        <c:axId val="99235328"/>
      </c:lineChart>
      <c:catAx>
        <c:axId val="99233792"/>
        <c:scaling>
          <c:orientation val="minMax"/>
        </c:scaling>
        <c:delete val="0"/>
        <c:axPos val="b"/>
        <c:numFmt formatCode="General" sourceLinked="1"/>
        <c:majorTickMark val="out"/>
        <c:minorTickMark val="none"/>
        <c:tickLblPos val="nextTo"/>
        <c:crossAx val="99235328"/>
        <c:crosses val="autoZero"/>
        <c:auto val="1"/>
        <c:lblAlgn val="ctr"/>
        <c:lblOffset val="0"/>
        <c:noMultiLvlLbl val="0"/>
      </c:catAx>
      <c:valAx>
        <c:axId val="99235328"/>
        <c:scaling>
          <c:orientation val="minMax"/>
          <c:max val="2700"/>
          <c:min val="0"/>
        </c:scaling>
        <c:delete val="0"/>
        <c:axPos val="l"/>
        <c:numFmt formatCode="#,##0" sourceLinked="0"/>
        <c:majorTickMark val="out"/>
        <c:minorTickMark val="none"/>
        <c:tickLblPos val="nextTo"/>
        <c:crossAx val="99233792"/>
        <c:crossesAt val="1"/>
        <c:crossBetween val="between"/>
        <c:majorUnit val="300"/>
      </c:valAx>
      <c:spPr>
        <a:noFill/>
        <a:ln>
          <a:noFill/>
        </a:ln>
      </c:spPr>
    </c:plotArea>
    <c:legend>
      <c:legendPos val="r"/>
      <c:legendEntry>
        <c:idx val="2"/>
        <c:txPr>
          <a:bodyPr/>
          <a:lstStyle/>
          <a:p>
            <a:pPr>
              <a:defRPr b="0" i="0"/>
            </a:pPr>
            <a:endParaRPr lang="ro-RO"/>
          </a:p>
        </c:txPr>
      </c:legendEntry>
      <c:layout>
        <c:manualLayout>
          <c:xMode val="edge"/>
          <c:yMode val="edge"/>
          <c:x val="1.4844262514858736E-2"/>
          <c:y val="0.87090253718285204"/>
          <c:w val="0.98515570894712179"/>
          <c:h val="0.12690603674540682"/>
        </c:manualLayout>
      </c:layout>
      <c:overlay val="0"/>
      <c:spPr>
        <a:solidFill>
          <a:schemeClr val="bg1"/>
        </a:solidFill>
        <a:ln>
          <a:noFill/>
        </a:ln>
      </c:spPr>
      <c:txPr>
        <a:bodyPr/>
        <a:lstStyle/>
        <a:p>
          <a:pPr>
            <a:defRPr i="0"/>
          </a:pPr>
          <a:endParaRPr lang="ro-RO"/>
        </a:p>
      </c:txPr>
    </c:legend>
    <c:plotVisOnly val="1"/>
    <c:dispBlanksAs val="gap"/>
    <c:showDLblsOverMax val="0"/>
  </c:chart>
  <c:spPr>
    <a:noFill/>
    <a:ln>
      <a:solidFill>
        <a:sysClr val="window" lastClr="FFFFFF">
          <a:lumMod val="85000"/>
        </a:sysClr>
      </a:solidFill>
    </a:ln>
  </c:spPr>
  <c:txPr>
    <a:bodyPr/>
    <a:lstStyle/>
    <a:p>
      <a:pPr>
        <a:defRPr sz="800">
          <a:latin typeface="PermianSerifTypeface" panose="02000000000000000000" pitchFamily="50" charset="0"/>
        </a:defRPr>
      </a:pPr>
      <a:endParaRPr lang="ro-R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withinLinear" id="18">
  <a:schemeClr val="accent5"/>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371470</xdr:colOff>
      <xdr:row>11</xdr:row>
      <xdr:rowOff>28575</xdr:rowOff>
    </xdr:from>
    <xdr:to>
      <xdr:col>9</xdr:col>
      <xdr:colOff>9524</xdr:colOff>
      <xdr:row>35</xdr:row>
      <xdr:rowOff>142875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1119</xdr:colOff>
      <xdr:row>11</xdr:row>
      <xdr:rowOff>28575</xdr:rowOff>
    </xdr:from>
    <xdr:to>
      <xdr:col>11</xdr:col>
      <xdr:colOff>19050</xdr:colOff>
      <xdr:row>34</xdr:row>
      <xdr:rowOff>28575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11</xdr:row>
      <xdr:rowOff>0</xdr:rowOff>
    </xdr:from>
    <xdr:to>
      <xdr:col>11</xdr:col>
      <xdr:colOff>0</xdr:colOff>
      <xdr:row>28</xdr:row>
      <xdr:rowOff>152400</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0.72993</cdr:x>
      <cdr:y>0.00227</cdr:y>
    </cdr:from>
    <cdr:to>
      <cdr:x>0.76699</cdr:x>
      <cdr:y>0.07106</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5596861" y="7709"/>
          <a:ext cx="284162" cy="233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361950</xdr:colOff>
      <xdr:row>11</xdr:row>
      <xdr:rowOff>47625</xdr:rowOff>
    </xdr:from>
    <xdr:to>
      <xdr:col>5</xdr:col>
      <xdr:colOff>590550</xdr:colOff>
      <xdr:row>27</xdr:row>
      <xdr:rowOff>171450</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380999</xdr:colOff>
      <xdr:row>11</xdr:row>
      <xdr:rowOff>28575</xdr:rowOff>
    </xdr:from>
    <xdr:to>
      <xdr:col>8</xdr:col>
      <xdr:colOff>609599</xdr:colOff>
      <xdr:row>27</xdr:row>
      <xdr:rowOff>161925</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377840</xdr:colOff>
      <xdr:row>11</xdr:row>
      <xdr:rowOff>29157</xdr:rowOff>
    </xdr:from>
    <xdr:to>
      <xdr:col>12</xdr:col>
      <xdr:colOff>0</xdr:colOff>
      <xdr:row>37</xdr:row>
      <xdr:rowOff>301301</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0.66517</cdr:x>
      <cdr:y>0</cdr:y>
    </cdr:from>
    <cdr:to>
      <cdr:x>0.68967</cdr:x>
      <cdr:y>0.0342</cdr:y>
    </cdr:to>
    <cdr:sp macro="" textlink="">
      <cdr:nvSpPr>
        <cdr:cNvPr id="2" name="TextBox 1">
          <a:extLst xmlns:a="http://schemas.openxmlformats.org/drawingml/2006/main">
            <a:ext uri="{FF2B5EF4-FFF2-40B4-BE49-F238E27FC236}">
              <a16:creationId xmlns:a16="http://schemas.microsoft.com/office/drawing/2014/main" id="{CBB7D1C3-9A48-47DB-AF95-47F6BB73204B}"/>
            </a:ext>
          </a:extLst>
        </cdr:cNvPr>
        <cdr:cNvSpPr txBox="1"/>
      </cdr:nvSpPr>
      <cdr:spPr>
        <a:xfrm xmlns:a="http://schemas.openxmlformats.org/drawingml/2006/main">
          <a:off x="5102365" y="0"/>
          <a:ext cx="187935" cy="1536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o-MD" sz="800">
            <a:latin typeface="PermianSerifTypeface" panose="02000000000000000000" pitchFamily="50"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9525</xdr:colOff>
      <xdr:row>11</xdr:row>
      <xdr:rowOff>28575</xdr:rowOff>
    </xdr:from>
    <xdr:to>
      <xdr:col>12</xdr:col>
      <xdr:colOff>0</xdr:colOff>
      <xdr:row>37</xdr:row>
      <xdr:rowOff>66675</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0.00239</cdr:x>
      <cdr:y>0.28934</cdr:y>
    </cdr:from>
    <cdr:to>
      <cdr:x>0.05016</cdr:x>
      <cdr:y>0.62012</cdr:y>
    </cdr:to>
    <cdr:pic>
      <cdr:nvPicPr>
        <cdr:cNvPr id="2" name="chart">
          <a:extLst xmlns:a="http://schemas.openxmlformats.org/drawingml/2006/main">
            <a:ext uri="{FF2B5EF4-FFF2-40B4-BE49-F238E27FC236}">
              <a16:creationId xmlns:a16="http://schemas.microsoft.com/office/drawing/2014/main" id="{9F9865BC-64C7-E3B8-E0CB-2BE909F1562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rot="16200000">
          <a:off x="-419458" y="1523644"/>
          <a:ext cx="1241379" cy="365792"/>
        </a:xfrm>
        <a:prstGeom xmlns:a="http://schemas.openxmlformats.org/drawingml/2006/main" prst="rect">
          <a:avLst/>
        </a:prstGeom>
      </cdr:spPr>
    </cdr:pic>
  </cdr:relSizeAnchor>
</c:userShapes>
</file>

<file path=xl/drawings/drawing19.xml><?xml version="1.0" encoding="utf-8"?>
<xdr:wsDr xmlns:xdr="http://schemas.openxmlformats.org/drawingml/2006/spreadsheetDrawing" xmlns:a="http://schemas.openxmlformats.org/drawingml/2006/main">
  <xdr:twoCellAnchor>
    <xdr:from>
      <xdr:col>1</xdr:col>
      <xdr:colOff>4762</xdr:colOff>
      <xdr:row>11</xdr:row>
      <xdr:rowOff>38100</xdr:rowOff>
    </xdr:from>
    <xdr:to>
      <xdr:col>12</xdr:col>
      <xdr:colOff>0</xdr:colOff>
      <xdr:row>37</xdr:row>
      <xdr:rowOff>133350</xdr:rowOff>
    </xdr:to>
    <xdr:graphicFrame macro="">
      <xdr:nvGraphicFramePr>
        <xdr:cNvPr id="2" name="Chart 1">
          <a:extLst>
            <a:ext uri="{FF2B5EF4-FFF2-40B4-BE49-F238E27FC236}">
              <a16:creationId xmlns:a16="http://schemas.microsoft.com/office/drawing/2014/main" id="{9E795016-315B-4E0E-A266-1D49E3953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380999</xdr:colOff>
      <xdr:row>11</xdr:row>
      <xdr:rowOff>33335</xdr:rowOff>
    </xdr:from>
    <xdr:to>
      <xdr:col>9</xdr:col>
      <xdr:colOff>0</xdr:colOff>
      <xdr:row>32</xdr:row>
      <xdr:rowOff>152399</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9524</xdr:colOff>
      <xdr:row>11</xdr:row>
      <xdr:rowOff>19050</xdr:rowOff>
    </xdr:from>
    <xdr:to>
      <xdr:col>12</xdr:col>
      <xdr:colOff>571500</xdr:colOff>
      <xdr:row>42</xdr:row>
      <xdr:rowOff>142875</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11</xdr:row>
      <xdr:rowOff>76201</xdr:rowOff>
    </xdr:from>
    <xdr:to>
      <xdr:col>6</xdr:col>
      <xdr:colOff>0</xdr:colOff>
      <xdr:row>38</xdr:row>
      <xdr:rowOff>38100</xdr:rowOff>
    </xdr:to>
    <xdr:graphicFrame macro="">
      <xdr:nvGraphicFramePr>
        <xdr:cNvPr id="2" name="Chart 1">
          <a:extLst>
            <a:ext uri="{FF2B5EF4-FFF2-40B4-BE49-F238E27FC236}">
              <a16:creationId xmlns:a16="http://schemas.microsoft.com/office/drawing/2014/main" id="{33795857-95ED-495E-B08C-C9ABBE8A0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9526</xdr:colOff>
      <xdr:row>11</xdr:row>
      <xdr:rowOff>57151</xdr:rowOff>
    </xdr:from>
    <xdr:to>
      <xdr:col>9</xdr:col>
      <xdr:colOff>0</xdr:colOff>
      <xdr:row>35</xdr:row>
      <xdr:rowOff>38101</xdr:rowOff>
    </xdr:to>
    <xdr:graphicFrame macro="">
      <xdr:nvGraphicFramePr>
        <xdr:cNvPr id="2" name="Chart 1">
          <a:extLst>
            <a:ext uri="{FF2B5EF4-FFF2-40B4-BE49-F238E27FC236}">
              <a16:creationId xmlns:a16="http://schemas.microsoft.com/office/drawing/2014/main" id="{75A91993-97D5-411E-803F-58BD00414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9525</xdr:colOff>
      <xdr:row>11</xdr:row>
      <xdr:rowOff>38098</xdr:rowOff>
    </xdr:from>
    <xdr:to>
      <xdr:col>11</xdr:col>
      <xdr:colOff>590550</xdr:colOff>
      <xdr:row>33</xdr:row>
      <xdr:rowOff>171450</xdr:rowOff>
    </xdr:to>
    <xdr:graphicFrame macro="">
      <xdr:nvGraphicFramePr>
        <xdr:cNvPr id="2" name="Chart 1">
          <a:extLst>
            <a:ext uri="{FF2B5EF4-FFF2-40B4-BE49-F238E27FC236}">
              <a16:creationId xmlns:a16="http://schemas.microsoft.com/office/drawing/2014/main" id="{A3AAF0BE-2E25-4183-B771-1F419BEB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376236</xdr:colOff>
      <xdr:row>11</xdr:row>
      <xdr:rowOff>50006</xdr:rowOff>
    </xdr:from>
    <xdr:to>
      <xdr:col>10</xdr:col>
      <xdr:colOff>0</xdr:colOff>
      <xdr:row>39</xdr:row>
      <xdr:rowOff>152400</xdr:rowOff>
    </xdr:to>
    <xdr:graphicFrame macro="">
      <xdr:nvGraphicFramePr>
        <xdr:cNvPr id="2" name="Chart 1">
          <a:extLst>
            <a:ext uri="{FF2B5EF4-FFF2-40B4-BE49-F238E27FC236}">
              <a16:creationId xmlns:a16="http://schemas.microsoft.com/office/drawing/2014/main" id="{C07A69BE-9FD5-4A8C-9C54-342426086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19050</xdr:colOff>
      <xdr:row>11</xdr:row>
      <xdr:rowOff>38100</xdr:rowOff>
    </xdr:from>
    <xdr:to>
      <xdr:col>9</xdr:col>
      <xdr:colOff>0</xdr:colOff>
      <xdr:row>36</xdr:row>
      <xdr:rowOff>1</xdr:rowOff>
    </xdr:to>
    <xdr:graphicFrame macro="">
      <xdr:nvGraphicFramePr>
        <xdr:cNvPr id="2" name="Диаграмма 1">
          <a:extLst>
            <a:ext uri="{FF2B5EF4-FFF2-40B4-BE49-F238E27FC236}">
              <a16:creationId xmlns:a16="http://schemas.microsoft.com/office/drawing/2014/main" id="{6078C127-7B58-43AD-BBF6-DB6FDF0A2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4</xdr:row>
      <xdr:rowOff>0</xdr:rowOff>
    </xdr:from>
    <xdr:to>
      <xdr:col>10</xdr:col>
      <xdr:colOff>0</xdr:colOff>
      <xdr:row>4</xdr:row>
      <xdr:rowOff>0</xdr:rowOff>
    </xdr:to>
    <xdr:graphicFrame macro="">
      <xdr:nvGraphicFramePr>
        <xdr:cNvPr id="2" name="Chart 3">
          <a:extLst>
            <a:ext uri="{FF2B5EF4-FFF2-40B4-BE49-F238E27FC236}">
              <a16:creationId xmlns:a16="http://schemas.microsoft.com/office/drawing/2014/main" id="{039F7851-8A76-49DB-9277-52A78D8D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11</xdr:row>
      <xdr:rowOff>38100</xdr:rowOff>
    </xdr:from>
    <xdr:to>
      <xdr:col>10</xdr:col>
      <xdr:colOff>600074</xdr:colOff>
      <xdr:row>35</xdr:row>
      <xdr:rowOff>85723</xdr:rowOff>
    </xdr:to>
    <xdr:graphicFrame macro="">
      <xdr:nvGraphicFramePr>
        <xdr:cNvPr id="3" name="Chart 2">
          <a:extLst>
            <a:ext uri="{FF2B5EF4-FFF2-40B4-BE49-F238E27FC236}">
              <a16:creationId xmlns:a16="http://schemas.microsoft.com/office/drawing/2014/main" id="{1EB5B5D0-D2B6-421B-9D87-9743F891D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369793</xdr:colOff>
      <xdr:row>11</xdr:row>
      <xdr:rowOff>33618</xdr:rowOff>
    </xdr:from>
    <xdr:to>
      <xdr:col>4</xdr:col>
      <xdr:colOff>1354</xdr:colOff>
      <xdr:row>32</xdr:row>
      <xdr:rowOff>28617</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19051</xdr:colOff>
      <xdr:row>11</xdr:row>
      <xdr:rowOff>38419</xdr:rowOff>
    </xdr:from>
    <xdr:to>
      <xdr:col>9</xdr:col>
      <xdr:colOff>581026</xdr:colOff>
      <xdr:row>32</xdr:row>
      <xdr:rowOff>28575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2381</xdr:colOff>
      <xdr:row>11</xdr:row>
      <xdr:rowOff>35356</xdr:rowOff>
    </xdr:from>
    <xdr:to>
      <xdr:col>5</xdr:col>
      <xdr:colOff>657225</xdr:colOff>
      <xdr:row>41</xdr:row>
      <xdr:rowOff>66675</xdr:rowOff>
    </xdr:to>
    <xdr:graphicFrame macro="">
      <xdr:nvGraphicFramePr>
        <xdr:cNvPr id="2" name="Chart 1">
          <a:extLst>
            <a:ext uri="{FF2B5EF4-FFF2-40B4-BE49-F238E27FC236}">
              <a16:creationId xmlns:a16="http://schemas.microsoft.com/office/drawing/2014/main" id="{CFC5C84F-6E75-4AED-A0D9-609A457D5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11204</xdr:colOff>
      <xdr:row>11</xdr:row>
      <xdr:rowOff>38100</xdr:rowOff>
    </xdr:from>
    <xdr:to>
      <xdr:col>10</xdr:col>
      <xdr:colOff>590550</xdr:colOff>
      <xdr:row>42</xdr:row>
      <xdr:rowOff>9524</xdr:rowOff>
    </xdr:to>
    <xdr:graphicFrame macro="">
      <xdr:nvGraphicFramePr>
        <xdr:cNvPr id="2" name="Chart 1">
          <a:extLst>
            <a:ext uri="{FF2B5EF4-FFF2-40B4-BE49-F238E27FC236}">
              <a16:creationId xmlns:a16="http://schemas.microsoft.com/office/drawing/2014/main" id="{661B8D96-3DA4-4FF2-96E3-BFACE340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380999</xdr:colOff>
      <xdr:row>12</xdr:row>
      <xdr:rowOff>0</xdr:rowOff>
    </xdr:from>
    <xdr:to>
      <xdr:col>8</xdr:col>
      <xdr:colOff>476250</xdr:colOff>
      <xdr:row>35</xdr:row>
      <xdr:rowOff>180975</xdr:rowOff>
    </xdr:to>
    <xdr:graphicFrame macro="">
      <xdr:nvGraphicFramePr>
        <xdr:cNvPr id="2" name="Chart 1">
          <a:extLst>
            <a:ext uri="{FF2B5EF4-FFF2-40B4-BE49-F238E27FC236}">
              <a16:creationId xmlns:a16="http://schemas.microsoft.com/office/drawing/2014/main" id="{546F07A5-42C6-42CE-B59A-F0DF98CF0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11</xdr:row>
      <xdr:rowOff>47625</xdr:rowOff>
    </xdr:from>
    <xdr:to>
      <xdr:col>1</xdr:col>
      <xdr:colOff>352425</xdr:colOff>
      <xdr:row>13</xdr:row>
      <xdr:rowOff>38100</xdr:rowOff>
    </xdr:to>
    <xdr:sp macro="" textlink="">
      <xdr:nvSpPr>
        <xdr:cNvPr id="4" name="Rectangle 3">
          <a:extLst>
            <a:ext uri="{FF2B5EF4-FFF2-40B4-BE49-F238E27FC236}">
              <a16:creationId xmlns:a16="http://schemas.microsoft.com/office/drawing/2014/main" id="{65BD0EB9-5912-4BFA-8800-4C5870D9BC13}"/>
            </a:ext>
          </a:extLst>
        </xdr:cNvPr>
        <xdr:cNvSpPr/>
      </xdr:nvSpPr>
      <xdr:spPr>
        <a:xfrm>
          <a:off x="409575" y="1971675"/>
          <a:ext cx="3238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b="1">
              <a:solidFill>
                <a:sysClr val="windowText" lastClr="000000"/>
              </a:solidFill>
              <a:latin typeface="PermianSerifTypeface" panose="02000000000000000000" pitchFamily="50" charset="0"/>
            </a:rPr>
            <a:t>%</a:t>
          </a:r>
          <a:endParaRPr lang="ro-MD" sz="800" b="1">
            <a:solidFill>
              <a:sysClr val="windowText" lastClr="000000"/>
            </a:solidFill>
            <a:latin typeface="PermianSerifTypeface" panose="02000000000000000000" pitchFamily="50" charset="0"/>
          </a:endParaRP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0.94522</cdr:x>
      <cdr:y>0.12109</cdr:y>
    </cdr:from>
    <cdr:to>
      <cdr:x>0.97925</cdr:x>
      <cdr:y>0.63257</cdr:y>
    </cdr:to>
    <cdr:sp macro="" textlink="">
      <cdr:nvSpPr>
        <cdr:cNvPr id="3" name="Rectangle 2">
          <a:extLst xmlns:a="http://schemas.openxmlformats.org/drawingml/2006/main">
            <a:ext uri="{FF2B5EF4-FFF2-40B4-BE49-F238E27FC236}">
              <a16:creationId xmlns:a16="http://schemas.microsoft.com/office/drawing/2014/main" id="{65BD0EB9-5912-4BFA-8800-4C5870D9BC13}"/>
            </a:ext>
          </a:extLst>
        </cdr:cNvPr>
        <cdr:cNvSpPr/>
      </cdr:nvSpPr>
      <cdr:spPr>
        <a:xfrm xmlns:a="http://schemas.openxmlformats.org/drawingml/2006/main" rot="5400000">
          <a:off x="6073774" y="1591245"/>
          <a:ext cx="2333628" cy="25604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US" sz="800" b="0">
              <a:solidFill>
                <a:sysClr val="windowText" lastClr="000000"/>
              </a:solidFill>
              <a:latin typeface="PermianSerifTypeface" panose="02000000000000000000" pitchFamily="50" charset="0"/>
            </a:rPr>
            <a:t>mil.</a:t>
          </a:r>
          <a:r>
            <a:rPr lang="en-US" sz="800" b="0" baseline="0">
              <a:solidFill>
                <a:sysClr val="windowText" lastClr="000000"/>
              </a:solidFill>
              <a:latin typeface="PermianSerifTypeface" panose="02000000000000000000" pitchFamily="50" charset="0"/>
            </a:rPr>
            <a:t> USD</a:t>
          </a:r>
          <a:r>
            <a:rPr lang="ro-MD" sz="800" b="0" baseline="0">
              <a:solidFill>
                <a:sysClr val="windowText" lastClr="000000"/>
              </a:solidFill>
              <a:latin typeface="PermianSerifTypeface" panose="02000000000000000000" pitchFamily="50" charset="0"/>
            </a:rPr>
            <a:t> / </a:t>
          </a:r>
          <a:r>
            <a:rPr lang="ru-RU" sz="800" b="0" baseline="0">
              <a:solidFill>
                <a:sysClr val="windowText" lastClr="000000"/>
              </a:solidFill>
              <a:latin typeface="PermianSerifTypeface" panose="02000000000000000000" pitchFamily="50" charset="0"/>
            </a:rPr>
            <a:t>млн. долл. США</a:t>
          </a:r>
          <a:r>
            <a:rPr lang="ro-MD" sz="800" b="0" baseline="0">
              <a:solidFill>
                <a:sysClr val="windowText" lastClr="000000"/>
              </a:solidFill>
              <a:latin typeface="PermianSerifTypeface" panose="02000000000000000000" pitchFamily="50" charset="0"/>
            </a:rPr>
            <a:t> / US$ million </a:t>
          </a:r>
          <a:r>
            <a:rPr lang="en-US" sz="800" b="0" baseline="0">
              <a:solidFill>
                <a:sysClr val="windowText" lastClr="000000"/>
              </a:solidFill>
              <a:latin typeface="PermianSerifTypeface" panose="02000000000000000000" pitchFamily="50" charset="0"/>
            </a:rPr>
            <a:t>  </a:t>
          </a:r>
        </a:p>
        <a:p xmlns:a="http://schemas.openxmlformats.org/drawingml/2006/main">
          <a:pPr algn="l"/>
          <a:endParaRPr lang="ro-MD" sz="800" b="0">
            <a:solidFill>
              <a:sysClr val="windowText" lastClr="000000"/>
            </a:solidFill>
            <a:latin typeface="PermianSerifTypeface" panose="02000000000000000000" pitchFamily="50" charset="0"/>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380998</xdr:colOff>
      <xdr:row>11</xdr:row>
      <xdr:rowOff>42861</xdr:rowOff>
    </xdr:from>
    <xdr:to>
      <xdr:col>9</xdr:col>
      <xdr:colOff>0</xdr:colOff>
      <xdr:row>29</xdr:row>
      <xdr:rowOff>219075</xdr:rowOff>
    </xdr:to>
    <xdr:graphicFrame macro="">
      <xdr:nvGraphicFramePr>
        <xdr:cNvPr id="2" name="Chart 1">
          <a:extLst>
            <a:ext uri="{FF2B5EF4-FFF2-40B4-BE49-F238E27FC236}">
              <a16:creationId xmlns:a16="http://schemas.microsoft.com/office/drawing/2014/main" id="{F6E6F584-645D-4E08-9F02-E434038E4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19048</xdr:colOff>
      <xdr:row>11</xdr:row>
      <xdr:rowOff>28575</xdr:rowOff>
    </xdr:from>
    <xdr:to>
      <xdr:col>8</xdr:col>
      <xdr:colOff>723900</xdr:colOff>
      <xdr:row>26</xdr:row>
      <xdr:rowOff>47625</xdr:rowOff>
    </xdr:to>
    <xdr:graphicFrame macro="">
      <xdr:nvGraphicFramePr>
        <xdr:cNvPr id="2" name="Chart 1">
          <a:extLst>
            <a:ext uri="{FF2B5EF4-FFF2-40B4-BE49-F238E27FC236}">
              <a16:creationId xmlns:a16="http://schemas.microsoft.com/office/drawing/2014/main" id="{D22EA518-99BF-4F7E-B7AF-4700A4FCD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9524</xdr:colOff>
      <xdr:row>11</xdr:row>
      <xdr:rowOff>28575</xdr:rowOff>
    </xdr:from>
    <xdr:to>
      <xdr:col>8</xdr:col>
      <xdr:colOff>781050</xdr:colOff>
      <xdr:row>34</xdr:row>
      <xdr:rowOff>142874</xdr:rowOff>
    </xdr:to>
    <xdr:graphicFrame macro="">
      <xdr:nvGraphicFramePr>
        <xdr:cNvPr id="2" name="Chart 1">
          <a:extLst>
            <a:ext uri="{FF2B5EF4-FFF2-40B4-BE49-F238E27FC236}">
              <a16:creationId xmlns:a16="http://schemas.microsoft.com/office/drawing/2014/main" id="{46B03937-4119-4BA3-A6C0-4B2C59BF3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11</xdr:row>
      <xdr:rowOff>33337</xdr:rowOff>
    </xdr:from>
    <xdr:to>
      <xdr:col>12</xdr:col>
      <xdr:colOff>504825</xdr:colOff>
      <xdr:row>24</xdr:row>
      <xdr:rowOff>161925</xdr:rowOff>
    </xdr:to>
    <xdr:graphicFrame macro="">
      <xdr:nvGraphicFramePr>
        <xdr:cNvPr id="2" name="Chart 1">
          <a:extLst>
            <a:ext uri="{FF2B5EF4-FFF2-40B4-BE49-F238E27FC236}">
              <a16:creationId xmlns:a16="http://schemas.microsoft.com/office/drawing/2014/main" id="{999391D6-3FF0-40D0-BBDB-2EAF08FBB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380999</xdr:colOff>
      <xdr:row>11</xdr:row>
      <xdr:rowOff>38100</xdr:rowOff>
    </xdr:from>
    <xdr:to>
      <xdr:col>9</xdr:col>
      <xdr:colOff>9525</xdr:colOff>
      <xdr:row>36</xdr:row>
      <xdr:rowOff>66675</xdr:rowOff>
    </xdr:to>
    <xdr:graphicFrame macro="">
      <xdr:nvGraphicFramePr>
        <xdr:cNvPr id="2" name="Chart 1">
          <a:extLst>
            <a:ext uri="{FF2B5EF4-FFF2-40B4-BE49-F238E27FC236}">
              <a16:creationId xmlns:a16="http://schemas.microsoft.com/office/drawing/2014/main" id="{7A8B3702-3BAD-4721-B35B-F152460F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11</xdr:row>
      <xdr:rowOff>48576</xdr:rowOff>
    </xdr:from>
    <xdr:to>
      <xdr:col>12</xdr:col>
      <xdr:colOff>0</xdr:colOff>
      <xdr:row>30</xdr:row>
      <xdr:rowOff>110489</xdr:rowOff>
    </xdr:to>
    <xdr:graphicFrame macro="">
      <xdr:nvGraphicFramePr>
        <xdr:cNvPr id="3" name="Chart 2">
          <a:extLst>
            <a:ext uri="{FF2B5EF4-FFF2-40B4-BE49-F238E27FC236}">
              <a16:creationId xmlns:a16="http://schemas.microsoft.com/office/drawing/2014/main" id="{9324438B-C1D1-25D5-ABE4-975BE9480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9523</xdr:colOff>
      <xdr:row>11</xdr:row>
      <xdr:rowOff>28576</xdr:rowOff>
    </xdr:from>
    <xdr:to>
      <xdr:col>11</xdr:col>
      <xdr:colOff>19050</xdr:colOff>
      <xdr:row>33</xdr:row>
      <xdr:rowOff>104776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414337</xdr:colOff>
      <xdr:row>11</xdr:row>
      <xdr:rowOff>23811</xdr:rowOff>
    </xdr:from>
    <xdr:to>
      <xdr:col>13</xdr:col>
      <xdr:colOff>583406</xdr:colOff>
      <xdr:row>33</xdr:row>
      <xdr:rowOff>85724</xdr:rowOff>
    </xdr:to>
    <xdr:graphicFrame macro="">
      <xdr:nvGraphicFramePr>
        <xdr:cNvPr id="2" name="Chart 1">
          <a:extLst>
            <a:ext uri="{FF2B5EF4-FFF2-40B4-BE49-F238E27FC236}">
              <a16:creationId xmlns:a16="http://schemas.microsoft.com/office/drawing/2014/main" id="{4AE58A93-1F84-4652-A1DC-DC768CB10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304800</xdr:colOff>
      <xdr:row>11</xdr:row>
      <xdr:rowOff>47625</xdr:rowOff>
    </xdr:from>
    <xdr:to>
      <xdr:col>5</xdr:col>
      <xdr:colOff>295274</xdr:colOff>
      <xdr:row>33</xdr:row>
      <xdr:rowOff>85725</xdr:rowOff>
    </xdr:to>
    <xdr:graphicFrame macro="">
      <xdr:nvGraphicFramePr>
        <xdr:cNvPr id="4" name="Chart 3">
          <a:extLst>
            <a:ext uri="{FF2B5EF4-FFF2-40B4-BE49-F238E27FC236}">
              <a16:creationId xmlns:a16="http://schemas.microsoft.com/office/drawing/2014/main" id="{5F5AB955-BA3C-41C1-90F3-A3B8184FF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0.00869</cdr:x>
      <cdr:y>0.01194</cdr:y>
    </cdr:from>
    <cdr:to>
      <cdr:x>0.36403</cdr:x>
      <cdr:y>0.12617</cdr:y>
    </cdr:to>
    <cdr:sp macro="" textlink="">
      <cdr:nvSpPr>
        <cdr:cNvPr id="2" name="Rectangle 1">
          <a:extLst xmlns:a="http://schemas.openxmlformats.org/drawingml/2006/main">
            <a:ext uri="{FF2B5EF4-FFF2-40B4-BE49-F238E27FC236}">
              <a16:creationId xmlns:a16="http://schemas.microsoft.com/office/drawing/2014/main" id="{677103FA-BFA3-4FD8-80A9-F873879ABBF6}"/>
            </a:ext>
          </a:extLst>
        </cdr:cNvPr>
        <cdr:cNvSpPr/>
      </cdr:nvSpPr>
      <cdr:spPr>
        <a:xfrm xmlns:a="http://schemas.openxmlformats.org/drawingml/2006/main">
          <a:off x="50800" y="5080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latin typeface="PermianSerifTypeface" panose="02000000000000000000" pitchFamily="50" charset="0"/>
            </a:rPr>
            <a:t>pe principalele </a:t>
          </a:r>
          <a:r>
            <a:rPr lang="ro-MD" sz="800">
              <a:solidFill>
                <a:sysClr val="windowText" lastClr="000000"/>
              </a:solidFill>
              <a:latin typeface="PermianSerifTypeface" panose="02000000000000000000" pitchFamily="50" charset="0"/>
            </a:rPr>
            <a:t>țări</a:t>
          </a:r>
          <a:r>
            <a:rPr lang="en-US" sz="800">
              <a:solidFill>
                <a:sysClr val="windowText" lastClr="000000"/>
              </a:solidFill>
              <a:latin typeface="PermianSerifTypeface" panose="02000000000000000000" pitchFamily="50" charset="0"/>
            </a:rPr>
            <a:t>,</a:t>
          </a:r>
          <a:r>
            <a:rPr lang="en-US" sz="800" baseline="0">
              <a:solidFill>
                <a:sysClr val="windowText" lastClr="000000"/>
              </a:solidFill>
              <a:latin typeface="PermianSerifTypeface" panose="02000000000000000000" pitchFamily="50" charset="0"/>
            </a:rPr>
            <a:t> </a:t>
          </a:r>
          <a:r>
            <a:rPr lang="ro-MD" sz="800" baseline="0">
              <a:solidFill>
                <a:sysClr val="windowText" lastClr="000000"/>
              </a:solidFill>
              <a:latin typeface="PermianSerifTypeface" panose="02000000000000000000" pitchFamily="50" charset="0"/>
            </a:rPr>
            <a:t>(%)</a:t>
          </a:r>
          <a:endParaRPr lang="en-US" sz="800" baseline="0">
            <a:solidFill>
              <a:sysClr val="windowText" lastClr="000000"/>
            </a:solidFill>
            <a:latin typeface="PermianSerifTypeface" panose="02000000000000000000" pitchFamily="50" charset="0"/>
          </a:endParaRPr>
        </a:p>
        <a:p xmlns:a="http://schemas.openxmlformats.org/drawingml/2006/main">
          <a:r>
            <a:rPr lang="ru-RU" sz="800">
              <a:solidFill>
                <a:sysClr val="windowText" lastClr="000000"/>
              </a:solidFill>
              <a:latin typeface="PermianSerifTypeface" panose="02000000000000000000" pitchFamily="50" charset="0"/>
            </a:rPr>
            <a:t>по группам стран</a:t>
          </a:r>
          <a:r>
            <a:rPr lang="en-US" sz="800">
              <a:solidFill>
                <a:sysClr val="windowText" lastClr="000000"/>
              </a:solidFill>
              <a:latin typeface="PermianSerifTypeface" panose="02000000000000000000" pitchFamily="50" charset="0"/>
            </a:rPr>
            <a:t>, </a:t>
          </a:r>
          <a:r>
            <a:rPr lang="ro-MD" sz="800" b="0" i="0" baseline="0">
              <a:solidFill>
                <a:sysClr val="windowText" lastClr="000000"/>
              </a:solidFill>
              <a:effectLst/>
              <a:latin typeface="PermianSerifTypeface" panose="02000000000000000000" pitchFamily="50" charset="0"/>
              <a:ea typeface="+mn-ea"/>
              <a:cs typeface="+mn-cs"/>
            </a:rPr>
            <a:t>(%)</a:t>
          </a:r>
          <a:endParaRPr lang="en-US" sz="800">
            <a:solidFill>
              <a:sysClr val="windowText" lastClr="000000"/>
            </a:solidFill>
            <a:latin typeface="PermianSerifTypeface" panose="02000000000000000000" pitchFamily="50" charset="0"/>
          </a:endParaRPr>
        </a:p>
        <a:p xmlns:a="http://schemas.openxmlformats.org/drawingml/2006/main">
          <a:r>
            <a:rPr lang="ro-MD" sz="800">
              <a:solidFill>
                <a:sysClr val="windowText" lastClr="000000"/>
              </a:solidFill>
              <a:latin typeface="PermianSerifTypeface" panose="02000000000000000000" pitchFamily="50" charset="0"/>
            </a:rPr>
            <a:t>by main countries</a:t>
          </a:r>
          <a:r>
            <a:rPr lang="en-US" sz="800">
              <a:solidFill>
                <a:sysClr val="windowText" lastClr="000000"/>
              </a:solidFill>
              <a:latin typeface="PermianSerifTypeface" panose="02000000000000000000" pitchFamily="50" charset="0"/>
            </a:rPr>
            <a:t>, </a:t>
          </a:r>
          <a:r>
            <a:rPr lang="ro-MD" sz="800" baseline="0">
              <a:solidFill>
                <a:sysClr val="windowText" lastClr="000000"/>
              </a:solidFill>
              <a:latin typeface="PermianSerifTypeface" panose="02000000000000000000" pitchFamily="50" charset="0"/>
            </a:rPr>
            <a:t> </a:t>
          </a:r>
          <a:r>
            <a:rPr lang="ro-MD" sz="800">
              <a:solidFill>
                <a:sysClr val="windowText" lastClr="000000"/>
              </a:solidFill>
              <a:latin typeface="PermianSerifTypeface" panose="02000000000000000000" pitchFamily="50" charset="0"/>
            </a:rPr>
            <a:t>(%)</a:t>
          </a:r>
        </a:p>
      </cdr:txBody>
    </cdr:sp>
  </cdr:relSizeAnchor>
</c:userShapes>
</file>

<file path=xl/drawings/drawing42.xml><?xml version="1.0" encoding="utf-8"?>
<c:userShapes xmlns:c="http://schemas.openxmlformats.org/drawingml/2006/chart">
  <cdr:relSizeAnchor xmlns:cdr="http://schemas.openxmlformats.org/drawingml/2006/chartDrawing">
    <cdr:from>
      <cdr:x>0.00997</cdr:x>
      <cdr:y>0.01212</cdr:y>
    </cdr:from>
    <cdr:to>
      <cdr:x>0.53734</cdr:x>
      <cdr:y>0.12803</cdr:y>
    </cdr:to>
    <cdr:sp macro="" textlink="">
      <cdr:nvSpPr>
        <cdr:cNvPr id="2" name="Rectangle 1">
          <a:extLst xmlns:a="http://schemas.openxmlformats.org/drawingml/2006/main">
            <a:ext uri="{FF2B5EF4-FFF2-40B4-BE49-F238E27FC236}">
              <a16:creationId xmlns:a16="http://schemas.microsoft.com/office/drawing/2014/main" id="{0737C36D-46CD-44F0-9932-4BF30C1E0D0F}"/>
            </a:ext>
          </a:extLst>
        </cdr:cNvPr>
        <cdr:cNvSpPr/>
      </cdr:nvSpPr>
      <cdr:spPr>
        <a:xfrm xmlns:a="http://schemas.openxmlformats.org/drawingml/2006/main">
          <a:off x="42282" y="51257"/>
          <a:ext cx="2236573" cy="490195"/>
        </a:xfrm>
        <a:prstGeom xmlns:a="http://schemas.openxmlformats.org/drawingml/2006/main" prst="rect">
          <a:avLst/>
        </a:prstGeom>
        <a:noFill xmlns:a="http://schemas.openxmlformats.org/drawingml/2006/main"/>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latin typeface="PermianSerifTypeface" panose="02000000000000000000" pitchFamily="50" charset="0"/>
            </a:rPr>
            <a:t>pe zone geografice,</a:t>
          </a:r>
          <a:r>
            <a:rPr lang="en-US" sz="800" baseline="0">
              <a:solidFill>
                <a:sysClr val="windowText" lastClr="000000"/>
              </a:solidFill>
              <a:latin typeface="PermianSerifTypeface" panose="02000000000000000000" pitchFamily="50" charset="0"/>
            </a:rPr>
            <a:t> mil. USD</a:t>
          </a:r>
        </a:p>
        <a:p xmlns:a="http://schemas.openxmlformats.org/drawingml/2006/main">
          <a:r>
            <a:rPr lang="ru-RU" sz="800">
              <a:solidFill>
                <a:sysClr val="windowText" lastClr="000000"/>
              </a:solidFill>
              <a:latin typeface="PermianSerifTypeface" panose="02000000000000000000" pitchFamily="50" charset="0"/>
            </a:rPr>
            <a:t>по группам стран</a:t>
          </a:r>
          <a:r>
            <a:rPr lang="en-US" sz="800">
              <a:solidFill>
                <a:sysClr val="windowText" lastClr="000000"/>
              </a:solidFill>
              <a:latin typeface="PermianSerifTypeface" panose="02000000000000000000" pitchFamily="50" charset="0"/>
            </a:rPr>
            <a:t>, </a:t>
          </a:r>
          <a:r>
            <a:rPr lang="ro-MD" sz="800" b="0" i="0" baseline="0">
              <a:solidFill>
                <a:sysClr val="windowText" lastClr="000000"/>
              </a:solidFill>
              <a:effectLst/>
              <a:latin typeface="PermianSerifTypeface" panose="02000000000000000000" pitchFamily="50" charset="0"/>
            </a:rPr>
            <a:t>млн. долл. США</a:t>
          </a:r>
          <a:endParaRPr lang="en-US" sz="800">
            <a:solidFill>
              <a:sysClr val="windowText" lastClr="000000"/>
            </a:solidFill>
            <a:latin typeface="PermianSerifTypeface" panose="02000000000000000000" pitchFamily="50" charset="0"/>
          </a:endParaRPr>
        </a:p>
        <a:p xmlns:a="http://schemas.openxmlformats.org/drawingml/2006/main">
          <a:r>
            <a:rPr lang="ro-MD" sz="800">
              <a:solidFill>
                <a:sysClr val="windowText" lastClr="000000"/>
              </a:solidFill>
              <a:latin typeface="PermianSerifTypeface" panose="02000000000000000000" pitchFamily="50" charset="0"/>
            </a:rPr>
            <a:t>by region</a:t>
          </a:r>
          <a:r>
            <a:rPr lang="en-US" sz="800">
              <a:solidFill>
                <a:sysClr val="windowText" lastClr="000000"/>
              </a:solidFill>
              <a:latin typeface="PermianSerifTypeface" panose="02000000000000000000" pitchFamily="50" charset="0"/>
            </a:rPr>
            <a:t>, US$ milllion</a:t>
          </a:r>
          <a:endParaRPr lang="ro-MD" sz="800">
            <a:solidFill>
              <a:sysClr val="windowText" lastClr="000000"/>
            </a:solidFill>
            <a:latin typeface="PermianSerifTypeface" panose="02000000000000000000" pitchFamily="50" charset="0"/>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14288</xdr:colOff>
      <xdr:row>11</xdr:row>
      <xdr:rowOff>41501</xdr:rowOff>
    </xdr:from>
    <xdr:to>
      <xdr:col>8</xdr:col>
      <xdr:colOff>514350</xdr:colOff>
      <xdr:row>40</xdr:row>
      <xdr:rowOff>115659</xdr:rowOff>
    </xdr:to>
    <xdr:graphicFrame macro="">
      <xdr:nvGraphicFramePr>
        <xdr:cNvPr id="2" name="Chart 1">
          <a:extLst>
            <a:ext uri="{FF2B5EF4-FFF2-40B4-BE49-F238E27FC236}">
              <a16:creationId xmlns:a16="http://schemas.microsoft.com/office/drawing/2014/main" id="{E623313B-2DA0-4F8F-AEF8-D5F46930B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0.06316</cdr:x>
      <cdr:y>0.03782</cdr:y>
    </cdr:from>
    <cdr:to>
      <cdr:x>0.93684</cdr:x>
      <cdr:y>0.18771</cdr:y>
    </cdr:to>
    <cdr:sp macro="" textlink="">
      <cdr:nvSpPr>
        <cdr:cNvPr id="2" name="TextBox 1"/>
        <cdr:cNvSpPr txBox="1"/>
      </cdr:nvSpPr>
      <cdr:spPr>
        <a:xfrm xmlns:a="http://schemas.openxmlformats.org/drawingml/2006/main">
          <a:off x="400050" y="149018"/>
          <a:ext cx="5534026"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0.01353</cdr:x>
      <cdr:y>0.03299</cdr:y>
    </cdr:from>
    <cdr:to>
      <cdr:x>0.8797</cdr:x>
      <cdr:y>0.11518</cdr:y>
    </cdr:to>
    <cdr:sp macro="" textlink="">
      <cdr:nvSpPr>
        <cdr:cNvPr id="3" name="TextBox 2"/>
        <cdr:cNvSpPr txBox="1"/>
      </cdr:nvSpPr>
      <cdr:spPr>
        <a:xfrm xmlns:a="http://schemas.openxmlformats.org/drawingml/2006/main">
          <a:off x="85725" y="129968"/>
          <a:ext cx="54864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45.xml><?xml version="1.0" encoding="utf-8"?>
<xdr:wsDr xmlns:xdr="http://schemas.openxmlformats.org/drawingml/2006/spreadsheetDrawing" xmlns:a="http://schemas.openxmlformats.org/drawingml/2006/main">
  <xdr:twoCellAnchor>
    <xdr:from>
      <xdr:col>1</xdr:col>
      <xdr:colOff>9524</xdr:colOff>
      <xdr:row>11</xdr:row>
      <xdr:rowOff>28575</xdr:rowOff>
    </xdr:from>
    <xdr:to>
      <xdr:col>12</xdr:col>
      <xdr:colOff>514350</xdr:colOff>
      <xdr:row>39</xdr:row>
      <xdr:rowOff>85726</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14287</xdr:colOff>
      <xdr:row>11</xdr:row>
      <xdr:rowOff>28575</xdr:rowOff>
    </xdr:from>
    <xdr:to>
      <xdr:col>7</xdr:col>
      <xdr:colOff>381000</xdr:colOff>
      <xdr:row>33</xdr:row>
      <xdr:rowOff>104775</xdr:rowOff>
    </xdr:to>
    <xdr:graphicFrame macro="">
      <xdr:nvGraphicFramePr>
        <xdr:cNvPr id="4" name="Chart 3" descr="pe zone geografice, mil. USD&#10;">
          <a:extLst>
            <a:ext uri="{FF2B5EF4-FFF2-40B4-BE49-F238E27FC236}">
              <a16:creationId xmlns:a16="http://schemas.microsoft.com/office/drawing/2014/main" id="{7D380C31-98AA-416B-B2EB-4526EA78C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414337</xdr:colOff>
      <xdr:row>11</xdr:row>
      <xdr:rowOff>23811</xdr:rowOff>
    </xdr:from>
    <xdr:to>
      <xdr:col>19</xdr:col>
      <xdr:colOff>47625</xdr:colOff>
      <xdr:row>33</xdr:row>
      <xdr:rowOff>85724</xdr:rowOff>
    </xdr:to>
    <xdr:graphicFrame macro="">
      <xdr:nvGraphicFramePr>
        <xdr:cNvPr id="5" name="Chart 4">
          <a:extLst>
            <a:ext uri="{FF2B5EF4-FFF2-40B4-BE49-F238E27FC236}">
              <a16:creationId xmlns:a16="http://schemas.microsoft.com/office/drawing/2014/main" id="{7678187B-7045-44B2-A4F7-A4210013DC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0.03429</cdr:x>
      <cdr:y>0.01339</cdr:y>
    </cdr:from>
    <cdr:to>
      <cdr:x>0.43837</cdr:x>
      <cdr:y>0.12723</cdr:y>
    </cdr:to>
    <cdr:sp macro="" textlink="">
      <cdr:nvSpPr>
        <cdr:cNvPr id="3" name="Rectangle 2">
          <a:extLst xmlns:a="http://schemas.openxmlformats.org/drawingml/2006/main">
            <a:ext uri="{FF2B5EF4-FFF2-40B4-BE49-F238E27FC236}">
              <a16:creationId xmlns:a16="http://schemas.microsoft.com/office/drawing/2014/main" id="{68B5A68D-BA9E-4730-B7B0-525E034A5542}"/>
            </a:ext>
          </a:extLst>
        </cdr:cNvPr>
        <cdr:cNvSpPr/>
      </cdr:nvSpPr>
      <cdr:spPr>
        <a:xfrm xmlns:a="http://schemas.openxmlformats.org/drawingml/2006/main">
          <a:off x="176213" y="5715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800">
              <a:solidFill>
                <a:sysClr val="windowText" lastClr="000000"/>
              </a:solidFill>
              <a:latin typeface="PermianSerifTypeface" panose="02000000000000000000" pitchFamily="50" charset="0"/>
            </a:rPr>
            <a:t>pe zone geografice,</a:t>
          </a:r>
          <a:r>
            <a:rPr lang="en-US" sz="800" baseline="0">
              <a:solidFill>
                <a:sysClr val="windowText" lastClr="000000"/>
              </a:solidFill>
              <a:latin typeface="PermianSerifTypeface" panose="02000000000000000000" pitchFamily="50" charset="0"/>
            </a:rPr>
            <a:t> mil. USD</a:t>
          </a:r>
        </a:p>
        <a:p xmlns:a="http://schemas.openxmlformats.org/drawingml/2006/main">
          <a:r>
            <a:rPr lang="ru-RU" sz="800">
              <a:solidFill>
                <a:sysClr val="windowText" lastClr="000000"/>
              </a:solidFill>
              <a:latin typeface="PermianSerifTypeface" panose="02000000000000000000" pitchFamily="50" charset="0"/>
            </a:rPr>
            <a:t>по группам стран</a:t>
          </a:r>
          <a:r>
            <a:rPr lang="en-US" sz="800">
              <a:solidFill>
                <a:sysClr val="windowText" lastClr="000000"/>
              </a:solidFill>
              <a:latin typeface="PermianSerifTypeface" panose="02000000000000000000" pitchFamily="50" charset="0"/>
            </a:rPr>
            <a:t>, </a:t>
          </a:r>
          <a:r>
            <a:rPr lang="ro-MD" sz="800" b="0" i="0" baseline="0">
              <a:solidFill>
                <a:sysClr val="windowText" lastClr="000000"/>
              </a:solidFill>
              <a:effectLst/>
              <a:latin typeface="PermianSerifTypeface" panose="02000000000000000000" pitchFamily="50" charset="0"/>
              <a:ea typeface="+mn-ea"/>
              <a:cs typeface="+mn-cs"/>
            </a:rPr>
            <a:t>млн. долл. США</a:t>
          </a:r>
          <a:endParaRPr lang="en-US" sz="800">
            <a:solidFill>
              <a:sysClr val="windowText" lastClr="000000"/>
            </a:solidFill>
            <a:latin typeface="PermianSerifTypeface" panose="02000000000000000000" pitchFamily="50" charset="0"/>
          </a:endParaRPr>
        </a:p>
        <a:p xmlns:a="http://schemas.openxmlformats.org/drawingml/2006/main">
          <a:r>
            <a:rPr lang="ro-MD" sz="800">
              <a:solidFill>
                <a:sysClr val="windowText" lastClr="000000"/>
              </a:solidFill>
              <a:latin typeface="PermianSerifTypeface" panose="02000000000000000000" pitchFamily="50" charset="0"/>
            </a:rPr>
            <a:t>by region</a:t>
          </a:r>
          <a:r>
            <a:rPr lang="en-US" sz="800">
              <a:solidFill>
                <a:sysClr val="windowText" lastClr="000000"/>
              </a:solidFill>
              <a:latin typeface="PermianSerifTypeface" panose="02000000000000000000" pitchFamily="50" charset="0"/>
            </a:rPr>
            <a:t>, US$ milllion</a:t>
          </a:r>
          <a:endParaRPr lang="ro-MD" sz="800">
            <a:solidFill>
              <a:sysClr val="windowText" lastClr="000000"/>
            </a:solidFill>
            <a:latin typeface="PermianSerifTypeface" panose="02000000000000000000" pitchFamily="50" charset="0"/>
          </a:endParaRPr>
        </a:p>
      </cdr:txBody>
    </cdr:sp>
  </cdr:relSizeAnchor>
</c:userShapes>
</file>

<file path=xl/drawings/drawing48.xml><?xml version="1.0" encoding="utf-8"?>
<c:userShapes xmlns:c="http://schemas.openxmlformats.org/drawingml/2006/chart">
  <cdr:relSizeAnchor xmlns:cdr="http://schemas.openxmlformats.org/drawingml/2006/chartDrawing">
    <cdr:from>
      <cdr:x>0.00869</cdr:x>
      <cdr:y>0.01194</cdr:y>
    </cdr:from>
    <cdr:to>
      <cdr:x>0.36403</cdr:x>
      <cdr:y>0.12617</cdr:y>
    </cdr:to>
    <cdr:sp macro="" textlink="">
      <cdr:nvSpPr>
        <cdr:cNvPr id="2" name="Rectangle 1">
          <a:extLst xmlns:a="http://schemas.openxmlformats.org/drawingml/2006/main">
            <a:ext uri="{FF2B5EF4-FFF2-40B4-BE49-F238E27FC236}">
              <a16:creationId xmlns:a16="http://schemas.microsoft.com/office/drawing/2014/main" id="{677103FA-BFA3-4FD8-80A9-F873879ABBF6}"/>
            </a:ext>
          </a:extLst>
        </cdr:cNvPr>
        <cdr:cNvSpPr/>
      </cdr:nvSpPr>
      <cdr:spPr>
        <a:xfrm xmlns:a="http://schemas.openxmlformats.org/drawingml/2006/main">
          <a:off x="50800" y="5080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latin typeface="PermianSerifTypeface" panose="02000000000000000000" pitchFamily="50" charset="0"/>
            </a:rPr>
            <a:t>pe principalele </a:t>
          </a:r>
          <a:r>
            <a:rPr lang="ro-MD" sz="800">
              <a:solidFill>
                <a:sysClr val="windowText" lastClr="000000"/>
              </a:solidFill>
              <a:latin typeface="PermianSerifTypeface" panose="02000000000000000000" pitchFamily="50" charset="0"/>
            </a:rPr>
            <a:t>țări</a:t>
          </a:r>
          <a:r>
            <a:rPr lang="en-US" sz="800">
              <a:solidFill>
                <a:sysClr val="windowText" lastClr="000000"/>
              </a:solidFill>
              <a:latin typeface="PermianSerifTypeface" panose="02000000000000000000" pitchFamily="50" charset="0"/>
            </a:rPr>
            <a:t>,</a:t>
          </a:r>
          <a:r>
            <a:rPr lang="en-US" sz="800" baseline="0">
              <a:solidFill>
                <a:sysClr val="windowText" lastClr="000000"/>
              </a:solidFill>
              <a:latin typeface="PermianSerifTypeface" panose="02000000000000000000" pitchFamily="50" charset="0"/>
            </a:rPr>
            <a:t> </a:t>
          </a:r>
          <a:r>
            <a:rPr lang="ro-MD" sz="800" baseline="0">
              <a:solidFill>
                <a:sysClr val="windowText" lastClr="000000"/>
              </a:solidFill>
              <a:latin typeface="PermianSerifTypeface" panose="02000000000000000000" pitchFamily="50" charset="0"/>
            </a:rPr>
            <a:t>2023- I</a:t>
          </a:r>
          <a:r>
            <a:rPr lang="en-US" sz="800" baseline="0">
              <a:solidFill>
                <a:sysClr val="windowText" lastClr="000000"/>
              </a:solidFill>
              <a:latin typeface="PermianSerifTypeface" panose="02000000000000000000" pitchFamily="50" charset="0"/>
            </a:rPr>
            <a:t>I</a:t>
          </a:r>
          <a:r>
            <a:rPr lang="ro-MD" sz="800" baseline="0">
              <a:solidFill>
                <a:sysClr val="windowText" lastClr="000000"/>
              </a:solidFill>
              <a:latin typeface="PermianSerifTypeface" panose="02000000000000000000" pitchFamily="50" charset="0"/>
            </a:rPr>
            <a:t>I (%)</a:t>
          </a:r>
          <a:endParaRPr lang="en-US" sz="800" baseline="0">
            <a:solidFill>
              <a:sysClr val="windowText" lastClr="000000"/>
            </a:solidFill>
            <a:latin typeface="PermianSerifTypeface" panose="02000000000000000000" pitchFamily="50" charset="0"/>
          </a:endParaRPr>
        </a:p>
        <a:p xmlns:a="http://schemas.openxmlformats.org/drawingml/2006/main">
          <a:r>
            <a:rPr lang="ru-RU" sz="800">
              <a:solidFill>
                <a:sysClr val="windowText" lastClr="000000"/>
              </a:solidFill>
              <a:latin typeface="PermianSerifTypeface" panose="02000000000000000000" pitchFamily="50" charset="0"/>
            </a:rPr>
            <a:t>по группам стран</a:t>
          </a:r>
          <a:r>
            <a:rPr lang="en-US" sz="800">
              <a:solidFill>
                <a:sysClr val="windowText" lastClr="000000"/>
              </a:solidFill>
              <a:latin typeface="PermianSerifTypeface" panose="02000000000000000000" pitchFamily="50" charset="0"/>
            </a:rPr>
            <a:t>, </a:t>
          </a:r>
          <a:r>
            <a:rPr lang="ro-MD" sz="800" b="0" i="0" baseline="0">
              <a:solidFill>
                <a:sysClr val="windowText" lastClr="000000"/>
              </a:solidFill>
              <a:effectLst/>
              <a:latin typeface="PermianSerifTypeface" panose="02000000000000000000" pitchFamily="50" charset="0"/>
              <a:ea typeface="+mn-ea"/>
              <a:cs typeface="+mn-cs"/>
            </a:rPr>
            <a:t>2023-II</a:t>
          </a:r>
          <a:r>
            <a:rPr lang="en-US" sz="800" b="0" i="0" baseline="0">
              <a:solidFill>
                <a:sysClr val="windowText" lastClr="000000"/>
              </a:solidFill>
              <a:effectLst/>
              <a:latin typeface="PermianSerifTypeface" panose="02000000000000000000" pitchFamily="50" charset="0"/>
              <a:ea typeface="+mn-ea"/>
              <a:cs typeface="+mn-cs"/>
            </a:rPr>
            <a:t>I</a:t>
          </a:r>
          <a:r>
            <a:rPr lang="ro-MD" sz="800" b="0" i="0" baseline="0">
              <a:solidFill>
                <a:sysClr val="windowText" lastClr="000000"/>
              </a:solidFill>
              <a:effectLst/>
              <a:latin typeface="PermianSerifTypeface" panose="02000000000000000000" pitchFamily="50" charset="0"/>
              <a:ea typeface="+mn-ea"/>
              <a:cs typeface="+mn-cs"/>
            </a:rPr>
            <a:t> (%)</a:t>
          </a:r>
          <a:endParaRPr lang="en-US" sz="800">
            <a:solidFill>
              <a:sysClr val="windowText" lastClr="000000"/>
            </a:solidFill>
            <a:latin typeface="PermianSerifTypeface" panose="02000000000000000000" pitchFamily="50" charset="0"/>
          </a:endParaRPr>
        </a:p>
        <a:p xmlns:a="http://schemas.openxmlformats.org/drawingml/2006/main">
          <a:r>
            <a:rPr lang="ro-MD" sz="800">
              <a:solidFill>
                <a:sysClr val="windowText" lastClr="000000"/>
              </a:solidFill>
              <a:latin typeface="PermianSerifTypeface" panose="02000000000000000000" pitchFamily="50" charset="0"/>
            </a:rPr>
            <a:t>by main countries</a:t>
          </a:r>
          <a:r>
            <a:rPr lang="en-US" sz="800">
              <a:solidFill>
                <a:sysClr val="windowText" lastClr="000000"/>
              </a:solidFill>
              <a:latin typeface="PermianSerifTypeface" panose="02000000000000000000" pitchFamily="50" charset="0"/>
            </a:rPr>
            <a:t>, </a:t>
          </a:r>
          <a:r>
            <a:rPr lang="ro-MD" sz="800" baseline="0">
              <a:solidFill>
                <a:sysClr val="windowText" lastClr="000000"/>
              </a:solidFill>
              <a:latin typeface="PermianSerifTypeface" panose="02000000000000000000" pitchFamily="50" charset="0"/>
            </a:rPr>
            <a:t> 2023-II </a:t>
          </a:r>
          <a:r>
            <a:rPr lang="ro-MD" sz="800">
              <a:solidFill>
                <a:sysClr val="windowText" lastClr="000000"/>
              </a:solidFill>
              <a:latin typeface="PermianSerifTypeface" panose="02000000000000000000" pitchFamily="50" charset="0"/>
            </a:rPr>
            <a: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380999</xdr:colOff>
      <xdr:row>11</xdr:row>
      <xdr:rowOff>28576</xdr:rowOff>
    </xdr:from>
    <xdr:to>
      <xdr:col>11</xdr:col>
      <xdr:colOff>0</xdr:colOff>
      <xdr:row>33</xdr:row>
      <xdr:rowOff>38101</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0.00372</cdr:x>
      <cdr:y>0.10431</cdr:y>
    </cdr:from>
    <cdr:to>
      <cdr:x>0.05459</cdr:x>
      <cdr:y>0.73469</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1100137" y="1566860"/>
          <a:ext cx="2647951"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a:latin typeface="PermianSerifTypeface" panose="02000000000000000000" pitchFamily="50" charset="0"/>
            </a:rPr>
            <a:t>mil. USD</a:t>
          </a:r>
          <a:r>
            <a:rPr lang="en-US" sz="800">
              <a:latin typeface="PermianSerifTypeface" panose="02000000000000000000" pitchFamily="50" charset="0"/>
            </a:rPr>
            <a:t>/ </a:t>
          </a:r>
          <a:r>
            <a:rPr lang="ru-RU" sz="800">
              <a:latin typeface="PermianSerifTypeface" panose="02000000000000000000" pitchFamily="50" charset="0"/>
            </a:rPr>
            <a:t>млн. долларов США</a:t>
          </a:r>
          <a:r>
            <a:rPr lang="en-US" sz="800">
              <a:latin typeface="PermianSerifTypeface" panose="02000000000000000000" pitchFamily="50" charset="0"/>
            </a:rPr>
            <a:t>/ US$ million</a:t>
          </a:r>
          <a:endParaRPr lang="ro-RO" sz="800">
            <a:latin typeface="PermianSerifTypeface" panose="02000000000000000000" pitchFamily="50"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4001</xdr:colOff>
      <xdr:row>11</xdr:row>
      <xdr:rowOff>22412</xdr:rowOff>
    </xdr:from>
    <xdr:to>
      <xdr:col>3</xdr:col>
      <xdr:colOff>790575</xdr:colOff>
      <xdr:row>32</xdr:row>
      <xdr:rowOff>9525</xdr:rowOff>
    </xdr:to>
    <xdr:graphicFrame macro="">
      <xdr:nvGraphicFramePr>
        <xdr:cNvPr id="7" name="Chart 6">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57149</xdr:colOff>
      <xdr:row>11</xdr:row>
      <xdr:rowOff>22412</xdr:rowOff>
    </xdr:from>
    <xdr:to>
      <xdr:col>9</xdr:col>
      <xdr:colOff>600074</xdr:colOff>
      <xdr:row>32</xdr:row>
      <xdr:rowOff>9526</xdr:rowOff>
    </xdr:to>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11</xdr:row>
      <xdr:rowOff>0</xdr:rowOff>
    </xdr:from>
    <xdr:to>
      <xdr:col>11</xdr:col>
      <xdr:colOff>600075</xdr:colOff>
      <xdr:row>29</xdr:row>
      <xdr:rowOff>85725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380999</xdr:colOff>
      <xdr:row>11</xdr:row>
      <xdr:rowOff>28575</xdr:rowOff>
    </xdr:from>
    <xdr:to>
      <xdr:col>4</xdr:col>
      <xdr:colOff>299829</xdr:colOff>
      <xdr:row>33</xdr:row>
      <xdr:rowOff>123825</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11</xdr:row>
      <xdr:rowOff>28576</xdr:rowOff>
    </xdr:from>
    <xdr:to>
      <xdr:col>13</xdr:col>
      <xdr:colOff>0</xdr:colOff>
      <xdr:row>33</xdr:row>
      <xdr:rowOff>123826</xdr:rowOff>
    </xdr:to>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3.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25.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4.xml"/><Relationship Id="rId1" Type="http://schemas.openxmlformats.org/officeDocument/2006/relationships/printerSettings" Target="../printerSettings/printerSettings26.bin"/><Relationship Id="rId4" Type="http://schemas.openxmlformats.org/officeDocument/2006/relationships/comments" Target="../comments28.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6.xml"/><Relationship Id="rId1" Type="http://schemas.openxmlformats.org/officeDocument/2006/relationships/printerSettings" Target="../printerSettings/printerSettings29.bin"/><Relationship Id="rId4" Type="http://schemas.openxmlformats.org/officeDocument/2006/relationships/comments" Target="../comments31.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7.xml"/><Relationship Id="rId1" Type="http://schemas.openxmlformats.org/officeDocument/2006/relationships/printerSettings" Target="../printerSettings/printerSettings30.bin"/><Relationship Id="rId4" Type="http://schemas.openxmlformats.org/officeDocument/2006/relationships/comments" Target="../comments32.x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1.bin"/><Relationship Id="rId1" Type="http://schemas.openxmlformats.org/officeDocument/2006/relationships/hyperlink" Target="http://www.imf.org/external/np/pp/eng/2014/121914.pdf" TargetMode="External"/><Relationship Id="rId5" Type="http://schemas.openxmlformats.org/officeDocument/2006/relationships/comments" Target="../comments33.xml"/><Relationship Id="rId4" Type="http://schemas.openxmlformats.org/officeDocument/2006/relationships/vmlDrawing" Target="../drawings/vmlDrawing33.v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29.xml"/><Relationship Id="rId1" Type="http://schemas.openxmlformats.org/officeDocument/2006/relationships/printerSettings" Target="../printerSettings/printerSettings32.bin"/><Relationship Id="rId4" Type="http://schemas.openxmlformats.org/officeDocument/2006/relationships/comments" Target="../comments34.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0.xml"/><Relationship Id="rId1" Type="http://schemas.openxmlformats.org/officeDocument/2006/relationships/printerSettings" Target="../printerSettings/printerSettings33.bin"/><Relationship Id="rId4" Type="http://schemas.openxmlformats.org/officeDocument/2006/relationships/comments" Target="../comments35.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1.xml"/><Relationship Id="rId1" Type="http://schemas.openxmlformats.org/officeDocument/2006/relationships/printerSettings" Target="../printerSettings/printerSettings34.bin"/><Relationship Id="rId4" Type="http://schemas.openxmlformats.org/officeDocument/2006/relationships/comments" Target="../comments3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2.xml"/><Relationship Id="rId1" Type="http://schemas.openxmlformats.org/officeDocument/2006/relationships/printerSettings" Target="../printerSettings/printerSettings36.bin"/><Relationship Id="rId4" Type="http://schemas.openxmlformats.org/officeDocument/2006/relationships/comments" Target="../comments38.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4.xml"/><Relationship Id="rId1" Type="http://schemas.openxmlformats.org/officeDocument/2006/relationships/printerSettings" Target="../printerSettings/printerSettings37.bin"/><Relationship Id="rId4" Type="http://schemas.openxmlformats.org/officeDocument/2006/relationships/comments" Target="../comments39.xml"/></Relationships>
</file>

<file path=xl/worksheets/_rels/sheet43.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5.xml"/><Relationship Id="rId1" Type="http://schemas.openxmlformats.org/officeDocument/2006/relationships/printerSettings" Target="../printerSettings/printerSettings39.bin"/><Relationship Id="rId4" Type="http://schemas.openxmlformats.org/officeDocument/2006/relationships/comments" Target="../comments41.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36.xml"/><Relationship Id="rId1" Type="http://schemas.openxmlformats.org/officeDocument/2006/relationships/printerSettings" Target="../printerSettings/printerSettings40.bin"/><Relationship Id="rId4" Type="http://schemas.openxmlformats.org/officeDocument/2006/relationships/comments" Target="../comments42.xml"/></Relationships>
</file>

<file path=xl/worksheets/_rels/sheet46.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37.xml"/><Relationship Id="rId1" Type="http://schemas.openxmlformats.org/officeDocument/2006/relationships/printerSettings" Target="../printerSettings/printerSettings43.bin"/><Relationship Id="rId4" Type="http://schemas.openxmlformats.org/officeDocument/2006/relationships/comments" Target="../comments45.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38.xml"/><Relationship Id="rId1" Type="http://schemas.openxmlformats.org/officeDocument/2006/relationships/printerSettings" Target="../printerSettings/printerSettings44.bin"/><Relationship Id="rId4" Type="http://schemas.openxmlformats.org/officeDocument/2006/relationships/comments" Target="../comments4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39.xml"/><Relationship Id="rId1" Type="http://schemas.openxmlformats.org/officeDocument/2006/relationships/printerSettings" Target="../printerSettings/printerSettings45.bin"/><Relationship Id="rId4" Type="http://schemas.openxmlformats.org/officeDocument/2006/relationships/comments" Target="../comments47.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0.xml"/><Relationship Id="rId1" Type="http://schemas.openxmlformats.org/officeDocument/2006/relationships/printerSettings" Target="../printerSettings/printerSettings46.bin"/><Relationship Id="rId4" Type="http://schemas.openxmlformats.org/officeDocument/2006/relationships/comments" Target="../comments48.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43.xml"/><Relationship Id="rId1" Type="http://schemas.openxmlformats.org/officeDocument/2006/relationships/printerSettings" Target="../printerSettings/printerSettings47.bin"/><Relationship Id="rId4" Type="http://schemas.openxmlformats.org/officeDocument/2006/relationships/comments" Target="../comments49.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45.xml"/><Relationship Id="rId1" Type="http://schemas.openxmlformats.org/officeDocument/2006/relationships/printerSettings" Target="../printerSettings/printerSettings48.bin"/><Relationship Id="rId4" Type="http://schemas.openxmlformats.org/officeDocument/2006/relationships/comments" Target="../comments50.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46.xml"/><Relationship Id="rId1" Type="http://schemas.openxmlformats.org/officeDocument/2006/relationships/printerSettings" Target="../printerSettings/printerSettings49.bin"/><Relationship Id="rId4" Type="http://schemas.openxmlformats.org/officeDocument/2006/relationships/comments" Target="../comments5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DFD7B-27BF-43B0-9DE2-1FCBFFE65725}">
  <dimension ref="B1:C63"/>
  <sheetViews>
    <sheetView showGridLines="0" showRowColHeaders="0" tabSelected="1" zoomScaleNormal="100" workbookViewId="0"/>
  </sheetViews>
  <sheetFormatPr defaultRowHeight="15"/>
  <cols>
    <col min="1" max="1" width="5.7109375" customWidth="1"/>
    <col min="2" max="2" width="125.7109375" style="130" customWidth="1"/>
    <col min="3" max="3" width="5.28515625" style="130" bestFit="1" customWidth="1"/>
  </cols>
  <sheetData>
    <row r="1" spans="2:3">
      <c r="C1" s="595"/>
    </row>
    <row r="2" spans="2:3" ht="21">
      <c r="B2" s="596" t="s">
        <v>977</v>
      </c>
      <c r="C2" s="595"/>
    </row>
    <row r="3" spans="2:3" ht="5.0999999999999996" customHeight="1">
      <c r="C3" s="595"/>
    </row>
    <row r="4" spans="2:3">
      <c r="B4" s="597" t="s">
        <v>884</v>
      </c>
      <c r="C4" s="595"/>
    </row>
    <row r="5" spans="2:3">
      <c r="B5" s="598" t="str">
        <f>'D1'!B$9</f>
        <v>Diagrama 1. PIB, indicii volumului fizic (% față de același trimestru al anului precedent)</v>
      </c>
      <c r="C5" s="315" t="s">
        <v>529</v>
      </c>
    </row>
    <row r="6" spans="2:3">
      <c r="B6" s="598" t="str">
        <f>'T1'!B5</f>
        <v>Tabelul 1. Indicatorii macroeconomici principali ai Republicii Moldova</v>
      </c>
      <c r="C6" s="315" t="s">
        <v>530</v>
      </c>
    </row>
    <row r="7" spans="2:3">
      <c r="B7" s="598" t="str">
        <f>'D2'!B9</f>
        <v>Diagrama 2. Indicatorii gradului de deschidere a economiei, %</v>
      </c>
      <c r="C7" s="315" t="s">
        <v>531</v>
      </c>
    </row>
    <row r="8" spans="2:3">
      <c r="B8" s="598" t="str">
        <f>'T2'!B5</f>
        <v>Tabelul 2. Balanţa de plăţi a Republicii Moldova (MBP6), agregate principale (mil. USD)</v>
      </c>
      <c r="C8" s="315" t="s">
        <v>532</v>
      </c>
    </row>
    <row r="9" spans="2:3">
      <c r="B9" s="598" t="str">
        <f>'D3'!B9</f>
        <v>Diagrama 3. Contul curent – componente principale (mil. USD)</v>
      </c>
      <c r="C9" s="315" t="s">
        <v>533</v>
      </c>
    </row>
    <row r="10" spans="2:3">
      <c r="B10" s="598" t="str">
        <f>'T3'!_Hlk82694268</f>
        <v>Tabelul 3. Principalele componente ale contului curent al balanței de plăți (MBP6), raportate la PIB</v>
      </c>
      <c r="C10" s="315" t="s">
        <v>534</v>
      </c>
    </row>
    <row r="11" spans="2:3">
      <c r="B11" s="598" t="str">
        <f>'D4'!B9</f>
        <v>Diagrama 4. Balanța comerțului cu bunuri, pe zone geografice (FOB-CIF)</v>
      </c>
      <c r="C11" s="315" t="s">
        <v>535</v>
      </c>
    </row>
    <row r="12" spans="2:3">
      <c r="B12" s="598" t="str">
        <f>'D5'!B9</f>
        <v xml:space="preserve">Diagrama 5. Exportul de bunuri pe zone geografice, în dinamică (mil. USD) </v>
      </c>
      <c r="C12" s="315" t="s">
        <v>536</v>
      </c>
    </row>
    <row r="13" spans="2:3">
      <c r="B13" s="598" t="str">
        <f>'T4'!_Ref127980745</f>
        <v>Tabelul 4. Exportul produselor agroalimentare pe principalele categorii</v>
      </c>
      <c r="C13" s="315" t="s">
        <v>537</v>
      </c>
    </row>
    <row r="14" spans="2:3">
      <c r="B14" s="598" t="str">
        <f>'D6'!B9</f>
        <v xml:space="preserve">Diagrama 6. Exportul de alcool etilic și băuturi alcoolice, pe zone geografice (mil. USD) </v>
      </c>
      <c r="C14" s="315" t="s">
        <v>538</v>
      </c>
    </row>
    <row r="15" spans="2:3">
      <c r="B15" s="598" t="str">
        <f>'D7'!B9</f>
        <v>Diagrama 7. Importul de bunuri pe zone geografice, prețuri CIF (mil. USD)</v>
      </c>
      <c r="C15" s="315" t="s">
        <v>539</v>
      </c>
    </row>
    <row r="16" spans="2:3">
      <c r="B16" s="598" t="str">
        <f>'D8'!_Ref127958692</f>
        <v>Diagrama 8. Import de produse energetice și electricitate (prețuri CIF)</v>
      </c>
      <c r="C16" s="315" t="s">
        <v>540</v>
      </c>
    </row>
    <row r="17" spans="2:3">
      <c r="B17" s="598" t="str">
        <f>'D9'!_Ref127959271</f>
        <v>Diagrama 9. Balanța serviciilor</v>
      </c>
      <c r="C17" s="315" t="s">
        <v>541</v>
      </c>
    </row>
    <row r="18" spans="2:3">
      <c r="B18" s="598" t="str">
        <f>'T5'!_Ref127981012</f>
        <v>Tabelul 5. Contribuția principalelor categorii de servicii la modificărea totală (puncte procentuale)</v>
      </c>
      <c r="C18" s="315" t="s">
        <v>542</v>
      </c>
    </row>
    <row r="19" spans="2:3">
      <c r="B19" s="598" t="str">
        <f>'D10'!B9</f>
        <v>Diagrama 10. Exportul de servicii pe principalele tipuri, în trimestrul III 2023</v>
      </c>
      <c r="C19" s="315" t="s">
        <v>543</v>
      </c>
    </row>
    <row r="20" spans="2:3">
      <c r="B20" s="598" t="str">
        <f>'D11'!B9</f>
        <v>Diagrama 11. Importul de servicii, pe principalele tipuri, în trimestrul III 2023</v>
      </c>
      <c r="C20" s="315" t="s">
        <v>544</v>
      </c>
    </row>
    <row r="21" spans="2:3">
      <c r="B21" s="598" t="str">
        <f>'T6'!_Ref127980868</f>
        <v>Tabelul 6. Balanța serviciilor de informatică, pe principalele tipuri</v>
      </c>
      <c r="C21" s="315" t="s">
        <v>547</v>
      </c>
    </row>
    <row r="22" spans="2:3">
      <c r="B22" s="598" t="str">
        <f>'D12'!B9</f>
        <v>Diagrama 12. Evoluția veniturilor primare</v>
      </c>
      <c r="C22" s="315" t="s">
        <v>545</v>
      </c>
    </row>
    <row r="23" spans="2:3">
      <c r="B23" s="598" t="str">
        <f>'D13'!B9</f>
        <v>Diagrama 13. Evoluția veniturilor secundare</v>
      </c>
      <c r="C23" s="315" t="s">
        <v>546</v>
      </c>
    </row>
    <row r="24" spans="2:3">
      <c r="B24" s="598" t="str">
        <f>'T7'!_Ref128035283</f>
        <v>Tabelul 7. Remiterile personale, pe componente</v>
      </c>
      <c r="C24" s="315" t="s">
        <v>548</v>
      </c>
    </row>
    <row r="25" spans="2:3">
      <c r="B25" s="598" t="str">
        <f>'D14'!B9</f>
        <v>Diagrama 14. Distribuția geografică a remiterilor personale (mil. USD)</v>
      </c>
      <c r="C25" s="315" t="s">
        <v>550</v>
      </c>
    </row>
    <row r="26" spans="2:3">
      <c r="B26" s="598" t="str">
        <f>'D15'!B9</f>
        <v>Diagrama 15. Contul de capital - principalele componente (mil. USD)</v>
      </c>
      <c r="C26" s="315" t="s">
        <v>551</v>
      </c>
    </row>
    <row r="27" spans="2:3">
      <c r="B27" s="598" t="str">
        <f>'D16'!B9</f>
        <v>Diagrama 16. Evoluția contului financiar, pe categorii funcționale, fluxuri nete (mil. USD)</v>
      </c>
      <c r="C27" s="315" t="s">
        <v>552</v>
      </c>
    </row>
    <row r="28" spans="2:3">
      <c r="B28" s="598" t="str">
        <f>'T8'!Tabelul_8</f>
        <v>Tabelul 8. Sursele de acoperire a necesarului net de finanțare, fluxuri financiare nete, % PIB</v>
      </c>
      <c r="C28" s="315" t="s">
        <v>549</v>
      </c>
    </row>
    <row r="29" spans="2:3">
      <c r="B29" s="598" t="str">
        <f>'D17'!B9</f>
        <v>Diagrama 17. Contul financiar, active și pasive pe categorii funcționale în trimestrul III 2023 (mil. USD)</v>
      </c>
      <c r="C29" s="315" t="s">
        <v>553</v>
      </c>
    </row>
    <row r="30" spans="2:3">
      <c r="B30" s="598" t="str">
        <f>'T10'!_Ref128036087</f>
        <v>Tabelul 10. Împrumuturi externe (pasive), pe sectoare instituționale, valorificări și rambursări (mil. USD)</v>
      </c>
      <c r="C30" s="315" t="s">
        <v>554</v>
      </c>
    </row>
    <row r="31" spans="2:3">
      <c r="B31" s="598" t="str">
        <f>'D18'!B9</f>
        <v>Diagrama 18. Principalii creditori ai administrației publice în trimestrul III 2023</v>
      </c>
      <c r="C31" s="315" t="s">
        <v>555</v>
      </c>
    </row>
    <row r="32" spans="2:3">
      <c r="B32" s="598" t="str">
        <f>'T9'!_Ref128036424</f>
        <v>Tabelul 9. Investiții directe, intrări și ieșiri de mijloace financiare (mil. USD)</v>
      </c>
      <c r="C32" s="315" t="s">
        <v>556</v>
      </c>
    </row>
    <row r="33" spans="2:3" ht="5.0999999999999996" customHeight="1">
      <c r="C33" s="599"/>
    </row>
    <row r="34" spans="2:3">
      <c r="B34" s="600" t="s">
        <v>978</v>
      </c>
      <c r="C34" s="599"/>
    </row>
    <row r="35" spans="2:3">
      <c r="B35" s="598" t="str">
        <f>'T11'!_Ref128036509</f>
        <v>Tabelul 11. Indicatorii principali aferenţi poziţiei investiţionale internaţionale (MBP6)</v>
      </c>
      <c r="C35" s="315" t="s">
        <v>557</v>
      </c>
    </row>
    <row r="36" spans="2:3">
      <c r="B36" s="598" t="str">
        <f>'T12'!_Ref128036591</f>
        <v>Tabelul 12. Poziţia investiţională internaţională (MBP6), la 30.09.2023 (mil. USD)</v>
      </c>
      <c r="C36" s="315" t="s">
        <v>558</v>
      </c>
    </row>
    <row r="37" spans="2:3">
      <c r="B37" s="598" t="str">
        <f>'D19'!B9</f>
        <v>Diagrama 19. Poziția investițională internațională net, la sfârșitul perioadei, pe sectoare instituționale, % la PIB</v>
      </c>
      <c r="C37" s="315" t="s">
        <v>559</v>
      </c>
    </row>
    <row r="38" spans="2:3">
      <c r="B38" s="598" t="str">
        <f>'D20'!B9</f>
        <v>Diagrama 20. Structura activelor financiare şi pasivelor externe, pe categorii funcționale, la sfârșitul perioadei (%)</v>
      </c>
      <c r="C38" s="315" t="s">
        <v>560</v>
      </c>
    </row>
    <row r="39" spans="2:3">
      <c r="B39" s="598" t="str">
        <f>'D21'!B9</f>
        <v>Diagrama 21. Indicatorii suficienței activelor oficiale de rezervă</v>
      </c>
      <c r="C39" s="315" t="s">
        <v>561</v>
      </c>
    </row>
    <row r="40" spans="2:3">
      <c r="B40" s="598" t="str">
        <f>'D22'!B9</f>
        <v>Diagrama 22. Poziția investiţiilor directe**, capital propriu, pe zone geografice, la sfârșitul perioadei (mil.USD)</v>
      </c>
      <c r="C40" s="315" t="s">
        <v>562</v>
      </c>
    </row>
    <row r="41" spans="2:3">
      <c r="B41" s="598" t="str">
        <f>'D23'!B9</f>
        <v>Diagrama 23. Investiţiile directe, capital propriu acumulat la 30.09.2023, pe activităţi economice (conform CAEM-2)</v>
      </c>
      <c r="C41" s="315" t="s">
        <v>563</v>
      </c>
    </row>
    <row r="42" spans="2:3">
      <c r="B42" s="598" t="str">
        <f>'D24'!B9</f>
        <v>Diagrama 24. Structura activelor financiare şi pasivelor externe, pe scadenţe, la sfârșitul perioadei (%)</v>
      </c>
      <c r="C42" s="315" t="s">
        <v>564</v>
      </c>
    </row>
    <row r="43" spans="2:3" ht="5.0999999999999996" customHeight="1">
      <c r="C43" s="599"/>
    </row>
    <row r="44" spans="2:3">
      <c r="B44" s="600" t="s">
        <v>979</v>
      </c>
      <c r="C44" s="599"/>
    </row>
    <row r="45" spans="2:3">
      <c r="B45" s="598" t="str">
        <f>'T13'!_Ref130801470</f>
        <v>Tabelul 13. Datoria externă brută (MBP6) pe sectoare instituționale și pe scadențe (originale), (mil. USD)</v>
      </c>
      <c r="C45" s="315" t="s">
        <v>565</v>
      </c>
    </row>
    <row r="46" spans="2:3">
      <c r="B46" s="598" t="str">
        <f>'D25'!B9</f>
        <v>Diagrama 25. Datoria externă brută, la sfârșitul perioadei</v>
      </c>
      <c r="C46" s="315" t="s">
        <v>566</v>
      </c>
    </row>
    <row r="47" spans="2:3">
      <c r="B47" s="598" t="str">
        <f>'D26'!B9</f>
        <v>Diagrama 26. Datoria externă brută, la sfârșitul perioadei (mil. USD)</v>
      </c>
      <c r="C47" s="315" t="s">
        <v>567</v>
      </c>
    </row>
    <row r="48" spans="2:3">
      <c r="B48" s="598" t="str">
        <f>'T14'!_Ref128036795</f>
        <v>Tabelul 14. Indicatorii principali aferenţi datoriei externe (MBP6)</v>
      </c>
      <c r="C48" s="315" t="s">
        <v>568</v>
      </c>
    </row>
    <row r="49" spans="2:3">
      <c r="B49" s="598" t="str">
        <f>'D27'!B9</f>
        <v xml:space="preserve">Diagrama 27. Datoria externă publică, la sfârșitul perioadei (mil. USD) </v>
      </c>
      <c r="C49" s="315" t="s">
        <v>569</v>
      </c>
    </row>
    <row r="50" spans="2:3">
      <c r="B50" s="598" t="str">
        <f>'D28'!B9</f>
        <v>Diagrama 28. Structura pe creditori a datoriei externe publice, la sfârșitul perioadei (%)</v>
      </c>
      <c r="C50" s="315" t="s">
        <v>570</v>
      </c>
    </row>
    <row r="51" spans="2:3">
      <c r="B51" s="598" t="str">
        <f>'T16'!_Ref128036938</f>
        <v xml:space="preserve">Tabelul 16. Serviciul datoriei externe publice </v>
      </c>
      <c r="C51" s="315" t="s">
        <v>571</v>
      </c>
    </row>
    <row r="52" spans="2:3">
      <c r="B52" s="598" t="str">
        <f>'T15'!_Ref128037083</f>
        <v>Tabelul 15. Datoria externă sub formă de împrumuturi, alocări de DST și titluri de angajamente, pe creditori (mil. USD)</v>
      </c>
      <c r="C52" s="315" t="s">
        <v>572</v>
      </c>
    </row>
    <row r="53" spans="2:3">
      <c r="B53" s="598" t="str">
        <f>'D29'!B9</f>
        <v xml:space="preserve">Diagrama 29. Datoria externă privată, la sfârșitul perioadei (mil. USD) </v>
      </c>
      <c r="C53" s="315" t="s">
        <v>573</v>
      </c>
    </row>
    <row r="54" spans="2:3">
      <c r="B54" s="598" t="str">
        <f>'D30'!B9</f>
        <v>Diagrama 30. Structura datoriei private, pe sectoare instituționale, la sfârșit de perioadă (%)</v>
      </c>
      <c r="C54" s="315" t="s">
        <v>574</v>
      </c>
    </row>
    <row r="55" spans="2:3">
      <c r="B55" s="598" t="str">
        <f>'D31'!B9</f>
        <v>Diagrama 31. Structura pe creditori a datoriei private la sfârșitul trimestrului III 2023 (%)</v>
      </c>
      <c r="C55" s="315" t="s">
        <v>575</v>
      </c>
    </row>
    <row r="56" spans="2:3" ht="5.0999999999999996" customHeight="1">
      <c r="C56" s="599"/>
    </row>
    <row r="57" spans="2:3">
      <c r="B57" s="597" t="s">
        <v>290</v>
      </c>
      <c r="C57" s="599"/>
    </row>
    <row r="58" spans="2:3" ht="30">
      <c r="B58" s="278" t="str">
        <f>'D32'!B9</f>
        <v>Diagrama 32. Structura geografică a transferurilor brute de mijloace bănești din străinătate în favoarea persoanelor fizice, I-III 2023</v>
      </c>
      <c r="C58" s="315" t="s">
        <v>576</v>
      </c>
    </row>
    <row r="59" spans="2:3">
      <c r="B59" s="598" t="str">
        <f>'D33'!B9</f>
        <v xml:space="preserve">Diagrama 33. Fluxurile financiare internaționale agregate înregistrate în sistemul bancar național (mil. USD) </v>
      </c>
      <c r="C59" s="315" t="s">
        <v>779</v>
      </c>
    </row>
    <row r="60" spans="2:3">
      <c r="B60" s="598" t="str">
        <f>'D34'!B9</f>
        <v>Diagrama 34. Structura valutară a fluxurilor financiare internaționale înregistrate în sistemul bancar național (mld. USD)</v>
      </c>
      <c r="C60" s="315" t="s">
        <v>780</v>
      </c>
    </row>
    <row r="61" spans="2:3">
      <c r="B61" s="598" t="str">
        <f>'D35'!B9</f>
        <v>Diagrama 35. Structura geografică a transferurilor brute de mijloace bănești din străinătate în favoarea persoanelor fizice</v>
      </c>
      <c r="C61" s="315" t="s">
        <v>781</v>
      </c>
    </row>
    <row r="62" spans="2:3">
      <c r="C62" s="315"/>
    </row>
    <row r="63" spans="2:3">
      <c r="B63" s="601" t="s">
        <v>767</v>
      </c>
    </row>
  </sheetData>
  <phoneticPr fontId="87" type="noConversion"/>
  <hyperlinks>
    <hyperlink ref="C5" location="'D1'!A1" display="D1" xr:uid="{84533A67-9F2E-46D5-B3A9-99A88B376667}"/>
    <hyperlink ref="C6" location="'T1'!A1" display="T1" xr:uid="{3783C56C-6AC2-4918-9D2F-80D5D1F484E5}"/>
    <hyperlink ref="C7" location="'D2'!A1" display="D2" xr:uid="{FE3F7579-7523-4B52-BDDD-40B5CC23B669}"/>
    <hyperlink ref="C8" location="'T2'!A1" display="T2" xr:uid="{9B348808-593A-4F79-BD39-7D780CF1A5D3}"/>
    <hyperlink ref="C9" location="'D3'!A1" display="D3" xr:uid="{3283B815-5525-4A32-AD44-D04B86F28EC4}"/>
    <hyperlink ref="C10" location="'T3'!A1" display="T3" xr:uid="{4109CA45-7DA8-413F-A292-361ABF24B56E}"/>
    <hyperlink ref="C11" location="'D4'!A1" display="D4" xr:uid="{AA6695AC-8574-40CC-9408-FC7689BEE212}"/>
    <hyperlink ref="C12" location="'D5'!A1" display="D5" xr:uid="{B5E8B3AC-530B-4541-B536-A284FB0813E6}"/>
    <hyperlink ref="C13" location="'T4'!A1" display="T4" xr:uid="{6053AAA1-3459-4EE8-A8B5-40BD9BAD59C9}"/>
    <hyperlink ref="C14" location="'D6'!A1" display="D6" xr:uid="{6EBFB7F9-C9F5-4836-924E-90A9E997C0A0}"/>
    <hyperlink ref="C15" location="'D7'!A1" display="D7" xr:uid="{644C7DBA-E20F-4055-A729-5C6F17CDD7EF}"/>
    <hyperlink ref="C16" location="'D8'!A1" display="D8" xr:uid="{C5221271-BFCB-4F60-A93B-DD2BE3E637DA}"/>
    <hyperlink ref="C17" location="'D9'!A1" display="D9" xr:uid="{4252DE17-892D-4879-99B0-C88105AFC5AB}"/>
    <hyperlink ref="C18" location="'T5'!A1" display="T5" xr:uid="{D86BFC11-0B15-4A12-801C-26CCF89AC9D6}"/>
    <hyperlink ref="C19" location="'D10'!A1" display="D10" xr:uid="{D57326B1-072D-4206-ADA5-CDA3396A5426}"/>
    <hyperlink ref="C20" location="'D11'!A1" display="D11" xr:uid="{765499BB-7662-4CC3-8DAB-B2E78F8DA2E0}"/>
    <hyperlink ref="C21" location="'T6'!A1" display="T6" xr:uid="{746404C2-5ED8-4B7E-8BC2-611BD21EFEA4}"/>
    <hyperlink ref="C22" location="'D12'!A1" display="D12" xr:uid="{DC0D4B8B-6DD5-4559-8E32-F95058499D0F}"/>
    <hyperlink ref="C23" location="'D13'!A1" display="D13" xr:uid="{158E0D5E-320D-43AF-8218-39CAB2A2BC3D}"/>
    <hyperlink ref="C24" location="'T7'!A1" display="T7" xr:uid="{5F159A36-5FCD-4707-9976-12F7CBF5E396}"/>
    <hyperlink ref="C28" location="'T8'!A1" display="T8" xr:uid="{9CA61F2B-FBCE-4DF3-A752-DBB95F3B5385}"/>
    <hyperlink ref="C25" location="'D14'!A1" display="D14" xr:uid="{1F4833CC-AFFC-4305-8A05-BE54B8641437}"/>
    <hyperlink ref="C26" location="'D15'!A1" display="D15" xr:uid="{DA6197FE-1A5E-42C5-A061-5FC6BE94BCF6}"/>
    <hyperlink ref="C27" location="'D16'!A1" display="D16" xr:uid="{F1FDB2A7-73F9-4AC6-A4C0-B2E83F6C8DAB}"/>
    <hyperlink ref="C29" location="'D17'!A1" display="D17" xr:uid="{4A65B3F2-92D5-4117-AD80-6331A4DC180D}"/>
    <hyperlink ref="C30" location="'T9'!A1" display="T9" xr:uid="{841F273F-D931-40D2-B4D4-C757DD474EF0}"/>
    <hyperlink ref="C31" location="'D18'!A1" display="D18" xr:uid="{19A9E583-D02B-4351-A152-75E21706DA75}"/>
    <hyperlink ref="C32" location="'T10'!A1" display="T10" xr:uid="{9B037540-43BF-48B4-94A5-3F12ACD1C755}"/>
    <hyperlink ref="C35" location="'T11'!A1" display="T11" xr:uid="{0DB1510A-6FD6-4BB5-964C-453DAA5DE0CF}"/>
    <hyperlink ref="C36" location="'T12'!A1" display="T12" xr:uid="{E71F4493-8C2E-4E92-B709-6A4CB5FD8B07}"/>
    <hyperlink ref="C37" location="'D19'!A1" display="D19" xr:uid="{4AE2248A-C205-4EBB-ABC7-20F21C8C24EF}"/>
    <hyperlink ref="C38" location="'D20'!A1" display="D20" xr:uid="{E0719564-180E-475A-A8F7-FF414D044C9D}"/>
    <hyperlink ref="C39" location="'D21'!A1" display="D21" xr:uid="{BA9EE409-3C62-4D8C-B0E3-61F7DA6737E6}"/>
    <hyperlink ref="C40" location="'D22'!A1" display="D22" xr:uid="{74E6555C-4FE6-4839-BF01-C9A5DD0ED139}"/>
    <hyperlink ref="C41" location="'D23'!A1" display="D23" xr:uid="{CE5B871C-8805-4A7C-AF4F-1B2FAB580CA2}"/>
    <hyperlink ref="C42" location="'D24'!A1" display="D24" xr:uid="{8C2EBD42-85EB-41F6-811B-FA317BAD2C76}"/>
    <hyperlink ref="C45" location="'T13'!A1" display="T13" xr:uid="{455F38D1-894B-4061-9991-82859E054A4D}"/>
    <hyperlink ref="C46" location="'D25'!A1" display="D25" xr:uid="{2342A727-5045-4CB9-A166-9840B5632456}"/>
    <hyperlink ref="C47" location="'D26'!A1" display="D26" xr:uid="{DCF1BE76-2186-48D4-8296-5EFB1E2DDAB9}"/>
    <hyperlink ref="C48" location="'T14'!A1" display="T14" xr:uid="{B463F816-9558-483F-965F-8B6D97E2F2B4}"/>
    <hyperlink ref="C49" location="'D27'!A1" display="D27" xr:uid="{06257D56-89C9-45EA-85A3-D1517285D0F2}"/>
    <hyperlink ref="C50" location="'D28'!A1" display="D28" xr:uid="{2E21655E-664E-40C1-A6D1-79815A44C2C0}"/>
    <hyperlink ref="C51" location="'T15'!A1" display="T15" xr:uid="{5DE0DF8A-36DF-4330-8AEE-C2273DCAF4AE}"/>
    <hyperlink ref="C52" location="'T16'!A1" display="T16" xr:uid="{1EF6A5D6-2B2A-42FA-A4DE-A7FD5C33A6F8}"/>
    <hyperlink ref="C53" location="'D29'!A1" display="D29" xr:uid="{E919119C-C1DF-4C0C-9DA1-51C0970EFCFC}"/>
    <hyperlink ref="C54" location="'D30'!A1" display="D30" xr:uid="{E9FB78F3-EBD1-4CD6-B7F6-F93C9D6349F5}"/>
    <hyperlink ref="C58" location="'D31'!A1" display="D32" xr:uid="{E6B5AD91-1886-46C6-80C4-8D2030433AF1}"/>
    <hyperlink ref="C59" location="'D32'!A1" display="D33" xr:uid="{35FD7208-F6D7-4752-BE68-B5EB7723F9E9}"/>
    <hyperlink ref="C60" location="Cuprins_ro!A1" display="D34" xr:uid="{300EB50B-1472-45D1-B17C-230393A7C0B5}"/>
    <hyperlink ref="C61" location="Cuprins_ro!A1" display="D35" xr:uid="{AF051295-F333-4273-8039-4C683CB5CEBB}"/>
    <hyperlink ref="C55" location="'D30'!A1" display="D31" xr:uid="{EED175D4-5280-429A-B45A-72ED3937C10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23CE-EEB7-4E63-AFFB-1C371271733E}">
  <sheetPr codeName="Sheet7"/>
  <dimension ref="B1:AA43"/>
  <sheetViews>
    <sheetView showGridLines="0" showRowColHeaders="0" zoomScaleNormal="100" workbookViewId="0"/>
  </sheetViews>
  <sheetFormatPr defaultColWidth="9.140625" defaultRowHeight="15"/>
  <cols>
    <col min="1" max="1" width="5.7109375" style="49" customWidth="1"/>
    <col min="2" max="2" width="43.42578125" style="49" customWidth="1"/>
    <col min="3" max="9" width="9" style="48" customWidth="1"/>
    <col min="10" max="224" width="9.140625" style="49" customWidth="1"/>
    <col min="225" max="16384" width="9.140625" style="49"/>
  </cols>
  <sheetData>
    <row r="1" spans="2:23" s="9" customFormat="1">
      <c r="B1" s="881" t="s">
        <v>884</v>
      </c>
      <c r="C1" s="881"/>
      <c r="D1" s="881"/>
      <c r="E1" s="881"/>
      <c r="F1" s="881"/>
      <c r="G1" s="881"/>
      <c r="H1" s="881"/>
      <c r="I1" s="881"/>
      <c r="J1" s="881"/>
      <c r="K1" s="881"/>
      <c r="L1" s="881"/>
    </row>
    <row r="2" spans="2:23" s="9" customFormat="1">
      <c r="B2" s="881" t="s">
        <v>885</v>
      </c>
      <c r="C2" s="881"/>
      <c r="D2" s="881"/>
      <c r="E2" s="881"/>
      <c r="F2" s="881"/>
      <c r="G2" s="881"/>
      <c r="H2" s="881"/>
      <c r="I2" s="881"/>
      <c r="J2" s="881"/>
      <c r="K2" s="881"/>
      <c r="L2" s="881"/>
    </row>
    <row r="3" spans="2:23" s="9" customFormat="1">
      <c r="B3" s="881" t="s">
        <v>886</v>
      </c>
      <c r="C3" s="881"/>
      <c r="D3" s="881"/>
      <c r="E3" s="881"/>
      <c r="F3" s="881"/>
      <c r="G3" s="881"/>
      <c r="H3" s="881"/>
      <c r="I3" s="881"/>
      <c r="J3" s="881"/>
      <c r="K3" s="881"/>
      <c r="L3" s="881"/>
    </row>
    <row r="4" spans="2:23" customFormat="1" ht="11.25" customHeight="1">
      <c r="B4" s="120"/>
      <c r="C4" s="120"/>
      <c r="D4" s="120"/>
      <c r="E4" s="120"/>
      <c r="F4" s="120"/>
      <c r="G4" s="120"/>
      <c r="H4" s="120"/>
      <c r="I4" s="120"/>
    </row>
    <row r="5" spans="2:23" s="148" customFormat="1" ht="30" customHeight="1">
      <c r="B5" s="875" t="s">
        <v>1017</v>
      </c>
      <c r="C5" s="875"/>
      <c r="D5" s="875"/>
      <c r="E5" s="875"/>
      <c r="F5" s="875"/>
      <c r="G5" s="875"/>
      <c r="H5" s="875"/>
      <c r="I5" s="875"/>
      <c r="J5" s="875"/>
      <c r="K5" s="875"/>
    </row>
    <row r="6" spans="2:23" s="148" customFormat="1" ht="30" customHeight="1">
      <c r="B6" s="875" t="s">
        <v>1016</v>
      </c>
      <c r="C6" s="875"/>
      <c r="D6" s="875"/>
      <c r="E6" s="875"/>
      <c r="F6" s="875"/>
      <c r="G6" s="875"/>
      <c r="H6" s="875"/>
      <c r="I6" s="875"/>
      <c r="J6" s="875"/>
      <c r="K6" s="875"/>
      <c r="N6" s="719"/>
      <c r="O6" s="719"/>
      <c r="P6" s="719"/>
      <c r="Q6" s="719"/>
      <c r="R6" s="719"/>
      <c r="S6" s="719"/>
      <c r="T6" s="719"/>
      <c r="U6" s="719"/>
      <c r="V6" s="719"/>
      <c r="W6" s="719"/>
    </row>
    <row r="7" spans="2:23" s="148" customFormat="1" ht="30" customHeight="1">
      <c r="B7" s="875" t="s">
        <v>1018</v>
      </c>
      <c r="C7" s="875"/>
      <c r="D7" s="875"/>
      <c r="E7" s="875"/>
      <c r="F7" s="875"/>
      <c r="G7" s="875"/>
      <c r="H7" s="875"/>
      <c r="I7" s="875"/>
      <c r="J7" s="875"/>
      <c r="K7" s="875"/>
      <c r="N7" s="719"/>
      <c r="O7" s="719"/>
      <c r="P7" s="719"/>
      <c r="Q7" s="719"/>
      <c r="R7" s="719"/>
      <c r="S7" s="719"/>
      <c r="T7" s="719"/>
      <c r="U7" s="719"/>
      <c r="V7" s="719"/>
      <c r="W7" s="719"/>
    </row>
    <row r="8" spans="2:23" customFormat="1" ht="5.0999999999999996" customHeight="1">
      <c r="B8" s="525"/>
      <c r="C8" s="525"/>
      <c r="D8" s="525"/>
      <c r="E8" s="525"/>
      <c r="F8" s="525"/>
      <c r="G8" s="525"/>
      <c r="H8" s="525"/>
      <c r="I8" s="525"/>
    </row>
    <row r="9" spans="2:23" s="149" customFormat="1" ht="12.75">
      <c r="B9" s="874" t="s">
        <v>905</v>
      </c>
      <c r="C9" s="874"/>
      <c r="D9" s="874"/>
      <c r="E9" s="874"/>
      <c r="F9" s="874"/>
      <c r="G9" s="874"/>
      <c r="H9" s="874"/>
      <c r="I9" s="874"/>
      <c r="J9" s="874"/>
      <c r="K9" s="874"/>
    </row>
    <row r="10" spans="2:23" s="149" customFormat="1" ht="12.75">
      <c r="B10" s="874" t="s">
        <v>906</v>
      </c>
      <c r="C10" s="874"/>
      <c r="D10" s="874"/>
      <c r="E10" s="874"/>
      <c r="F10" s="874"/>
      <c r="G10" s="874"/>
      <c r="H10" s="874"/>
      <c r="I10" s="874"/>
      <c r="J10" s="874"/>
      <c r="K10" s="874"/>
    </row>
    <row r="11" spans="2:23" s="149" customFormat="1" ht="12.75">
      <c r="B11" s="874" t="s">
        <v>907</v>
      </c>
      <c r="C11" s="874"/>
      <c r="D11" s="874"/>
      <c r="E11" s="874"/>
      <c r="F11" s="874"/>
      <c r="G11" s="874"/>
      <c r="H11" s="874"/>
      <c r="I11" s="874"/>
      <c r="J11" s="874"/>
      <c r="K11" s="874"/>
    </row>
    <row r="12" spans="2:23" customFormat="1">
      <c r="B12" s="49"/>
      <c r="C12" s="48"/>
      <c r="D12" s="48"/>
      <c r="E12" s="48"/>
      <c r="F12" s="48"/>
      <c r="G12" s="48"/>
      <c r="H12" s="48"/>
      <c r="I12" s="48"/>
      <c r="K12" s="321"/>
    </row>
    <row r="13" spans="2:23">
      <c r="C13" s="49"/>
      <c r="D13" s="49"/>
      <c r="E13" s="49"/>
      <c r="F13" s="49"/>
      <c r="G13" s="49"/>
      <c r="H13" s="49"/>
      <c r="I13" s="49"/>
    </row>
    <row r="14" spans="2:23">
      <c r="C14" s="49"/>
      <c r="D14" s="49"/>
      <c r="E14" s="49"/>
      <c r="F14" s="49"/>
      <c r="G14" s="49"/>
      <c r="H14" s="49"/>
      <c r="I14" s="49"/>
    </row>
    <row r="15" spans="2:23">
      <c r="C15" s="49"/>
      <c r="D15" s="49"/>
      <c r="E15" s="49"/>
      <c r="F15" s="49"/>
      <c r="G15" s="49"/>
      <c r="H15" s="49"/>
      <c r="I15" s="49"/>
    </row>
    <row r="16" spans="2:23">
      <c r="C16" s="49"/>
      <c r="D16" s="49"/>
      <c r="E16" s="49"/>
      <c r="F16" s="49"/>
      <c r="G16" s="49"/>
      <c r="H16" s="49"/>
      <c r="I16" s="49"/>
    </row>
    <row r="17" s="49" customFormat="1"/>
    <row r="34" spans="2:27">
      <c r="B34" s="36" t="s">
        <v>46</v>
      </c>
    </row>
    <row r="35" spans="2:27" ht="33" customHeight="1">
      <c r="B35" s="921" t="s">
        <v>989</v>
      </c>
      <c r="C35" s="922"/>
      <c r="D35" s="922"/>
      <c r="E35" s="922"/>
      <c r="F35" s="922"/>
      <c r="G35" s="922"/>
      <c r="H35" s="922"/>
      <c r="I35" s="922"/>
      <c r="J35" s="706"/>
    </row>
    <row r="36" spans="2:27" ht="11.25" customHeight="1">
      <c r="B36" s="488" t="s">
        <v>47</v>
      </c>
      <c r="J36" s="48"/>
    </row>
    <row r="37" spans="2:27">
      <c r="B37" s="488"/>
      <c r="J37" s="48"/>
    </row>
    <row r="38" spans="2:27" ht="11.25" customHeight="1">
      <c r="B38" s="916"/>
      <c r="C38" s="917">
        <v>2022</v>
      </c>
      <c r="D38" s="917"/>
      <c r="E38" s="917"/>
      <c r="F38" s="917"/>
      <c r="G38" s="918">
        <v>2023</v>
      </c>
      <c r="H38" s="919"/>
      <c r="I38" s="920"/>
    </row>
    <row r="39" spans="2:27" ht="11.25" customHeight="1">
      <c r="B39" s="916"/>
      <c r="C39" s="50" t="s">
        <v>3</v>
      </c>
      <c r="D39" s="50" t="s">
        <v>4</v>
      </c>
      <c r="E39" s="50" t="s">
        <v>5</v>
      </c>
      <c r="F39" s="50" t="s">
        <v>6</v>
      </c>
      <c r="G39" s="50" t="s">
        <v>694</v>
      </c>
      <c r="H39" s="50" t="s">
        <v>845</v>
      </c>
      <c r="I39" s="50" t="s">
        <v>5</v>
      </c>
    </row>
    <row r="40" spans="2:27" ht="11.25" customHeight="1">
      <c r="B40" s="850" t="s">
        <v>152</v>
      </c>
      <c r="C40" s="851">
        <v>-1024.7599999999998</v>
      </c>
      <c r="D40" s="851">
        <v>-1154.2599999999998</v>
      </c>
      <c r="E40" s="851">
        <v>-1465.82</v>
      </c>
      <c r="F40" s="851">
        <v>-1706.99</v>
      </c>
      <c r="G40" s="851">
        <v>-1240.71</v>
      </c>
      <c r="H40" s="851">
        <v>-1058.1200000000001</v>
      </c>
      <c r="I40" s="851">
        <v>-1267.0700000000002</v>
      </c>
      <c r="S40" s="48"/>
      <c r="T40" s="48"/>
      <c r="U40" s="48"/>
      <c r="V40" s="48"/>
      <c r="W40" s="48"/>
      <c r="X40" s="48"/>
      <c r="Y40" s="48"/>
      <c r="Z40" s="48"/>
      <c r="AA40" s="48"/>
    </row>
    <row r="41" spans="2:27" ht="11.25" customHeight="1">
      <c r="B41" s="852" t="s">
        <v>785</v>
      </c>
      <c r="C41" s="524">
        <v>-433.35</v>
      </c>
      <c r="D41" s="524">
        <v>-681.5</v>
      </c>
      <c r="E41" s="524">
        <v>-864.37000000000012</v>
      </c>
      <c r="F41" s="524">
        <v>-1107.75</v>
      </c>
      <c r="G41" s="524">
        <v>-808.57000000000016</v>
      </c>
      <c r="H41" s="524">
        <v>-750.56000000000017</v>
      </c>
      <c r="I41" s="524">
        <v>-786.61999999999989</v>
      </c>
      <c r="S41" s="48"/>
      <c r="T41" s="48"/>
      <c r="U41" s="48"/>
      <c r="V41" s="48"/>
      <c r="W41" s="48"/>
      <c r="X41" s="48"/>
      <c r="Y41" s="48"/>
      <c r="Z41" s="48"/>
      <c r="AA41" s="48"/>
    </row>
    <row r="42" spans="2:27" ht="11.25" customHeight="1">
      <c r="B42" s="852" t="s">
        <v>153</v>
      </c>
      <c r="C42" s="524">
        <v>-506.34999999999997</v>
      </c>
      <c r="D42" s="524">
        <v>-223.94</v>
      </c>
      <c r="E42" s="524">
        <v>-242.95999999999998</v>
      </c>
      <c r="F42" s="524">
        <v>-312.28000000000003</v>
      </c>
      <c r="G42" s="524">
        <v>-132.88999999999999</v>
      </c>
      <c r="H42" s="524">
        <v>-10.099999999999966</v>
      </c>
      <c r="I42" s="524">
        <v>-91.499999999999972</v>
      </c>
      <c r="S42" s="48"/>
      <c r="T42" s="48"/>
      <c r="U42" s="48"/>
      <c r="V42" s="48"/>
      <c r="W42" s="48"/>
      <c r="X42" s="48"/>
      <c r="Y42" s="48"/>
      <c r="Z42" s="48"/>
      <c r="AA42" s="48"/>
    </row>
    <row r="43" spans="2:27" ht="11.25" customHeight="1">
      <c r="B43" s="852" t="s">
        <v>154</v>
      </c>
      <c r="C43" s="524">
        <v>-85.060000000000031</v>
      </c>
      <c r="D43" s="524">
        <v>-248.82</v>
      </c>
      <c r="E43" s="524">
        <v>-358.49</v>
      </c>
      <c r="F43" s="524">
        <v>-286.95999999999998</v>
      </c>
      <c r="G43" s="524">
        <v>-299.25</v>
      </c>
      <c r="H43" s="524">
        <v>-297.46000000000004</v>
      </c>
      <c r="I43" s="524">
        <v>-388.95000000000005</v>
      </c>
      <c r="S43" s="48"/>
      <c r="T43" s="48"/>
      <c r="U43" s="48"/>
      <c r="V43" s="48"/>
      <c r="W43" s="48"/>
      <c r="X43" s="48"/>
      <c r="Y43" s="48"/>
      <c r="Z43" s="48"/>
      <c r="AA43" s="48"/>
    </row>
  </sheetData>
  <mergeCells count="13">
    <mergeCell ref="B7:K7"/>
    <mergeCell ref="B9:K9"/>
    <mergeCell ref="B1:L1"/>
    <mergeCell ref="B2:L2"/>
    <mergeCell ref="B3:L3"/>
    <mergeCell ref="B5:K5"/>
    <mergeCell ref="B6:K6"/>
    <mergeCell ref="B38:B39"/>
    <mergeCell ref="C38:F38"/>
    <mergeCell ref="G38:I38"/>
    <mergeCell ref="B35:I35"/>
    <mergeCell ref="B10:K10"/>
    <mergeCell ref="B11:K11"/>
  </mergeCells>
  <hyperlinks>
    <hyperlink ref="B1:G1" location="Cuprins_ro!B4" display="I. Balanța de plăți a Republicii Moldova în trimestrul I 2023 (date provizorii)" xr:uid="{D48885ED-52F4-49C2-81AB-7BFBDB0D33F4}"/>
    <hyperlink ref="B2:G2" location="Содержание_ru!B4" display="I. Платёжный баланс Республики Молдова в I кварталe 2023 года (предварительные данные)" xr:uid="{78C91184-6339-417B-AE75-ED4F25EFDB39}"/>
    <hyperlink ref="B3:G3" location="Contents_en!B4" display="I. Balance of payments of the Republic of Moldova in Quarter I, 2023 (preliminary data)" xr:uid="{489F5FAD-C19A-49E8-A63A-71261D5D1651}"/>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8EE2-115F-4374-8D73-F0D0F4CE6FC3}">
  <sheetPr codeName="Sheet8"/>
  <dimension ref="B1:AC62"/>
  <sheetViews>
    <sheetView showGridLines="0" showRowColHeaders="0" zoomScaleNormal="100" workbookViewId="0"/>
  </sheetViews>
  <sheetFormatPr defaultColWidth="9.140625" defaultRowHeight="15"/>
  <cols>
    <col min="1" max="1" width="5.7109375" style="9" customWidth="1"/>
    <col min="2" max="2" width="44.85546875" style="9" customWidth="1"/>
    <col min="3" max="9" width="12.28515625" style="9" customWidth="1"/>
    <col min="10" max="16384" width="9.140625" style="9"/>
  </cols>
  <sheetData>
    <row r="1" spans="2:18">
      <c r="B1" s="881" t="s">
        <v>884</v>
      </c>
      <c r="C1" s="881"/>
      <c r="D1" s="881"/>
      <c r="E1" s="881"/>
      <c r="F1" s="881"/>
      <c r="G1" s="881"/>
      <c r="H1" s="881"/>
      <c r="I1" s="881"/>
      <c r="J1" s="881"/>
      <c r="K1" s="881"/>
      <c r="L1" s="881"/>
    </row>
    <row r="2" spans="2:18">
      <c r="B2" s="881" t="s">
        <v>885</v>
      </c>
      <c r="C2" s="881"/>
      <c r="D2" s="881"/>
      <c r="E2" s="881"/>
      <c r="F2" s="881"/>
      <c r="G2" s="881"/>
      <c r="H2" s="881"/>
      <c r="I2" s="881"/>
      <c r="J2" s="881"/>
      <c r="K2" s="881"/>
      <c r="L2" s="881"/>
    </row>
    <row r="3" spans="2:18">
      <c r="B3" s="881" t="s">
        <v>886</v>
      </c>
      <c r="C3" s="881"/>
      <c r="D3" s="881"/>
      <c r="E3" s="881"/>
      <c r="F3" s="881"/>
      <c r="G3" s="881"/>
      <c r="H3" s="881"/>
      <c r="I3" s="881"/>
      <c r="J3" s="881"/>
      <c r="K3" s="881"/>
      <c r="L3" s="881"/>
    </row>
    <row r="4" spans="2:18" ht="11.25" customHeight="1">
      <c r="B4" s="8"/>
      <c r="C4" s="52"/>
      <c r="D4" s="52"/>
    </row>
    <row r="5" spans="2:18" s="148" customFormat="1" ht="15" customHeight="1">
      <c r="B5" s="609" t="s">
        <v>852</v>
      </c>
      <c r="C5" s="365"/>
      <c r="D5" s="365"/>
      <c r="E5" s="365"/>
      <c r="I5" s="9"/>
    </row>
    <row r="6" spans="2:18" s="148" customFormat="1" ht="15" customHeight="1">
      <c r="B6" s="610" t="s">
        <v>874</v>
      </c>
      <c r="C6" s="298"/>
      <c r="D6" s="121"/>
      <c r="E6" s="298"/>
      <c r="F6" s="298"/>
      <c r="G6" s="298"/>
      <c r="H6" s="298"/>
    </row>
    <row r="7" spans="2:18" s="148" customFormat="1" ht="15" customHeight="1">
      <c r="B7" s="609" t="s">
        <v>875</v>
      </c>
      <c r="C7" s="147"/>
      <c r="D7" s="147"/>
    </row>
    <row r="8" spans="2:18" ht="5.0999999999999996" customHeight="1">
      <c r="B8" s="8"/>
      <c r="C8" s="52"/>
      <c r="D8" s="52"/>
    </row>
    <row r="9" spans="2:18" s="149" customFormat="1" ht="12.75">
      <c r="B9" s="126" t="s">
        <v>801</v>
      </c>
      <c r="C9" s="856"/>
      <c r="D9" s="856"/>
      <c r="E9" s="126" t="s">
        <v>1010</v>
      </c>
      <c r="F9" s="151"/>
      <c r="G9" s="151"/>
      <c r="H9" s="151"/>
      <c r="I9" s="126"/>
      <c r="J9" s="126"/>
    </row>
    <row r="10" spans="2:18" s="149" customFormat="1" ht="12.75">
      <c r="B10" s="126" t="s">
        <v>802</v>
      </c>
      <c r="C10" s="856"/>
      <c r="D10" s="856"/>
      <c r="E10" s="126" t="s">
        <v>1011</v>
      </c>
      <c r="F10" s="151"/>
      <c r="G10" s="151"/>
      <c r="H10" s="151"/>
      <c r="I10" s="126"/>
      <c r="J10" s="126"/>
    </row>
    <row r="11" spans="2:18" s="149" customFormat="1" ht="12.75">
      <c r="B11" s="126" t="s">
        <v>803</v>
      </c>
      <c r="C11" s="856"/>
      <c r="D11" s="856"/>
      <c r="E11" s="126" t="s">
        <v>1012</v>
      </c>
      <c r="F11" s="151"/>
      <c r="G11" s="151"/>
      <c r="H11" s="151"/>
      <c r="I11" s="126"/>
      <c r="J11" s="126"/>
    </row>
    <row r="12" spans="2:18">
      <c r="C12" s="52"/>
      <c r="D12" s="52"/>
      <c r="F12" s="321"/>
      <c r="G12" s="321"/>
      <c r="H12" s="321"/>
      <c r="J12" s="329"/>
      <c r="L12" s="149"/>
    </row>
    <row r="13" spans="2:18">
      <c r="B13" s="8"/>
      <c r="C13" s="52"/>
      <c r="D13" s="52"/>
      <c r="F13" s="328"/>
      <c r="G13" s="328"/>
      <c r="H13" s="328"/>
      <c r="J13" s="329"/>
    </row>
    <row r="14" spans="2:18">
      <c r="B14" s="8"/>
      <c r="C14" s="52"/>
      <c r="D14" s="52"/>
      <c r="F14" s="67"/>
      <c r="G14" s="67"/>
      <c r="H14" s="67"/>
      <c r="I14"/>
      <c r="J14"/>
      <c r="K14"/>
      <c r="L14"/>
      <c r="M14"/>
      <c r="N14"/>
      <c r="O14"/>
      <c r="P14"/>
      <c r="Q14"/>
      <c r="R14"/>
    </row>
    <row r="15" spans="2:18">
      <c r="B15" s="8"/>
      <c r="C15" s="52"/>
      <c r="D15" s="52"/>
      <c r="F15"/>
      <c r="G15"/>
      <c r="H15"/>
      <c r="I15"/>
      <c r="J15"/>
      <c r="K15"/>
      <c r="L15"/>
      <c r="M15"/>
      <c r="N15"/>
      <c r="O15"/>
      <c r="P15"/>
      <c r="Q15"/>
      <c r="R15"/>
    </row>
    <row r="16" spans="2:18">
      <c r="B16" s="8"/>
      <c r="C16" s="52"/>
      <c r="D16" s="52"/>
      <c r="F16"/>
      <c r="G16"/>
      <c r="H16"/>
      <c r="I16"/>
      <c r="J16"/>
      <c r="K16"/>
      <c r="L16"/>
      <c r="M16"/>
      <c r="N16"/>
      <c r="O16"/>
      <c r="P16"/>
      <c r="Q16"/>
      <c r="R16"/>
    </row>
    <row r="17" spans="2:18">
      <c r="B17" s="8"/>
      <c r="C17" s="52"/>
      <c r="D17" s="52"/>
      <c r="F17"/>
      <c r="G17"/>
      <c r="H17"/>
      <c r="I17"/>
      <c r="J17"/>
      <c r="K17"/>
      <c r="L17"/>
      <c r="M17"/>
      <c r="N17"/>
      <c r="O17"/>
      <c r="P17"/>
      <c r="Q17"/>
      <c r="R17"/>
    </row>
    <row r="18" spans="2:18">
      <c r="B18" s="8"/>
      <c r="F18"/>
      <c r="G18"/>
      <c r="H18"/>
      <c r="I18"/>
      <c r="J18"/>
      <c r="K18"/>
      <c r="L18"/>
      <c r="M18"/>
      <c r="N18"/>
      <c r="O18"/>
      <c r="P18"/>
      <c r="Q18"/>
      <c r="R18"/>
    </row>
    <row r="19" spans="2:18">
      <c r="F19"/>
      <c r="G19"/>
      <c r="H19"/>
      <c r="I19"/>
      <c r="J19"/>
      <c r="K19"/>
      <c r="L19"/>
      <c r="M19"/>
      <c r="N19"/>
      <c r="O19"/>
      <c r="P19"/>
      <c r="Q19"/>
      <c r="R19"/>
    </row>
    <row r="20" spans="2:18">
      <c r="F20"/>
      <c r="G20"/>
      <c r="H20"/>
      <c r="I20"/>
      <c r="J20"/>
      <c r="K20"/>
      <c r="L20"/>
      <c r="M20"/>
      <c r="N20"/>
      <c r="O20"/>
      <c r="P20"/>
      <c r="Q20"/>
      <c r="R20"/>
    </row>
    <row r="21" spans="2:18">
      <c r="F21"/>
      <c r="G21"/>
      <c r="H21"/>
      <c r="I21"/>
      <c r="J21"/>
      <c r="K21"/>
      <c r="L21"/>
      <c r="M21"/>
      <c r="N21"/>
      <c r="O21"/>
      <c r="P21"/>
      <c r="Q21"/>
      <c r="R21"/>
    </row>
    <row r="22" spans="2:18">
      <c r="F22"/>
      <c r="G22"/>
      <c r="H22"/>
      <c r="I22"/>
      <c r="J22"/>
      <c r="K22"/>
      <c r="L22"/>
      <c r="M22"/>
      <c r="N22"/>
      <c r="O22"/>
      <c r="P22"/>
      <c r="Q22"/>
      <c r="R22"/>
    </row>
    <row r="23" spans="2:18">
      <c r="F23"/>
      <c r="G23"/>
      <c r="H23"/>
      <c r="I23"/>
      <c r="J23"/>
      <c r="K23" t="s">
        <v>173</v>
      </c>
      <c r="L23"/>
      <c r="M23"/>
      <c r="N23"/>
      <c r="O23"/>
      <c r="P23"/>
      <c r="Q23"/>
      <c r="R23"/>
    </row>
    <row r="24" spans="2:18">
      <c r="F24"/>
      <c r="G24"/>
      <c r="H24"/>
      <c r="I24"/>
      <c r="J24"/>
      <c r="K24" t="s">
        <v>173</v>
      </c>
      <c r="L24"/>
      <c r="M24"/>
      <c r="N24"/>
      <c r="O24"/>
      <c r="P24"/>
      <c r="Q24"/>
      <c r="R24"/>
    </row>
    <row r="25" spans="2:18">
      <c r="C25" s="54"/>
      <c r="D25" s="54"/>
      <c r="F25"/>
      <c r="G25"/>
      <c r="H25"/>
      <c r="I25"/>
      <c r="J25"/>
      <c r="K25" t="s">
        <v>173</v>
      </c>
      <c r="L25"/>
      <c r="M25"/>
      <c r="N25"/>
      <c r="O25"/>
      <c r="P25"/>
      <c r="Q25"/>
      <c r="R25"/>
    </row>
    <row r="33" spans="2:29">
      <c r="B33" s="607" t="s">
        <v>46</v>
      </c>
    </row>
    <row r="34" spans="2:29" ht="11.25" customHeight="1">
      <c r="B34" s="488" t="s">
        <v>47</v>
      </c>
    </row>
    <row r="36" spans="2:29" ht="12" customHeight="1">
      <c r="B36" s="926"/>
      <c r="C36" s="923">
        <v>2022</v>
      </c>
      <c r="D36" s="924"/>
      <c r="E36" s="924"/>
      <c r="F36" s="925"/>
      <c r="G36" s="923">
        <v>2023</v>
      </c>
      <c r="H36" s="924"/>
      <c r="I36" s="925"/>
      <c r="J36" s="124"/>
      <c r="K36" s="321"/>
    </row>
    <row r="37" spans="2:29" ht="12" customHeight="1">
      <c r="B37" s="927"/>
      <c r="C37" s="142" t="s">
        <v>3</v>
      </c>
      <c r="D37" s="142" t="s">
        <v>4</v>
      </c>
      <c r="E37" s="142" t="s">
        <v>5</v>
      </c>
      <c r="F37" s="142" t="s">
        <v>6</v>
      </c>
      <c r="G37" s="142" t="s">
        <v>694</v>
      </c>
      <c r="H37" s="142" t="s">
        <v>845</v>
      </c>
      <c r="I37" s="142" t="s">
        <v>5</v>
      </c>
    </row>
    <row r="38" spans="2:29" s="615" customFormat="1" ht="12" customHeight="1">
      <c r="B38" s="813" t="s">
        <v>700</v>
      </c>
      <c r="C38" s="579">
        <v>573.21</v>
      </c>
      <c r="D38" s="579">
        <v>539.99</v>
      </c>
      <c r="E38" s="579">
        <v>388.8</v>
      </c>
      <c r="F38" s="579">
        <v>456.78000000000003</v>
      </c>
      <c r="G38" s="579">
        <v>519.53</v>
      </c>
      <c r="H38" s="579">
        <v>416.71000000000004</v>
      </c>
      <c r="I38" s="579">
        <v>525.44000000000005</v>
      </c>
      <c r="T38" s="853"/>
      <c r="U38" s="853"/>
      <c r="V38" s="853"/>
      <c r="W38" s="853"/>
      <c r="X38" s="853"/>
      <c r="Y38" s="853"/>
      <c r="Z38" s="853"/>
      <c r="AA38" s="853"/>
      <c r="AB38" s="853"/>
      <c r="AC38" s="853"/>
    </row>
    <row r="39" spans="2:29" s="615" customFormat="1" ht="12" customHeight="1">
      <c r="B39" s="813" t="s">
        <v>153</v>
      </c>
      <c r="C39" s="579">
        <v>102.3</v>
      </c>
      <c r="D39" s="579">
        <v>308.44</v>
      </c>
      <c r="E39" s="579">
        <v>316.33</v>
      </c>
      <c r="F39" s="579">
        <v>315.66000000000003</v>
      </c>
      <c r="G39" s="579">
        <v>266.2</v>
      </c>
      <c r="H39" s="579">
        <v>257.53000000000003</v>
      </c>
      <c r="I39" s="579">
        <v>196.70000000000002</v>
      </c>
      <c r="T39" s="853"/>
      <c r="U39" s="853"/>
      <c r="V39" s="853"/>
      <c r="W39" s="853"/>
      <c r="X39" s="853"/>
      <c r="Y39" s="853"/>
      <c r="Z39" s="853"/>
      <c r="AA39" s="853"/>
      <c r="AB39" s="853"/>
      <c r="AC39" s="853"/>
    </row>
    <row r="40" spans="2:29" s="615" customFormat="1" ht="12" customHeight="1">
      <c r="B40" s="813" t="s">
        <v>154</v>
      </c>
      <c r="C40" s="579">
        <v>213.04</v>
      </c>
      <c r="D40" s="579">
        <v>191.68</v>
      </c>
      <c r="E40" s="579">
        <v>108.86</v>
      </c>
      <c r="F40" s="579">
        <v>108.74000000000001</v>
      </c>
      <c r="G40" s="579">
        <v>113.12</v>
      </c>
      <c r="H40" s="579">
        <v>107.78</v>
      </c>
      <c r="I40" s="579">
        <v>79.960000000000008</v>
      </c>
      <c r="T40" s="853"/>
      <c r="U40" s="853"/>
      <c r="V40" s="853"/>
      <c r="W40" s="853"/>
      <c r="X40" s="853"/>
      <c r="Y40" s="853"/>
      <c r="Z40" s="853"/>
      <c r="AA40" s="853"/>
      <c r="AB40" s="853"/>
      <c r="AC40" s="853"/>
    </row>
    <row r="41" spans="2:29" s="615" customFormat="1" ht="12" customHeight="1">
      <c r="B41" s="183" t="s">
        <v>152</v>
      </c>
      <c r="C41" s="580">
        <v>888.55000000000007</v>
      </c>
      <c r="D41" s="580">
        <v>1040.1100000000001</v>
      </c>
      <c r="E41" s="580">
        <v>813.99</v>
      </c>
      <c r="F41" s="580">
        <v>881.18000000000006</v>
      </c>
      <c r="G41" s="580">
        <v>898.85</v>
      </c>
      <c r="H41" s="580">
        <v>782.02</v>
      </c>
      <c r="I41" s="580">
        <v>802.1</v>
      </c>
      <c r="T41" s="853"/>
      <c r="U41" s="853"/>
      <c r="V41" s="853"/>
      <c r="W41" s="853"/>
      <c r="X41" s="853"/>
      <c r="Y41" s="853"/>
      <c r="Z41" s="853"/>
      <c r="AA41" s="853"/>
      <c r="AB41" s="853"/>
      <c r="AC41" s="853"/>
    </row>
    <row r="43" spans="2:29" ht="33.75">
      <c r="B43" s="143" t="s">
        <v>155</v>
      </c>
      <c r="C43" s="608">
        <v>0.53500000000000003</v>
      </c>
      <c r="H43" s="321"/>
    </row>
    <row r="44" spans="2:29" ht="33.75">
      <c r="B44" s="143" t="s">
        <v>156</v>
      </c>
      <c r="C44" s="608">
        <v>0.127</v>
      </c>
    </row>
    <row r="45" spans="2:29" ht="33.75">
      <c r="B45" s="143" t="s">
        <v>157</v>
      </c>
      <c r="C45" s="608">
        <v>0.125</v>
      </c>
    </row>
    <row r="46" spans="2:29" ht="11.25" customHeight="1">
      <c r="B46" s="143" t="s">
        <v>158</v>
      </c>
      <c r="C46" s="608">
        <v>0.04</v>
      </c>
    </row>
    <row r="47" spans="2:29" ht="33.75" customHeight="1">
      <c r="B47" s="143" t="s">
        <v>159</v>
      </c>
      <c r="C47" s="608">
        <v>3.5000000000000003E-2</v>
      </c>
    </row>
    <row r="48" spans="2:29" ht="33.75" customHeight="1">
      <c r="B48" s="143" t="s">
        <v>170</v>
      </c>
      <c r="C48" s="608">
        <v>2.7E-2</v>
      </c>
    </row>
    <row r="49" spans="2:9" ht="11.25" customHeight="1">
      <c r="B49" s="143" t="s">
        <v>160</v>
      </c>
      <c r="C49" s="608">
        <v>0.11099999999999988</v>
      </c>
    </row>
    <row r="50" spans="2:9">
      <c r="E50" s="321"/>
      <c r="F50" s="321"/>
    </row>
    <row r="57" spans="2:9">
      <c r="C57" s="301"/>
      <c r="D57" s="301"/>
      <c r="E57" s="301"/>
      <c r="F57" s="301"/>
      <c r="G57" s="301"/>
      <c r="H57" s="301"/>
      <c r="I57" s="301"/>
    </row>
    <row r="58" spans="2:9">
      <c r="C58" s="301"/>
      <c r="D58" s="301"/>
      <c r="E58" s="301"/>
      <c r="F58" s="301"/>
      <c r="G58" s="301"/>
      <c r="H58" s="301"/>
      <c r="I58" s="301"/>
    </row>
    <row r="59" spans="2:9">
      <c r="C59" s="301"/>
      <c r="D59" s="301"/>
      <c r="E59" s="301"/>
      <c r="F59" s="301"/>
      <c r="G59" s="301"/>
      <c r="H59" s="301"/>
      <c r="I59" s="301"/>
    </row>
    <row r="60" spans="2:9">
      <c r="C60" s="301"/>
      <c r="D60" s="301"/>
      <c r="E60" s="301"/>
      <c r="F60" s="301"/>
      <c r="G60" s="301"/>
      <c r="H60" s="301"/>
      <c r="I60" s="301"/>
    </row>
    <row r="61" spans="2:9">
      <c r="C61" s="301"/>
      <c r="D61" s="301"/>
      <c r="E61" s="301"/>
      <c r="F61" s="301"/>
      <c r="G61" s="301"/>
      <c r="H61" s="301"/>
      <c r="I61" s="301"/>
    </row>
    <row r="62" spans="2:9">
      <c r="C62" s="301"/>
      <c r="D62" s="301"/>
      <c r="E62" s="301"/>
      <c r="F62" s="301"/>
      <c r="G62" s="301"/>
      <c r="H62" s="301"/>
      <c r="I62" s="301"/>
    </row>
  </sheetData>
  <mergeCells count="6">
    <mergeCell ref="G36:I36"/>
    <mergeCell ref="B36:B37"/>
    <mergeCell ref="C36:F36"/>
    <mergeCell ref="B1:L1"/>
    <mergeCell ref="B2:L2"/>
    <mergeCell ref="B3:L3"/>
  </mergeCells>
  <hyperlinks>
    <hyperlink ref="B1:G1" location="Cuprins_ro!B4" display="I. Balanța de plăți a Republicii Moldova în trimestrul I 2023 (date provizorii)" xr:uid="{BF888C21-1204-433B-A56B-807DE6AC8AF3}"/>
    <hyperlink ref="B2:G2" location="Содержание_ru!B4" display="I. Платёжный баланс Республики Молдова в I кварталe 2023 года (предварительные данные)" xr:uid="{D8C50C0B-748F-4157-BC4A-C80890277032}"/>
    <hyperlink ref="B3:G3" location="Contents_en!B4" display="I. Balance of payments of the Republic of Moldova in Quarter I, 2023 (preliminary data)" xr:uid="{9932241F-FEBB-4F08-B606-F9BCB3A3E650}"/>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591E-2076-488C-9918-326FC4D5CF9F}">
  <sheetPr codeName="Sheet9"/>
  <dimension ref="B1:L174"/>
  <sheetViews>
    <sheetView showGridLines="0" showRowColHeaders="0" zoomScaleNormal="100" workbookViewId="0"/>
  </sheetViews>
  <sheetFormatPr defaultRowHeight="15"/>
  <cols>
    <col min="1" max="1" width="5.7109375" customWidth="1"/>
    <col min="2" max="2" width="62.42578125" customWidth="1"/>
    <col min="3" max="9" width="7" customWidth="1"/>
    <col min="10" max="10" width="8.7109375" customWidth="1"/>
    <col min="12" max="12" width="9.140625" customWidth="1"/>
    <col min="13" max="13" width="56" customWidth="1"/>
  </cols>
  <sheetData>
    <row r="1" spans="2:12">
      <c r="B1" s="881" t="s">
        <v>884</v>
      </c>
      <c r="C1" s="881"/>
      <c r="D1" s="881"/>
      <c r="E1" s="881"/>
      <c r="F1" s="881"/>
      <c r="G1" s="881"/>
      <c r="H1" s="881"/>
      <c r="I1" s="881"/>
      <c r="J1" s="881"/>
      <c r="K1" s="881"/>
      <c r="L1" s="881"/>
    </row>
    <row r="2" spans="2:12">
      <c r="B2" s="881" t="s">
        <v>885</v>
      </c>
      <c r="C2" s="881"/>
      <c r="D2" s="881"/>
      <c r="E2" s="881"/>
      <c r="F2" s="881"/>
      <c r="G2" s="881"/>
      <c r="H2" s="881"/>
      <c r="I2" s="881"/>
      <c r="J2" s="881"/>
      <c r="K2" s="881"/>
      <c r="L2" s="881"/>
    </row>
    <row r="3" spans="2:12">
      <c r="B3" s="881" t="s">
        <v>886</v>
      </c>
      <c r="C3" s="881"/>
      <c r="D3" s="881"/>
      <c r="E3" s="881"/>
      <c r="F3" s="881"/>
      <c r="G3" s="881"/>
      <c r="H3" s="881"/>
      <c r="I3" s="881"/>
      <c r="J3" s="881"/>
      <c r="K3" s="881"/>
      <c r="L3" s="881"/>
    </row>
    <row r="4" spans="2:12" ht="11.25" customHeight="1"/>
    <row r="5" spans="2:12">
      <c r="B5" s="902" t="s">
        <v>161</v>
      </c>
      <c r="C5" s="902"/>
      <c r="D5" s="902"/>
      <c r="E5" s="902"/>
      <c r="F5" s="902"/>
      <c r="G5" s="902"/>
      <c r="H5" s="902"/>
      <c r="I5" s="902"/>
      <c r="J5" s="902"/>
    </row>
    <row r="6" spans="2:12">
      <c r="B6" s="902" t="s">
        <v>1019</v>
      </c>
      <c r="C6" s="902"/>
      <c r="D6" s="902"/>
      <c r="E6" s="902"/>
      <c r="F6" s="902"/>
      <c r="G6" s="902"/>
      <c r="H6" s="902"/>
      <c r="I6" s="902"/>
      <c r="J6" s="902"/>
    </row>
    <row r="7" spans="2:12">
      <c r="B7" s="902" t="s">
        <v>632</v>
      </c>
      <c r="C7" s="902"/>
      <c r="D7" s="902"/>
      <c r="E7" s="902"/>
      <c r="F7" s="902"/>
      <c r="G7" s="902"/>
      <c r="H7" s="902"/>
      <c r="I7" s="902"/>
      <c r="J7" s="902"/>
    </row>
    <row r="8" spans="2:12" ht="5.0999999999999996" customHeight="1" thickBot="1">
      <c r="B8" s="56"/>
    </row>
    <row r="9" spans="2:12" ht="11.25" customHeight="1" thickTop="1" thickBot="1">
      <c r="B9" s="928"/>
      <c r="C9" s="930">
        <v>2022</v>
      </c>
      <c r="D9" s="931"/>
      <c r="E9" s="931"/>
      <c r="F9" s="932"/>
      <c r="G9" s="933">
        <v>2023</v>
      </c>
      <c r="H9" s="934"/>
      <c r="I9" s="935"/>
      <c r="J9" s="728" t="s">
        <v>866</v>
      </c>
      <c r="K9" s="321"/>
    </row>
    <row r="10" spans="2:12" ht="11.25" customHeight="1" thickBot="1">
      <c r="B10" s="929"/>
      <c r="C10" s="729" t="s">
        <v>3</v>
      </c>
      <c r="D10" s="59" t="s">
        <v>4</v>
      </c>
      <c r="E10" s="59" t="s">
        <v>5</v>
      </c>
      <c r="F10" s="58" t="s">
        <v>6</v>
      </c>
      <c r="G10" s="59" t="s">
        <v>3</v>
      </c>
      <c r="H10" s="59" t="s">
        <v>845</v>
      </c>
      <c r="I10" s="58" t="s">
        <v>5</v>
      </c>
      <c r="J10" s="59" t="s">
        <v>867</v>
      </c>
    </row>
    <row r="11" spans="2:12" ht="11.25" customHeight="1" thickBot="1">
      <c r="B11" s="929"/>
      <c r="C11" s="936" t="s">
        <v>1026</v>
      </c>
      <c r="D11" s="937"/>
      <c r="E11" s="937"/>
      <c r="F11" s="937"/>
      <c r="G11" s="937"/>
      <c r="H11" s="937"/>
      <c r="I11" s="938"/>
      <c r="J11" s="10" t="s">
        <v>162</v>
      </c>
    </row>
    <row r="12" spans="2:12" ht="11.25" customHeight="1">
      <c r="B12" s="745" t="s">
        <v>590</v>
      </c>
      <c r="C12" s="746">
        <v>7.44</v>
      </c>
      <c r="D12" s="747">
        <v>5.82</v>
      </c>
      <c r="E12" s="747">
        <v>6.16</v>
      </c>
      <c r="F12" s="747">
        <v>10.44</v>
      </c>
      <c r="G12" s="747">
        <v>9.76</v>
      </c>
      <c r="H12" s="747">
        <v>7.24</v>
      </c>
      <c r="I12" s="747">
        <v>4.1500000000000004</v>
      </c>
      <c r="J12" s="748">
        <v>67.400000000000006</v>
      </c>
      <c r="K12" s="321"/>
    </row>
    <row r="13" spans="2:12" ht="11.25" customHeight="1">
      <c r="B13" s="406" t="s">
        <v>602</v>
      </c>
      <c r="C13" s="730"/>
      <c r="D13" s="730"/>
      <c r="E13" s="730"/>
      <c r="F13" s="730"/>
      <c r="G13" s="730"/>
      <c r="H13" s="730"/>
      <c r="I13" s="730"/>
      <c r="J13" s="771"/>
      <c r="K13" s="321"/>
    </row>
    <row r="14" spans="2:12" ht="11.25" customHeight="1" thickBot="1">
      <c r="B14" s="736" t="s">
        <v>603</v>
      </c>
      <c r="C14" s="737"/>
      <c r="D14" s="737"/>
      <c r="E14" s="737"/>
      <c r="F14" s="737"/>
      <c r="G14" s="737"/>
      <c r="H14" s="737"/>
      <c r="I14" s="737"/>
      <c r="J14" s="772"/>
      <c r="K14" s="321"/>
    </row>
    <row r="15" spans="2:12" ht="11.25" customHeight="1" thickBot="1">
      <c r="B15" s="738" t="s">
        <v>747</v>
      </c>
      <c r="C15" s="739">
        <v>1.1000000000000001</v>
      </c>
      <c r="D15" s="740">
        <v>1.08</v>
      </c>
      <c r="E15" s="740">
        <v>1.93</v>
      </c>
      <c r="F15" s="740">
        <v>1.32</v>
      </c>
      <c r="G15" s="740">
        <v>1.66</v>
      </c>
      <c r="H15" s="740">
        <v>2.25</v>
      </c>
      <c r="I15" s="740">
        <v>1.99</v>
      </c>
      <c r="J15" s="769">
        <v>103.1</v>
      </c>
    </row>
    <row r="16" spans="2:12" ht="11.25" customHeight="1" thickBot="1">
      <c r="B16" s="738" t="s">
        <v>604</v>
      </c>
      <c r="C16" s="739">
        <v>3.63</v>
      </c>
      <c r="D16" s="740">
        <v>1.87</v>
      </c>
      <c r="E16" s="740">
        <v>2.48</v>
      </c>
      <c r="F16" s="740">
        <v>4.8499999999999996</v>
      </c>
      <c r="G16" s="740">
        <v>2.9</v>
      </c>
      <c r="H16" s="740">
        <v>0.56999999999999995</v>
      </c>
      <c r="I16" s="740">
        <v>0.8</v>
      </c>
      <c r="J16" s="769">
        <v>32.299999999999997</v>
      </c>
    </row>
    <row r="17" spans="2:11" ht="11.25" customHeight="1">
      <c r="B17" s="406" t="s">
        <v>591</v>
      </c>
      <c r="C17" s="733">
        <v>392.76</v>
      </c>
      <c r="D17" s="734">
        <v>330.04</v>
      </c>
      <c r="E17" s="734">
        <v>173.85</v>
      </c>
      <c r="F17" s="734">
        <v>164.34</v>
      </c>
      <c r="G17" s="734">
        <v>222.88</v>
      </c>
      <c r="H17" s="734">
        <v>156.93</v>
      </c>
      <c r="I17" s="734">
        <v>270.29000000000002</v>
      </c>
      <c r="J17" s="814">
        <v>155.5</v>
      </c>
    </row>
    <row r="18" spans="2:11" ht="11.25" customHeight="1">
      <c r="B18" s="406" t="s">
        <v>605</v>
      </c>
      <c r="C18" s="730"/>
      <c r="D18" s="730"/>
      <c r="E18" s="730"/>
      <c r="F18" s="730"/>
      <c r="G18" s="730"/>
      <c r="H18" s="730"/>
      <c r="I18" s="730"/>
      <c r="J18" s="771"/>
      <c r="K18" s="321"/>
    </row>
    <row r="19" spans="2:11" ht="11.25" customHeight="1" thickBot="1">
      <c r="B19" s="741" t="s">
        <v>606</v>
      </c>
      <c r="C19" s="737"/>
      <c r="D19" s="737"/>
      <c r="E19" s="737"/>
      <c r="F19" s="737"/>
      <c r="G19" s="737"/>
      <c r="H19" s="737"/>
      <c r="I19" s="737"/>
      <c r="J19" s="772"/>
    </row>
    <row r="20" spans="2:11" ht="11.25" customHeight="1">
      <c r="B20" s="334" t="s">
        <v>1029</v>
      </c>
      <c r="C20" s="735">
        <v>10.91</v>
      </c>
      <c r="D20" s="484"/>
      <c r="E20" s="482">
        <v>22.33</v>
      </c>
      <c r="F20" s="482">
        <v>10.37</v>
      </c>
      <c r="G20" s="482">
        <v>11.52</v>
      </c>
      <c r="H20" s="482">
        <v>3.28</v>
      </c>
      <c r="I20" s="482">
        <v>81.88</v>
      </c>
      <c r="J20" s="770">
        <v>366.7</v>
      </c>
    </row>
    <row r="21" spans="2:11" ht="11.25" customHeight="1">
      <c r="B21" s="334" t="s">
        <v>1027</v>
      </c>
      <c r="C21" s="730"/>
      <c r="D21" s="730"/>
      <c r="E21" s="730"/>
      <c r="F21" s="730"/>
      <c r="G21" s="730"/>
      <c r="H21" s="730"/>
      <c r="I21" s="730"/>
      <c r="J21" s="771"/>
    </row>
    <row r="22" spans="2:11" ht="12" customHeight="1" thickBot="1">
      <c r="B22" s="334" t="s">
        <v>1028</v>
      </c>
      <c r="C22" s="737"/>
      <c r="D22" s="737"/>
      <c r="E22" s="737"/>
      <c r="F22" s="737"/>
      <c r="G22" s="737"/>
      <c r="H22" s="737"/>
      <c r="I22" s="737"/>
      <c r="J22" s="772"/>
    </row>
    <row r="23" spans="2:11" ht="11.25" customHeight="1">
      <c r="B23" s="861" t="s">
        <v>165</v>
      </c>
      <c r="C23" s="735">
        <v>10.95</v>
      </c>
      <c r="D23" s="482">
        <v>0.22</v>
      </c>
      <c r="E23" s="482">
        <v>31.32</v>
      </c>
      <c r="F23" s="482">
        <v>15.61</v>
      </c>
      <c r="G23" s="482">
        <v>41.73</v>
      </c>
      <c r="H23" s="482">
        <v>27.37</v>
      </c>
      <c r="I23" s="482">
        <v>79.16</v>
      </c>
      <c r="J23" s="770">
        <v>252.7</v>
      </c>
    </row>
    <row r="24" spans="2:11" ht="11.25" customHeight="1">
      <c r="B24" s="334" t="s">
        <v>610</v>
      </c>
      <c r="C24" s="730"/>
      <c r="D24" s="730"/>
      <c r="E24" s="730"/>
      <c r="F24" s="730"/>
      <c r="G24" s="730"/>
      <c r="H24" s="730"/>
      <c r="I24" s="730"/>
      <c r="J24" s="771"/>
    </row>
    <row r="25" spans="2:11" ht="11.25" customHeight="1" thickBot="1">
      <c r="B25" s="742" t="s">
        <v>611</v>
      </c>
      <c r="C25" s="737"/>
      <c r="D25" s="737"/>
      <c r="E25" s="737"/>
      <c r="F25" s="737"/>
      <c r="G25" s="737"/>
      <c r="H25" s="737"/>
      <c r="I25" s="737"/>
      <c r="J25" s="772"/>
    </row>
    <row r="26" spans="2:11" ht="11.25" customHeight="1">
      <c r="B26" s="334" t="s">
        <v>163</v>
      </c>
      <c r="C26" s="735">
        <v>65.39</v>
      </c>
      <c r="D26" s="482">
        <v>72.489999999999995</v>
      </c>
      <c r="E26" s="482">
        <v>44.56</v>
      </c>
      <c r="F26" s="482">
        <v>58.22</v>
      </c>
      <c r="G26" s="482">
        <v>57.19</v>
      </c>
      <c r="H26" s="482">
        <v>43.79</v>
      </c>
      <c r="I26" s="482">
        <v>60.06</v>
      </c>
      <c r="J26" s="770">
        <v>134.80000000000001</v>
      </c>
    </row>
    <row r="27" spans="2:11" ht="11.25" customHeight="1">
      <c r="B27" s="334" t="s">
        <v>608</v>
      </c>
      <c r="C27" s="730"/>
      <c r="D27" s="730"/>
      <c r="E27" s="730"/>
      <c r="F27" s="730"/>
      <c r="G27" s="730"/>
      <c r="H27" s="730"/>
      <c r="I27" s="730"/>
      <c r="J27" s="771"/>
    </row>
    <row r="28" spans="2:11" ht="11.25" customHeight="1" thickBot="1">
      <c r="B28" s="742" t="s">
        <v>609</v>
      </c>
      <c r="C28" s="737"/>
      <c r="D28" s="737"/>
      <c r="E28" s="737"/>
      <c r="F28" s="737"/>
      <c r="G28" s="737"/>
      <c r="H28" s="737"/>
      <c r="I28" s="737"/>
      <c r="J28" s="772"/>
    </row>
    <row r="29" spans="2:11" ht="11.25" customHeight="1">
      <c r="B29" s="334" t="s">
        <v>164</v>
      </c>
      <c r="C29" s="735">
        <v>133.93</v>
      </c>
      <c r="D29" s="482">
        <v>110.71</v>
      </c>
      <c r="E29" s="482">
        <v>40.67</v>
      </c>
      <c r="F29" s="482">
        <v>51.04</v>
      </c>
      <c r="G29" s="482">
        <v>24.16</v>
      </c>
      <c r="H29" s="482">
        <v>33.799999999999997</v>
      </c>
      <c r="I29" s="482">
        <v>17.04</v>
      </c>
      <c r="J29" s="770">
        <v>41.9</v>
      </c>
    </row>
    <row r="30" spans="2:11" ht="11.25" customHeight="1">
      <c r="B30" s="334" t="s">
        <v>612</v>
      </c>
      <c r="C30" s="730"/>
      <c r="D30" s="730"/>
      <c r="E30" s="730"/>
      <c r="F30" s="730"/>
      <c r="G30" s="730"/>
      <c r="H30" s="730"/>
      <c r="I30" s="730"/>
      <c r="J30" s="771"/>
    </row>
    <row r="31" spans="2:11" ht="11.25" customHeight="1" thickBot="1">
      <c r="B31" s="742" t="s">
        <v>613</v>
      </c>
      <c r="C31" s="737"/>
      <c r="D31" s="737"/>
      <c r="E31" s="737"/>
      <c r="F31" s="737"/>
      <c r="G31" s="737"/>
      <c r="H31" s="737"/>
      <c r="I31" s="737"/>
      <c r="J31" s="772"/>
    </row>
    <row r="32" spans="2:11" ht="11.25" customHeight="1" thickBot="1">
      <c r="B32" s="756" t="s">
        <v>990</v>
      </c>
      <c r="C32" s="739">
        <v>0.31</v>
      </c>
      <c r="D32" s="740">
        <v>0.54</v>
      </c>
      <c r="E32" s="740">
        <v>5.21</v>
      </c>
      <c r="F32" s="740">
        <v>1.73</v>
      </c>
      <c r="G32" s="740">
        <v>4.2300000000000004</v>
      </c>
      <c r="H32" s="740">
        <v>0.69</v>
      </c>
      <c r="I32" s="740">
        <v>16.170000000000002</v>
      </c>
      <c r="J32" s="769">
        <v>310.39999999999998</v>
      </c>
    </row>
    <row r="33" spans="2:10" ht="11.25" customHeight="1" thickBot="1">
      <c r="B33" s="743" t="s">
        <v>607</v>
      </c>
      <c r="C33" s="739">
        <v>164.13</v>
      </c>
      <c r="D33" s="740">
        <v>141.24</v>
      </c>
      <c r="E33" s="740">
        <v>19.440000000000001</v>
      </c>
      <c r="F33" s="740">
        <v>15.01</v>
      </c>
      <c r="G33" s="740">
        <v>63.57</v>
      </c>
      <c r="H33" s="740">
        <v>34.56</v>
      </c>
      <c r="I33" s="740">
        <v>5.56</v>
      </c>
      <c r="J33" s="769">
        <v>28.6</v>
      </c>
    </row>
    <row r="34" spans="2:10" ht="11.25" customHeight="1" thickBot="1">
      <c r="B34" s="743" t="s">
        <v>614</v>
      </c>
      <c r="C34" s="739">
        <v>0.16</v>
      </c>
      <c r="D34" s="740">
        <v>7.0000000000000007E-2</v>
      </c>
      <c r="E34" s="740">
        <v>1.04</v>
      </c>
      <c r="F34" s="740">
        <v>3.18</v>
      </c>
      <c r="G34" s="740">
        <v>12</v>
      </c>
      <c r="H34" s="740">
        <v>6.35</v>
      </c>
      <c r="I34" s="740">
        <v>1.63</v>
      </c>
      <c r="J34" s="769">
        <v>156.69999999999999</v>
      </c>
    </row>
    <row r="35" spans="2:10" ht="11.25" customHeight="1">
      <c r="B35" s="406" t="s">
        <v>592</v>
      </c>
      <c r="C35" s="733">
        <v>101.13</v>
      </c>
      <c r="D35" s="734">
        <v>128.44999999999999</v>
      </c>
      <c r="E35" s="734">
        <v>53.36</v>
      </c>
      <c r="F35" s="734">
        <v>93.19</v>
      </c>
      <c r="G35" s="734">
        <v>83.94</v>
      </c>
      <c r="H35" s="734">
        <v>57.53</v>
      </c>
      <c r="I35" s="734">
        <v>51.3</v>
      </c>
      <c r="J35" s="814">
        <v>96.1</v>
      </c>
    </row>
    <row r="36" spans="2:10" ht="11.25" customHeight="1">
      <c r="B36" s="406" t="s">
        <v>615</v>
      </c>
      <c r="C36" s="730"/>
      <c r="D36" s="730"/>
      <c r="E36" s="730"/>
      <c r="F36" s="730"/>
      <c r="G36" s="730"/>
      <c r="H36" s="730"/>
      <c r="I36" s="730"/>
      <c r="J36" s="771"/>
    </row>
    <row r="37" spans="2:10" ht="11.25" customHeight="1" thickBot="1">
      <c r="B37" s="741" t="s">
        <v>616</v>
      </c>
      <c r="C37" s="737"/>
      <c r="D37" s="737"/>
      <c r="E37" s="737"/>
      <c r="F37" s="737"/>
      <c r="G37" s="737"/>
      <c r="H37" s="737"/>
      <c r="I37" s="737"/>
      <c r="J37" s="772"/>
    </row>
    <row r="38" spans="2:10" ht="11.25" customHeight="1">
      <c r="B38" s="334" t="s">
        <v>166</v>
      </c>
      <c r="C38" s="735">
        <v>99.21</v>
      </c>
      <c r="D38" s="482">
        <v>126.08</v>
      </c>
      <c r="E38" s="482">
        <v>50.96</v>
      </c>
      <c r="F38" s="482">
        <v>91.72</v>
      </c>
      <c r="G38" s="482">
        <v>82.19</v>
      </c>
      <c r="H38" s="482">
        <v>55.82</v>
      </c>
      <c r="I38" s="482">
        <v>50.14</v>
      </c>
      <c r="J38" s="770">
        <v>98.4</v>
      </c>
    </row>
    <row r="39" spans="2:10" ht="11.25" customHeight="1">
      <c r="B39" s="334" t="s">
        <v>617</v>
      </c>
      <c r="C39" s="730"/>
      <c r="D39" s="730"/>
      <c r="E39" s="730"/>
      <c r="F39" s="730"/>
      <c r="G39" s="730"/>
      <c r="H39" s="730"/>
      <c r="I39" s="730"/>
      <c r="J39" s="771"/>
    </row>
    <row r="40" spans="2:10" ht="11.25" customHeight="1" thickBot="1">
      <c r="B40" s="742" t="s">
        <v>618</v>
      </c>
      <c r="C40" s="737"/>
      <c r="D40" s="737"/>
      <c r="E40" s="737"/>
      <c r="F40" s="737"/>
      <c r="G40" s="737"/>
      <c r="H40" s="737"/>
      <c r="I40" s="737"/>
      <c r="J40" s="772"/>
    </row>
    <row r="41" spans="2:10" ht="11.25" customHeight="1" thickBot="1">
      <c r="B41" s="756" t="s">
        <v>904</v>
      </c>
      <c r="C41" s="739">
        <v>1.77</v>
      </c>
      <c r="D41" s="740">
        <v>2.2000000000000002</v>
      </c>
      <c r="E41" s="740">
        <v>2.09</v>
      </c>
      <c r="F41" s="740">
        <v>1.1399999999999999</v>
      </c>
      <c r="G41" s="740">
        <v>1.5</v>
      </c>
      <c r="H41" s="740">
        <v>1.61</v>
      </c>
      <c r="I41" s="740">
        <v>0.92</v>
      </c>
      <c r="J41" s="769">
        <v>44</v>
      </c>
    </row>
    <row r="42" spans="2:10" ht="11.25" customHeight="1">
      <c r="B42" s="406" t="s">
        <v>593</v>
      </c>
      <c r="C42" s="733">
        <v>100.36</v>
      </c>
      <c r="D42" s="734">
        <v>98.13</v>
      </c>
      <c r="E42" s="734">
        <v>104.09</v>
      </c>
      <c r="F42" s="734">
        <v>130.82</v>
      </c>
      <c r="G42" s="734">
        <v>121.04</v>
      </c>
      <c r="H42" s="734">
        <v>107.3</v>
      </c>
      <c r="I42" s="734">
        <v>103.51</v>
      </c>
      <c r="J42" s="814">
        <v>99.4</v>
      </c>
    </row>
    <row r="43" spans="2:10" ht="11.25" customHeight="1">
      <c r="B43" s="406" t="s">
        <v>619</v>
      </c>
      <c r="C43" s="730"/>
      <c r="D43" s="730"/>
      <c r="E43" s="730"/>
      <c r="F43" s="730"/>
      <c r="G43" s="730"/>
      <c r="H43" s="730"/>
      <c r="I43" s="730"/>
      <c r="J43" s="771"/>
    </row>
    <row r="44" spans="2:10" ht="11.25" customHeight="1" thickBot="1">
      <c r="B44" s="741" t="s">
        <v>620</v>
      </c>
      <c r="C44" s="737"/>
      <c r="D44" s="737"/>
      <c r="E44" s="737"/>
      <c r="F44" s="737"/>
      <c r="G44" s="737"/>
      <c r="H44" s="737"/>
      <c r="I44" s="737"/>
      <c r="J44" s="772"/>
    </row>
    <row r="45" spans="2:10" ht="11.25" customHeight="1">
      <c r="B45" s="334" t="s">
        <v>167</v>
      </c>
      <c r="C45" s="735">
        <v>24.66</v>
      </c>
      <c r="D45" s="482">
        <v>26.63</v>
      </c>
      <c r="E45" s="482">
        <v>36.94</v>
      </c>
      <c r="F45" s="482">
        <v>35.89</v>
      </c>
      <c r="G45" s="482">
        <v>31.66</v>
      </c>
      <c r="H45" s="482">
        <v>33.119999999999997</v>
      </c>
      <c r="I45" s="482">
        <v>31.75</v>
      </c>
      <c r="J45" s="770">
        <v>86</v>
      </c>
    </row>
    <row r="46" spans="2:10" ht="11.25" customHeight="1">
      <c r="B46" s="334" t="s">
        <v>621</v>
      </c>
      <c r="C46" s="730"/>
      <c r="D46" s="730"/>
      <c r="E46" s="730"/>
      <c r="F46" s="730"/>
      <c r="G46" s="730"/>
      <c r="H46" s="730"/>
      <c r="I46" s="730"/>
      <c r="J46" s="771"/>
    </row>
    <row r="47" spans="2:10" ht="11.25" customHeight="1" thickBot="1">
      <c r="B47" s="742" t="s">
        <v>622</v>
      </c>
      <c r="C47" s="737"/>
      <c r="D47" s="737"/>
      <c r="E47" s="737"/>
      <c r="F47" s="737"/>
      <c r="G47" s="737"/>
      <c r="H47" s="737"/>
      <c r="I47" s="737"/>
      <c r="J47" s="772"/>
    </row>
    <row r="48" spans="2:10" ht="11.25" customHeight="1">
      <c r="B48" s="334" t="s">
        <v>594</v>
      </c>
      <c r="C48" s="735">
        <v>4.34</v>
      </c>
      <c r="D48" s="482">
        <v>5.32</v>
      </c>
      <c r="E48" s="482">
        <v>10.5</v>
      </c>
      <c r="F48" s="482">
        <v>10.71</v>
      </c>
      <c r="G48" s="482">
        <v>13.75</v>
      </c>
      <c r="H48" s="482">
        <v>12.5</v>
      </c>
      <c r="I48" s="482">
        <v>12.62</v>
      </c>
      <c r="J48" s="770">
        <v>120.2</v>
      </c>
    </row>
    <row r="49" spans="2:11" ht="11.25" customHeight="1">
      <c r="B49" s="334" t="s">
        <v>1030</v>
      </c>
      <c r="C49" s="730"/>
      <c r="D49" s="730"/>
      <c r="E49" s="730"/>
      <c r="F49" s="730"/>
      <c r="G49" s="730"/>
      <c r="H49" s="730"/>
      <c r="I49" s="730"/>
      <c r="J49" s="771"/>
    </row>
    <row r="50" spans="2:11" ht="11.25" customHeight="1" thickBot="1">
      <c r="B50" s="742" t="s">
        <v>625</v>
      </c>
      <c r="C50" s="737"/>
      <c r="D50" s="737"/>
      <c r="E50" s="737"/>
      <c r="F50" s="737"/>
      <c r="G50" s="737"/>
      <c r="H50" s="737"/>
      <c r="I50" s="737"/>
      <c r="J50" s="772"/>
    </row>
    <row r="51" spans="2:11" ht="11.25" customHeight="1">
      <c r="B51" s="334" t="s">
        <v>168</v>
      </c>
      <c r="C51" s="735">
        <v>16.809999999999999</v>
      </c>
      <c r="D51" s="482">
        <v>11.2</v>
      </c>
      <c r="E51" s="482">
        <v>11.96</v>
      </c>
      <c r="F51" s="482">
        <v>28.86</v>
      </c>
      <c r="G51" s="482">
        <v>20.78</v>
      </c>
      <c r="H51" s="482">
        <v>10.59</v>
      </c>
      <c r="I51" s="482">
        <v>11.96</v>
      </c>
      <c r="J51" s="770">
        <v>100</v>
      </c>
    </row>
    <row r="52" spans="2:11" ht="11.25" customHeight="1">
      <c r="B52" s="334" t="s">
        <v>623</v>
      </c>
      <c r="C52" s="730"/>
      <c r="D52" s="730"/>
      <c r="E52" s="730"/>
      <c r="F52" s="730"/>
      <c r="G52" s="730"/>
      <c r="H52" s="730"/>
      <c r="I52" s="730"/>
      <c r="J52" s="771"/>
    </row>
    <row r="53" spans="2:11" ht="11.25" customHeight="1" thickBot="1">
      <c r="B53" s="742" t="s">
        <v>624</v>
      </c>
      <c r="C53" s="737"/>
      <c r="D53" s="737"/>
      <c r="E53" s="737"/>
      <c r="F53" s="737"/>
      <c r="G53" s="737"/>
      <c r="H53" s="737"/>
      <c r="I53" s="737"/>
      <c r="J53" s="772"/>
    </row>
    <row r="54" spans="2:11" ht="11.25" customHeight="1">
      <c r="B54" s="334" t="s">
        <v>595</v>
      </c>
      <c r="C54" s="735">
        <v>13.52</v>
      </c>
      <c r="D54" s="482">
        <v>13.85</v>
      </c>
      <c r="E54" s="482">
        <v>3.99</v>
      </c>
      <c r="F54" s="482">
        <v>11.8</v>
      </c>
      <c r="G54" s="482">
        <v>13.37</v>
      </c>
      <c r="H54" s="482">
        <v>16.239999999999998</v>
      </c>
      <c r="I54" s="482">
        <v>10.75</v>
      </c>
      <c r="J54" s="770">
        <v>269.39999999999998</v>
      </c>
    </row>
    <row r="55" spans="2:11" ht="11.25" customHeight="1">
      <c r="B55" s="334" t="s">
        <v>626</v>
      </c>
      <c r="C55" s="730"/>
      <c r="D55" s="730"/>
      <c r="E55" s="730"/>
      <c r="F55" s="730"/>
      <c r="G55" s="730"/>
      <c r="H55" s="730"/>
      <c r="I55" s="730"/>
      <c r="J55" s="771"/>
    </row>
    <row r="56" spans="2:11" ht="11.25" customHeight="1" thickBot="1">
      <c r="B56" s="742" t="s">
        <v>627</v>
      </c>
      <c r="C56" s="737"/>
      <c r="D56" s="737"/>
      <c r="E56" s="737"/>
      <c r="F56" s="737"/>
      <c r="G56" s="737"/>
      <c r="H56" s="737"/>
      <c r="I56" s="737"/>
      <c r="J56" s="772"/>
      <c r="K56" s="321"/>
    </row>
    <row r="57" spans="2:11" ht="11.25" customHeight="1">
      <c r="B57" s="754" t="s">
        <v>701</v>
      </c>
      <c r="C57" s="735">
        <v>6.88</v>
      </c>
      <c r="D57" s="482">
        <v>9.3800000000000008</v>
      </c>
      <c r="E57" s="482">
        <v>8.68</v>
      </c>
      <c r="F57" s="482">
        <v>10.74</v>
      </c>
      <c r="G57" s="482">
        <v>9</v>
      </c>
      <c r="H57" s="482">
        <v>8.36</v>
      </c>
      <c r="I57" s="482">
        <v>9.02</v>
      </c>
      <c r="J57" s="770">
        <v>103.9</v>
      </c>
    </row>
    <row r="58" spans="2:11" ht="11.25" customHeight="1">
      <c r="B58" s="754" t="s">
        <v>745</v>
      </c>
      <c r="C58" s="730"/>
      <c r="D58" s="730"/>
      <c r="E58" s="730"/>
      <c r="F58" s="730"/>
      <c r="G58" s="730"/>
      <c r="H58" s="730"/>
      <c r="I58" s="730"/>
      <c r="J58" s="771"/>
    </row>
    <row r="59" spans="2:11" ht="11.25" customHeight="1" thickBot="1">
      <c r="B59" s="755" t="s">
        <v>746</v>
      </c>
      <c r="C59" s="737"/>
      <c r="D59" s="737"/>
      <c r="E59" s="737"/>
      <c r="F59" s="737"/>
      <c r="G59" s="737"/>
      <c r="H59" s="737"/>
      <c r="I59" s="737"/>
      <c r="J59" s="772"/>
    </row>
    <row r="60" spans="2:11" ht="11.25" customHeight="1">
      <c r="B60" s="334" t="s">
        <v>596</v>
      </c>
      <c r="C60" s="735">
        <v>11.78</v>
      </c>
      <c r="D60" s="482">
        <v>9.7799999999999994</v>
      </c>
      <c r="E60" s="482">
        <v>10.79</v>
      </c>
      <c r="F60" s="482">
        <v>11.88</v>
      </c>
      <c r="G60" s="482">
        <v>6.76</v>
      </c>
      <c r="H60" s="482">
        <v>5.03</v>
      </c>
      <c r="I60" s="482">
        <v>5.87</v>
      </c>
      <c r="J60" s="770">
        <v>54.4</v>
      </c>
    </row>
    <row r="61" spans="2:11" ht="11.25" customHeight="1">
      <c r="B61" s="334" t="s">
        <v>628</v>
      </c>
      <c r="C61" s="730"/>
      <c r="D61" s="730"/>
      <c r="E61" s="730"/>
      <c r="F61" s="730"/>
      <c r="G61" s="730"/>
      <c r="H61" s="730"/>
      <c r="I61" s="730"/>
      <c r="J61" s="771"/>
    </row>
    <row r="62" spans="2:11" ht="11.25" customHeight="1" thickBot="1">
      <c r="B62" s="742" t="s">
        <v>629</v>
      </c>
      <c r="C62" s="737"/>
      <c r="D62" s="737"/>
      <c r="E62" s="737"/>
      <c r="F62" s="737"/>
      <c r="G62" s="737"/>
      <c r="H62" s="737"/>
      <c r="I62" s="737"/>
      <c r="J62" s="772"/>
    </row>
    <row r="63" spans="2:11" ht="11.25" customHeight="1">
      <c r="B63" s="334" t="s">
        <v>597</v>
      </c>
      <c r="C63" s="735">
        <v>5.08</v>
      </c>
      <c r="D63" s="482">
        <v>5.34</v>
      </c>
      <c r="E63" s="482">
        <v>5.09</v>
      </c>
      <c r="F63" s="482">
        <v>5.93</v>
      </c>
      <c r="G63" s="482">
        <v>6.64</v>
      </c>
      <c r="H63" s="482">
        <v>5.37</v>
      </c>
      <c r="I63" s="482">
        <v>5.33</v>
      </c>
      <c r="J63" s="770">
        <v>104.7</v>
      </c>
    </row>
    <row r="64" spans="2:11" ht="11.25" customHeight="1">
      <c r="B64" s="334" t="s">
        <v>630</v>
      </c>
      <c r="C64" s="730"/>
      <c r="D64" s="730"/>
      <c r="E64" s="730"/>
      <c r="F64" s="730"/>
      <c r="G64" s="730"/>
      <c r="H64" s="730"/>
      <c r="I64" s="730"/>
      <c r="J64" s="771"/>
    </row>
    <row r="65" spans="2:10" ht="11.25" customHeight="1" thickBot="1">
      <c r="B65" s="742" t="s">
        <v>631</v>
      </c>
      <c r="C65" s="737"/>
      <c r="D65" s="737"/>
      <c r="E65" s="737"/>
      <c r="F65" s="737"/>
      <c r="G65" s="737"/>
      <c r="H65" s="737"/>
      <c r="I65" s="737"/>
      <c r="J65" s="772"/>
    </row>
    <row r="66" spans="2:10" ht="15.75" thickBot="1">
      <c r="B66" s="402" t="s">
        <v>868</v>
      </c>
      <c r="C66" s="731">
        <v>601.69000000000005</v>
      </c>
      <c r="D66" s="732">
        <v>562.44000000000005</v>
      </c>
      <c r="E66" s="732">
        <v>337.46</v>
      </c>
      <c r="F66" s="732">
        <v>398.79</v>
      </c>
      <c r="G66" s="732">
        <v>437.62</v>
      </c>
      <c r="H66" s="862">
        <v>329</v>
      </c>
      <c r="I66" s="732">
        <v>429.25</v>
      </c>
      <c r="J66" s="744">
        <v>127.2</v>
      </c>
    </row>
    <row r="67" spans="2:10" ht="11.25" customHeight="1" thickTop="1">
      <c r="B67" s="606" t="s">
        <v>46</v>
      </c>
    </row>
    <row r="68" spans="2:10" ht="11.25" customHeight="1">
      <c r="B68" s="488" t="s">
        <v>47</v>
      </c>
    </row>
    <row r="88" spans="10:10">
      <c r="J88" s="401"/>
    </row>
    <row r="91" spans="10:10">
      <c r="J91" s="401"/>
    </row>
    <row r="131" spans="3:10">
      <c r="C131" s="68"/>
      <c r="D131" s="68"/>
      <c r="E131" s="68"/>
      <c r="F131" s="68"/>
      <c r="G131" s="68"/>
      <c r="H131" s="68"/>
      <c r="I131" s="68"/>
      <c r="J131" s="68"/>
    </row>
    <row r="132" spans="3:10">
      <c r="C132" s="68"/>
      <c r="D132" s="68"/>
      <c r="E132" s="68"/>
      <c r="F132" s="68"/>
      <c r="G132" s="68"/>
      <c r="H132" s="68"/>
      <c r="I132" s="68"/>
      <c r="J132" s="68"/>
    </row>
    <row r="133" spans="3:10">
      <c r="C133" s="68"/>
      <c r="D133" s="68"/>
      <c r="E133" s="68"/>
      <c r="F133" s="68"/>
      <c r="G133" s="68"/>
      <c r="H133" s="68"/>
      <c r="I133" s="68"/>
      <c r="J133" s="68"/>
    </row>
    <row r="134" spans="3:10">
      <c r="C134" s="68"/>
      <c r="D134" s="68"/>
      <c r="E134" s="68"/>
      <c r="F134" s="68"/>
      <c r="G134" s="68"/>
      <c r="H134" s="68"/>
      <c r="I134" s="68"/>
      <c r="J134" s="68"/>
    </row>
    <row r="135" spans="3:10">
      <c r="C135" s="68"/>
      <c r="D135" s="68"/>
      <c r="E135" s="68"/>
      <c r="F135" s="68"/>
      <c r="G135" s="68"/>
      <c r="H135" s="68"/>
      <c r="I135" s="68"/>
      <c r="J135" s="68"/>
    </row>
    <row r="136" spans="3:10">
      <c r="C136" s="68"/>
      <c r="D136" s="68"/>
      <c r="E136" s="68"/>
      <c r="F136" s="68"/>
      <c r="G136" s="68"/>
      <c r="H136" s="68"/>
      <c r="I136" s="68"/>
      <c r="J136" s="68"/>
    </row>
    <row r="137" spans="3:10">
      <c r="C137" s="68"/>
      <c r="D137" s="68"/>
      <c r="E137" s="68"/>
      <c r="F137" s="68"/>
      <c r="G137" s="68"/>
      <c r="H137" s="68"/>
      <c r="I137" s="68"/>
      <c r="J137" s="68"/>
    </row>
    <row r="138" spans="3:10">
      <c r="C138" s="68"/>
      <c r="D138" s="68"/>
      <c r="E138" s="68"/>
      <c r="F138" s="68"/>
      <c r="G138" s="68"/>
      <c r="H138" s="68"/>
      <c r="I138" s="68"/>
      <c r="J138" s="68"/>
    </row>
    <row r="139" spans="3:10">
      <c r="C139" s="68"/>
      <c r="D139" s="68"/>
      <c r="E139" s="68"/>
      <c r="F139" s="68"/>
      <c r="G139" s="68"/>
      <c r="H139" s="68"/>
      <c r="I139" s="68"/>
      <c r="J139" s="68"/>
    </row>
    <row r="140" spans="3:10">
      <c r="C140" s="68"/>
      <c r="D140" s="68"/>
      <c r="E140" s="68"/>
      <c r="F140" s="68"/>
      <c r="G140" s="68"/>
      <c r="H140" s="68"/>
      <c r="I140" s="68"/>
      <c r="J140" s="68"/>
    </row>
    <row r="141" spans="3:10">
      <c r="C141" s="68"/>
      <c r="D141" s="68"/>
      <c r="E141" s="68"/>
      <c r="F141" s="68"/>
      <c r="G141" s="68"/>
      <c r="H141" s="68"/>
      <c r="I141" s="68"/>
      <c r="J141" s="68"/>
    </row>
    <row r="142" spans="3:10">
      <c r="C142" s="68"/>
      <c r="D142" s="68"/>
      <c r="E142" s="68"/>
      <c r="F142" s="68"/>
      <c r="G142" s="68"/>
      <c r="H142" s="68"/>
      <c r="I142" s="68"/>
      <c r="J142" s="68"/>
    </row>
    <row r="143" spans="3:10">
      <c r="C143" s="68"/>
      <c r="D143" s="68"/>
      <c r="E143" s="68"/>
      <c r="F143" s="68"/>
      <c r="G143" s="68"/>
      <c r="H143" s="68"/>
      <c r="I143" s="68"/>
      <c r="J143" s="68"/>
    </row>
    <row r="144" spans="3:10">
      <c r="C144" s="68"/>
      <c r="D144" s="68"/>
      <c r="E144" s="68"/>
      <c r="F144" s="68"/>
      <c r="G144" s="68"/>
      <c r="H144" s="68"/>
      <c r="I144" s="68"/>
      <c r="J144" s="68"/>
    </row>
    <row r="145" spans="3:10">
      <c r="C145" s="68"/>
      <c r="D145" s="68"/>
      <c r="E145" s="68"/>
      <c r="F145" s="68"/>
      <c r="G145" s="68"/>
      <c r="H145" s="68"/>
      <c r="I145" s="68"/>
      <c r="J145" s="68"/>
    </row>
    <row r="146" spans="3:10">
      <c r="C146" s="68"/>
      <c r="D146" s="68"/>
      <c r="E146" s="68"/>
      <c r="F146" s="68"/>
      <c r="G146" s="68"/>
      <c r="H146" s="68"/>
      <c r="I146" s="68"/>
      <c r="J146" s="68"/>
    </row>
    <row r="147" spans="3:10">
      <c r="C147" s="68"/>
      <c r="D147" s="68"/>
      <c r="E147" s="68"/>
      <c r="F147" s="68"/>
      <c r="G147" s="68"/>
      <c r="H147" s="68"/>
      <c r="I147" s="68"/>
      <c r="J147" s="68"/>
    </row>
    <row r="148" spans="3:10">
      <c r="C148" s="68"/>
      <c r="D148" s="68"/>
      <c r="E148" s="68"/>
      <c r="F148" s="68"/>
      <c r="G148" s="68"/>
      <c r="H148" s="68"/>
      <c r="I148" s="68"/>
      <c r="J148" s="68"/>
    </row>
    <row r="149" spans="3:10">
      <c r="C149" s="68"/>
      <c r="D149" s="68"/>
      <c r="E149" s="68"/>
      <c r="F149" s="68"/>
      <c r="G149" s="68"/>
      <c r="H149" s="68"/>
      <c r="I149" s="68"/>
      <c r="J149" s="68"/>
    </row>
    <row r="150" spans="3:10">
      <c r="C150" s="68"/>
      <c r="D150" s="68"/>
      <c r="E150" s="68"/>
      <c r="F150" s="68"/>
      <c r="G150" s="68"/>
      <c r="H150" s="68"/>
      <c r="I150" s="68"/>
      <c r="J150" s="68"/>
    </row>
    <row r="151" spans="3:10">
      <c r="C151" s="68"/>
      <c r="D151" s="68"/>
      <c r="E151" s="68"/>
      <c r="F151" s="68"/>
      <c r="G151" s="68"/>
      <c r="H151" s="68"/>
      <c r="I151" s="68"/>
      <c r="J151" s="68"/>
    </row>
    <row r="152" spans="3:10">
      <c r="C152" s="68"/>
      <c r="D152" s="68"/>
      <c r="E152" s="68"/>
      <c r="F152" s="68"/>
      <c r="G152" s="68"/>
      <c r="H152" s="68"/>
      <c r="I152" s="68"/>
      <c r="J152" s="68"/>
    </row>
    <row r="153" spans="3:10">
      <c r="C153" s="68"/>
      <c r="D153" s="68"/>
      <c r="E153" s="68"/>
      <c r="F153" s="68"/>
      <c r="G153" s="68"/>
      <c r="H153" s="68"/>
      <c r="I153" s="68"/>
      <c r="J153" s="68"/>
    </row>
    <row r="154" spans="3:10">
      <c r="C154" s="68"/>
      <c r="D154" s="68"/>
      <c r="E154" s="68"/>
      <c r="F154" s="68"/>
      <c r="G154" s="68"/>
      <c r="H154" s="68"/>
      <c r="I154" s="68"/>
      <c r="J154" s="68"/>
    </row>
    <row r="155" spans="3:10">
      <c r="C155" s="68"/>
      <c r="D155" s="68"/>
      <c r="E155" s="68"/>
      <c r="F155" s="68"/>
      <c r="G155" s="68"/>
      <c r="H155" s="68"/>
      <c r="I155" s="68"/>
      <c r="J155" s="68"/>
    </row>
    <row r="156" spans="3:10">
      <c r="C156" s="68"/>
      <c r="D156" s="68"/>
      <c r="E156" s="68"/>
      <c r="F156" s="68"/>
      <c r="G156" s="68"/>
      <c r="H156" s="68"/>
      <c r="I156" s="68"/>
      <c r="J156" s="68"/>
    </row>
    <row r="157" spans="3:10">
      <c r="C157" s="68"/>
      <c r="D157" s="68"/>
      <c r="E157" s="68"/>
      <c r="F157" s="68"/>
      <c r="G157" s="68"/>
      <c r="H157" s="68"/>
      <c r="I157" s="68"/>
      <c r="J157" s="68"/>
    </row>
    <row r="158" spans="3:10">
      <c r="C158" s="68"/>
      <c r="D158" s="68"/>
      <c r="E158" s="68"/>
      <c r="F158" s="68"/>
      <c r="G158" s="68"/>
      <c r="H158" s="68"/>
      <c r="I158" s="68"/>
      <c r="J158" s="68"/>
    </row>
    <row r="159" spans="3:10">
      <c r="C159" s="68"/>
      <c r="D159" s="68"/>
      <c r="E159" s="68"/>
      <c r="F159" s="68"/>
      <c r="G159" s="68"/>
      <c r="H159" s="68"/>
      <c r="I159" s="68"/>
      <c r="J159" s="68"/>
    </row>
    <row r="160" spans="3:10">
      <c r="C160" s="68"/>
      <c r="D160" s="68"/>
      <c r="E160" s="68"/>
      <c r="F160" s="68"/>
      <c r="G160" s="68"/>
      <c r="H160" s="68"/>
      <c r="I160" s="68"/>
      <c r="J160" s="68"/>
    </row>
    <row r="161" spans="3:10">
      <c r="C161" s="68"/>
      <c r="D161" s="68"/>
      <c r="E161" s="68"/>
      <c r="F161" s="68"/>
      <c r="G161" s="68"/>
      <c r="H161" s="68"/>
      <c r="I161" s="68"/>
      <c r="J161" s="68"/>
    </row>
    <row r="162" spans="3:10">
      <c r="C162" s="68"/>
      <c r="D162" s="68"/>
      <c r="E162" s="68"/>
      <c r="F162" s="68"/>
      <c r="G162" s="68"/>
      <c r="H162" s="68"/>
      <c r="I162" s="68"/>
      <c r="J162" s="68"/>
    </row>
    <row r="163" spans="3:10">
      <c r="C163" s="68"/>
      <c r="D163" s="68"/>
      <c r="E163" s="68"/>
      <c r="F163" s="68"/>
      <c r="G163" s="68"/>
      <c r="H163" s="68"/>
      <c r="I163" s="68"/>
      <c r="J163" s="68"/>
    </row>
    <row r="164" spans="3:10">
      <c r="C164" s="68"/>
      <c r="D164" s="68"/>
      <c r="E164" s="68"/>
      <c r="F164" s="68"/>
      <c r="G164" s="68"/>
      <c r="H164" s="68"/>
      <c r="I164" s="68"/>
      <c r="J164" s="68"/>
    </row>
    <row r="165" spans="3:10">
      <c r="C165" s="68"/>
      <c r="D165" s="68"/>
      <c r="E165" s="68"/>
      <c r="F165" s="68"/>
      <c r="G165" s="68"/>
      <c r="H165" s="68"/>
      <c r="I165" s="68"/>
      <c r="J165" s="68"/>
    </row>
    <row r="166" spans="3:10">
      <c r="C166" s="68"/>
      <c r="D166" s="68"/>
      <c r="E166" s="68"/>
      <c r="F166" s="68"/>
      <c r="G166" s="68"/>
      <c r="H166" s="68"/>
      <c r="I166" s="68"/>
      <c r="J166" s="68"/>
    </row>
    <row r="167" spans="3:10">
      <c r="C167" s="68"/>
      <c r="D167" s="68"/>
      <c r="E167" s="68"/>
      <c r="F167" s="68"/>
      <c r="G167" s="68"/>
      <c r="H167" s="68"/>
      <c r="I167" s="68"/>
      <c r="J167" s="68"/>
    </row>
    <row r="168" spans="3:10">
      <c r="C168" s="68"/>
      <c r="D168" s="68"/>
      <c r="E168" s="68"/>
      <c r="F168" s="68"/>
      <c r="G168" s="68"/>
      <c r="H168" s="68"/>
      <c r="I168" s="68"/>
      <c r="J168" s="68"/>
    </row>
    <row r="169" spans="3:10">
      <c r="C169" s="68"/>
      <c r="D169" s="68"/>
      <c r="E169" s="68"/>
      <c r="F169" s="68"/>
      <c r="G169" s="68"/>
      <c r="H169" s="68"/>
      <c r="I169" s="68"/>
      <c r="J169" s="68"/>
    </row>
    <row r="170" spans="3:10">
      <c r="C170" s="68"/>
      <c r="D170" s="68"/>
      <c r="E170" s="68"/>
      <c r="F170" s="68"/>
      <c r="G170" s="68"/>
      <c r="H170" s="68"/>
      <c r="I170" s="68"/>
      <c r="J170" s="68"/>
    </row>
    <row r="171" spans="3:10">
      <c r="C171" s="68"/>
      <c r="D171" s="68"/>
      <c r="E171" s="68"/>
      <c r="F171" s="68"/>
      <c r="G171" s="68"/>
      <c r="H171" s="68"/>
      <c r="I171" s="68"/>
      <c r="J171" s="68"/>
    </row>
    <row r="172" spans="3:10">
      <c r="C172" s="68"/>
      <c r="D172" s="68"/>
      <c r="E172" s="68"/>
      <c r="F172" s="68"/>
      <c r="G172" s="68"/>
      <c r="H172" s="68"/>
      <c r="I172" s="68"/>
      <c r="J172" s="68"/>
    </row>
    <row r="173" spans="3:10">
      <c r="C173" s="68"/>
      <c r="D173" s="68"/>
      <c r="E173" s="68"/>
      <c r="F173" s="68"/>
      <c r="G173" s="68"/>
      <c r="H173" s="68"/>
      <c r="I173" s="68"/>
      <c r="J173" s="68"/>
    </row>
    <row r="174" spans="3:10">
      <c r="C174" s="68"/>
      <c r="D174" s="68"/>
      <c r="E174" s="68"/>
      <c r="F174" s="68"/>
      <c r="G174" s="68"/>
      <c r="H174" s="68"/>
      <c r="I174" s="68"/>
      <c r="J174" s="68"/>
    </row>
  </sheetData>
  <mergeCells count="10">
    <mergeCell ref="B9:B11"/>
    <mergeCell ref="C9:F9"/>
    <mergeCell ref="G9:I9"/>
    <mergeCell ref="C11:I11"/>
    <mergeCell ref="B1:L1"/>
    <mergeCell ref="B2:L2"/>
    <mergeCell ref="B3:L3"/>
    <mergeCell ref="B7:J7"/>
    <mergeCell ref="B5:J5"/>
    <mergeCell ref="B6:J6"/>
  </mergeCells>
  <conditionalFormatting sqref="C131:J174">
    <cfRule type="colorScale" priority="5">
      <colorScale>
        <cfvo type="min"/>
        <cfvo type="percentile" val="50"/>
        <cfvo type="max"/>
        <color rgb="FFF8696B"/>
        <color rgb="FFFFEB84"/>
        <color rgb="FF63BE7B"/>
      </colorScale>
    </cfRule>
  </conditionalFormatting>
  <hyperlinks>
    <hyperlink ref="B1:G1" location="Cuprins_ro!B4" display="I. Balanța de plăți a Republicii Moldova în trimestrul I 2023 (date provizorii)" xr:uid="{6EEED7E9-B554-403D-A69D-DA6AE123E07D}"/>
    <hyperlink ref="B2:G2" location="Содержание_ru!B4" display="I. Платёжный баланс Республики Молдова в I кварталe 2023 года (предварительные данные)" xr:uid="{4B107B4A-3A82-4E50-B775-557B2533ED69}"/>
    <hyperlink ref="B3:G3" location="Contents_en!B4" display="I. Balance of payments of the Republic of Moldova in Quarter I, 2023 (preliminary data)" xr:uid="{B45E2AEC-C378-4C55-9C14-0F369BD1E075}"/>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1D0F-7B57-4CCA-9CB1-EE28766D2845}">
  <sheetPr codeName="Sheet10"/>
  <dimension ref="B1:AA39"/>
  <sheetViews>
    <sheetView showGridLines="0" showRowColHeaders="0" zoomScaleNormal="100" workbookViewId="0"/>
  </sheetViews>
  <sheetFormatPr defaultColWidth="9.140625" defaultRowHeight="11.25"/>
  <cols>
    <col min="1" max="1" width="5.7109375" style="63" customWidth="1"/>
    <col min="2" max="2" width="38.85546875" style="63" customWidth="1"/>
    <col min="3" max="9" width="7.28515625" style="63" customWidth="1"/>
    <col min="10" max="10" width="9.140625" style="63"/>
    <col min="11" max="14" width="9.140625" style="63" customWidth="1"/>
    <col min="15" max="16384" width="9.140625" style="63"/>
  </cols>
  <sheetData>
    <row r="1" spans="2:23" s="9" customFormat="1" ht="15">
      <c r="B1" s="881" t="s">
        <v>884</v>
      </c>
      <c r="C1" s="881"/>
      <c r="D1" s="881"/>
      <c r="E1" s="881"/>
      <c r="F1" s="881"/>
      <c r="G1" s="881"/>
      <c r="H1" s="881"/>
      <c r="I1" s="881"/>
      <c r="J1" s="881"/>
      <c r="K1" s="881"/>
      <c r="L1" s="881"/>
    </row>
    <row r="2" spans="2:23" s="9" customFormat="1" ht="15">
      <c r="B2" s="881" t="s">
        <v>885</v>
      </c>
      <c r="C2" s="881"/>
      <c r="D2" s="881"/>
      <c r="E2" s="881"/>
      <c r="F2" s="881"/>
      <c r="G2" s="881"/>
      <c r="H2" s="881"/>
      <c r="I2" s="881"/>
      <c r="J2" s="881"/>
      <c r="K2" s="881"/>
      <c r="L2" s="881"/>
    </row>
    <row r="3" spans="2:23" s="9" customFormat="1" ht="15">
      <c r="B3" s="881" t="s">
        <v>886</v>
      </c>
      <c r="C3" s="881"/>
      <c r="D3" s="881"/>
      <c r="E3" s="881"/>
      <c r="F3" s="881"/>
      <c r="G3" s="881"/>
      <c r="H3" s="881"/>
      <c r="I3" s="881"/>
      <c r="J3" s="881"/>
      <c r="K3" s="881"/>
      <c r="L3" s="881"/>
    </row>
    <row r="4" spans="2:23" customFormat="1" ht="11.25" customHeight="1">
      <c r="B4" s="120"/>
    </row>
    <row r="5" spans="2:23" s="148" customFormat="1" ht="30" customHeight="1">
      <c r="B5" s="875" t="s">
        <v>1002</v>
      </c>
      <c r="C5" s="875"/>
      <c r="D5" s="875"/>
      <c r="E5" s="875"/>
      <c r="F5" s="875"/>
      <c r="G5" s="875"/>
      <c r="H5" s="875"/>
      <c r="I5" s="875"/>
      <c r="J5" s="875"/>
      <c r="K5" s="875"/>
      <c r="L5" s="875"/>
    </row>
    <row r="6" spans="2:23" s="148" customFormat="1" ht="30" customHeight="1">
      <c r="B6" s="875" t="s">
        <v>878</v>
      </c>
      <c r="C6" s="875"/>
      <c r="D6" s="875"/>
      <c r="E6" s="875"/>
      <c r="F6" s="875"/>
      <c r="G6" s="875"/>
      <c r="H6" s="875"/>
      <c r="I6" s="875"/>
      <c r="J6" s="875"/>
      <c r="K6" s="875"/>
      <c r="L6" s="875"/>
    </row>
    <row r="7" spans="2:23" s="148" customFormat="1" ht="30" customHeight="1">
      <c r="B7" s="875" t="s">
        <v>1020</v>
      </c>
      <c r="C7" s="875"/>
      <c r="D7" s="875"/>
      <c r="E7" s="875"/>
      <c r="F7" s="875"/>
      <c r="G7" s="875"/>
      <c r="H7" s="875"/>
      <c r="I7" s="875"/>
      <c r="J7" s="875"/>
      <c r="K7" s="875"/>
      <c r="L7" s="875"/>
    </row>
    <row r="8" spans="2:23" customFormat="1" ht="5.0999999999999996" customHeight="1">
      <c r="B8" s="120"/>
    </row>
    <row r="9" spans="2:23" s="149" customFormat="1" ht="12.75">
      <c r="B9" s="945" t="s">
        <v>804</v>
      </c>
      <c r="C9" s="945"/>
      <c r="D9" s="945"/>
      <c r="E9" s="945"/>
      <c r="F9" s="945"/>
      <c r="G9" s="945"/>
      <c r="H9" s="945"/>
      <c r="I9" s="945"/>
      <c r="J9" s="945"/>
      <c r="K9" s="945"/>
      <c r="L9" s="945"/>
    </row>
    <row r="10" spans="2:23" s="149" customFormat="1" ht="12.75">
      <c r="B10" s="945" t="s">
        <v>805</v>
      </c>
      <c r="C10" s="945"/>
      <c r="D10" s="945"/>
      <c r="E10" s="945"/>
      <c r="F10" s="945"/>
      <c r="G10" s="945"/>
      <c r="H10" s="945"/>
      <c r="I10" s="945"/>
      <c r="J10" s="945"/>
      <c r="K10" s="945"/>
      <c r="L10" s="945"/>
    </row>
    <row r="11" spans="2:23" s="149" customFormat="1" ht="12.75">
      <c r="B11" s="945" t="s">
        <v>806</v>
      </c>
      <c r="C11" s="945"/>
      <c r="D11" s="945"/>
      <c r="E11" s="945"/>
      <c r="F11" s="945"/>
      <c r="G11" s="945"/>
      <c r="H11" s="945"/>
      <c r="I11" s="945"/>
      <c r="J11" s="945"/>
      <c r="K11" s="945"/>
      <c r="L11" s="945"/>
    </row>
    <row r="12" spans="2:23" customFormat="1" ht="15.75">
      <c r="B12" s="120"/>
    </row>
    <row r="13" spans="2:23" ht="12.75">
      <c r="C13" s="64"/>
      <c r="D13" s="64"/>
      <c r="E13" s="64"/>
      <c r="F13" s="64"/>
      <c r="G13" s="64"/>
      <c r="H13" s="64"/>
      <c r="I13" s="64"/>
      <c r="J13" s="329"/>
      <c r="L13" s="64"/>
      <c r="M13" s="64"/>
      <c r="N13" s="64"/>
      <c r="O13" s="64"/>
      <c r="P13" s="64"/>
      <c r="Q13" s="64"/>
      <c r="R13" s="64"/>
      <c r="S13" s="64"/>
    </row>
    <row r="14" spans="2:23" ht="12.75">
      <c r="C14" s="64"/>
      <c r="D14" s="64"/>
      <c r="E14" s="64"/>
      <c r="F14" s="64"/>
      <c r="G14" s="64"/>
      <c r="H14" s="64"/>
      <c r="I14" s="64"/>
      <c r="J14" s="329"/>
      <c r="O14" s="64"/>
      <c r="P14" s="64"/>
      <c r="Q14" s="64"/>
      <c r="R14" s="64"/>
      <c r="S14" s="64"/>
      <c r="T14" s="64"/>
      <c r="U14" s="64"/>
      <c r="V14" s="64"/>
      <c r="W14" s="64"/>
    </row>
    <row r="15" spans="2:23">
      <c r="C15" s="64"/>
      <c r="D15" s="64"/>
      <c r="E15" s="64"/>
      <c r="F15" s="64"/>
      <c r="G15" s="64"/>
      <c r="H15" s="64"/>
      <c r="I15" s="64"/>
    </row>
    <row r="31" spans="2:2">
      <c r="B31" s="36" t="s">
        <v>46</v>
      </c>
    </row>
    <row r="32" spans="2:2" ht="11.25" customHeight="1">
      <c r="B32" s="488"/>
    </row>
    <row r="33" spans="2:27" ht="15" customHeight="1">
      <c r="B33" s="488"/>
    </row>
    <row r="34" spans="2:27" ht="11.25" customHeight="1">
      <c r="B34" s="940"/>
      <c r="C34" s="939">
        <v>2022</v>
      </c>
      <c r="D34" s="939"/>
      <c r="E34" s="939"/>
      <c r="F34" s="939"/>
      <c r="G34" s="942">
        <v>2023</v>
      </c>
      <c r="H34" s="943"/>
      <c r="I34" s="944"/>
    </row>
    <row r="35" spans="2:27">
      <c r="B35" s="941"/>
      <c r="C35" s="611" t="s">
        <v>3</v>
      </c>
      <c r="D35" s="611" t="s">
        <v>4</v>
      </c>
      <c r="E35" s="611" t="s">
        <v>5</v>
      </c>
      <c r="F35" s="611" t="s">
        <v>6</v>
      </c>
      <c r="G35" s="611" t="s">
        <v>3</v>
      </c>
      <c r="H35" s="611" t="s">
        <v>4</v>
      </c>
      <c r="I35" s="611" t="s">
        <v>5</v>
      </c>
      <c r="J35" s="65"/>
      <c r="K35" s="65"/>
      <c r="T35" s="64"/>
      <c r="U35" s="64"/>
      <c r="V35" s="64"/>
    </row>
    <row r="36" spans="2:27">
      <c r="B36" s="815" t="s">
        <v>661</v>
      </c>
      <c r="C36" s="612">
        <v>21.400000000000002</v>
      </c>
      <c r="D36" s="612">
        <v>20.57</v>
      </c>
      <c r="E36" s="612">
        <v>22.66</v>
      </c>
      <c r="F36" s="612">
        <v>27.55</v>
      </c>
      <c r="G36" s="612">
        <v>18.420000000000002</v>
      </c>
      <c r="H36" s="612">
        <v>20.100000000000001</v>
      </c>
      <c r="I36" s="612">
        <v>19.100000000000001</v>
      </c>
      <c r="J36" s="65"/>
      <c r="K36" s="65"/>
      <c r="T36" s="64"/>
      <c r="U36" s="64"/>
      <c r="V36" s="64"/>
      <c r="W36" s="64"/>
      <c r="X36" s="64"/>
      <c r="Y36" s="64"/>
      <c r="Z36" s="64"/>
      <c r="AA36" s="64"/>
    </row>
    <row r="37" spans="2:27">
      <c r="B37" s="815" t="s">
        <v>153</v>
      </c>
      <c r="C37" s="612">
        <v>7.65</v>
      </c>
      <c r="D37" s="612">
        <v>9.09</v>
      </c>
      <c r="E37" s="612">
        <v>22.18</v>
      </c>
      <c r="F37" s="612">
        <v>19.080000000000002</v>
      </c>
      <c r="G37" s="612">
        <v>21.25</v>
      </c>
      <c r="H37" s="612">
        <v>19.73</v>
      </c>
      <c r="I37" s="612">
        <v>17.350000000000001</v>
      </c>
      <c r="J37" s="65"/>
      <c r="K37" s="65"/>
      <c r="T37" s="64"/>
      <c r="U37" s="64"/>
      <c r="V37" s="64"/>
      <c r="W37" s="64"/>
      <c r="X37" s="64"/>
      <c r="Y37" s="64"/>
      <c r="Z37" s="64"/>
      <c r="AA37" s="64"/>
    </row>
    <row r="38" spans="2:27">
      <c r="B38" s="815" t="s">
        <v>154</v>
      </c>
      <c r="C38" s="612">
        <v>13.110000000000003</v>
      </c>
      <c r="D38" s="612">
        <v>13.93</v>
      </c>
      <c r="E38" s="612">
        <v>15.489999999999998</v>
      </c>
      <c r="F38" s="612">
        <v>12.870000000000001</v>
      </c>
      <c r="G38" s="612">
        <v>13.799999999999997</v>
      </c>
      <c r="H38" s="612">
        <v>11.849999999999998</v>
      </c>
      <c r="I38" s="612">
        <v>15.629999999999995</v>
      </c>
      <c r="J38" s="65"/>
      <c r="K38" s="65"/>
      <c r="T38" s="64"/>
      <c r="U38" s="64"/>
      <c r="V38" s="64"/>
      <c r="W38" s="64"/>
      <c r="X38" s="64"/>
      <c r="Y38" s="64"/>
      <c r="Z38" s="64"/>
      <c r="AA38" s="64"/>
    </row>
    <row r="39" spans="2:27">
      <c r="B39" s="613" t="s">
        <v>152</v>
      </c>
      <c r="C39" s="614">
        <v>42.160000000000004</v>
      </c>
      <c r="D39" s="614">
        <v>43.59</v>
      </c>
      <c r="E39" s="614">
        <v>60.33</v>
      </c>
      <c r="F39" s="614">
        <v>59.5</v>
      </c>
      <c r="G39" s="614">
        <v>53.47</v>
      </c>
      <c r="H39" s="614">
        <v>51.68</v>
      </c>
      <c r="I39" s="614">
        <v>52.08</v>
      </c>
      <c r="J39" s="65"/>
      <c r="V39" s="64"/>
      <c r="W39" s="64"/>
      <c r="X39" s="64"/>
      <c r="Y39" s="64"/>
      <c r="Z39" s="64"/>
      <c r="AA39" s="64"/>
    </row>
  </sheetData>
  <mergeCells count="12">
    <mergeCell ref="C34:F34"/>
    <mergeCell ref="B34:B35"/>
    <mergeCell ref="G34:I34"/>
    <mergeCell ref="B1:L1"/>
    <mergeCell ref="B2:L2"/>
    <mergeCell ref="B10:L10"/>
    <mergeCell ref="B11:L11"/>
    <mergeCell ref="B3:L3"/>
    <mergeCell ref="B5:L5"/>
    <mergeCell ref="B6:L6"/>
    <mergeCell ref="B7:L7"/>
    <mergeCell ref="B9:L9"/>
  </mergeCells>
  <hyperlinks>
    <hyperlink ref="B1:G1" location="Cuprins_ro!B4" display="I. Balanța de plăți a Republicii Moldova în trimestrul I 2023 (date provizorii)" xr:uid="{193AE1C6-4A2C-4EA1-B5E9-FA2B034A8052}"/>
    <hyperlink ref="B2:G2" location="Содержание_ru!B4" display="I. Платёжный баланс Республики Молдова в I кварталe 2023 года (предварительные данные)" xr:uid="{3E884D40-0A70-4EA1-97C4-C7EDB5521025}"/>
    <hyperlink ref="B3:G3" location="Contents_en!B4" display="I. Balance of payments of the Republic of Moldova in Quarter I, 2023 (preliminary data)" xr:uid="{0D1F1855-F870-47BF-87B8-29BC957B1778}"/>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DEC8-29A1-446D-BA88-98AB79E92DC7}">
  <sheetPr codeName="Sheet11"/>
  <dimension ref="B1:AA66"/>
  <sheetViews>
    <sheetView showGridLines="0" showRowColHeaders="0" zoomScaleNormal="100" workbookViewId="0"/>
  </sheetViews>
  <sheetFormatPr defaultColWidth="9.140625" defaultRowHeight="15"/>
  <cols>
    <col min="1" max="1" width="5.7109375" style="9" customWidth="1"/>
    <col min="2" max="2" width="60.5703125" style="9" customWidth="1"/>
    <col min="3" max="10" width="7.28515625" style="57" customWidth="1"/>
    <col min="11" max="11" width="9.140625" style="57" customWidth="1"/>
    <col min="12" max="16" width="7.28515625" style="57" customWidth="1"/>
    <col min="17" max="18" width="7" style="9" customWidth="1"/>
    <col min="19" max="19" width="4.7109375" style="66" customWidth="1"/>
    <col min="20" max="20" width="9.140625" style="9"/>
    <col min="21" max="21" width="33.7109375" style="9" customWidth="1"/>
    <col min="22" max="16384" width="9.140625" style="9"/>
  </cols>
  <sheetData>
    <row r="1" spans="2:27">
      <c r="B1" s="881" t="s">
        <v>884</v>
      </c>
      <c r="C1" s="881"/>
      <c r="D1" s="881"/>
      <c r="E1" s="881"/>
      <c r="F1" s="881"/>
      <c r="G1" s="881"/>
      <c r="H1" s="881"/>
      <c r="I1" s="881"/>
      <c r="J1" s="881"/>
      <c r="K1" s="881"/>
      <c r="L1" s="881"/>
      <c r="M1" s="718"/>
      <c r="N1" s="9"/>
      <c r="O1" s="9"/>
      <c r="P1" s="9"/>
      <c r="S1" s="9"/>
    </row>
    <row r="2" spans="2:27">
      <c r="B2" s="881" t="s">
        <v>885</v>
      </c>
      <c r="C2" s="881"/>
      <c r="D2" s="881"/>
      <c r="E2" s="881"/>
      <c r="F2" s="881"/>
      <c r="G2" s="881"/>
      <c r="H2" s="881"/>
      <c r="I2" s="881"/>
      <c r="J2" s="881"/>
      <c r="K2" s="881"/>
      <c r="L2" s="881"/>
      <c r="M2" s="718"/>
      <c r="N2" s="9"/>
      <c r="O2" s="9"/>
      <c r="P2" s="9"/>
      <c r="S2" s="9"/>
    </row>
    <row r="3" spans="2:27">
      <c r="B3" s="881" t="s">
        <v>886</v>
      </c>
      <c r="C3" s="881"/>
      <c r="D3" s="881"/>
      <c r="E3" s="881"/>
      <c r="F3" s="881"/>
      <c r="G3" s="881"/>
      <c r="H3" s="881"/>
      <c r="I3" s="881"/>
      <c r="J3" s="881"/>
      <c r="K3" s="881"/>
      <c r="L3" s="881"/>
      <c r="M3" s="718"/>
      <c r="N3" s="9"/>
      <c r="O3" s="9"/>
      <c r="P3" s="9"/>
      <c r="S3" s="9"/>
    </row>
    <row r="4" spans="2:27" customFormat="1" ht="11.25" customHeight="1">
      <c r="B4" s="120"/>
      <c r="C4" s="120"/>
      <c r="D4" s="120"/>
      <c r="E4" s="120"/>
      <c r="F4" s="120"/>
      <c r="G4" s="120"/>
      <c r="H4" s="120"/>
      <c r="I4" s="120"/>
      <c r="J4" s="120"/>
    </row>
    <row r="5" spans="2:27" s="148" customFormat="1" ht="30" customHeight="1">
      <c r="B5" s="875" t="s">
        <v>853</v>
      </c>
      <c r="C5" s="875"/>
      <c r="D5" s="875"/>
      <c r="E5" s="875"/>
      <c r="F5" s="875"/>
      <c r="G5" s="875"/>
      <c r="H5" s="875"/>
      <c r="I5" s="875"/>
      <c r="J5" s="875"/>
      <c r="K5" s="875"/>
      <c r="L5" s="875"/>
      <c r="M5" s="875"/>
      <c r="N5" s="719"/>
      <c r="O5" s="719"/>
    </row>
    <row r="6" spans="2:27" s="148" customFormat="1" ht="30" customHeight="1">
      <c r="B6" s="875" t="s">
        <v>876</v>
      </c>
      <c r="C6" s="875"/>
      <c r="D6" s="875"/>
      <c r="E6" s="875"/>
      <c r="F6" s="875"/>
      <c r="G6" s="875"/>
      <c r="H6" s="875"/>
      <c r="I6" s="875"/>
      <c r="J6" s="875"/>
      <c r="K6" s="875"/>
      <c r="L6" s="875"/>
      <c r="M6" s="875"/>
      <c r="N6" s="719"/>
      <c r="O6" s="719"/>
      <c r="P6" s="875"/>
      <c r="Q6" s="875"/>
      <c r="R6" s="875"/>
      <c r="S6" s="875"/>
      <c r="T6" s="875"/>
      <c r="U6" s="875"/>
      <c r="V6" s="875"/>
      <c r="W6" s="875"/>
      <c r="X6" s="875"/>
      <c r="Y6" s="875"/>
      <c r="Z6" s="875"/>
      <c r="AA6" s="875"/>
    </row>
    <row r="7" spans="2:27" s="148" customFormat="1" ht="30" customHeight="1">
      <c r="B7" s="875" t="s">
        <v>877</v>
      </c>
      <c r="C7" s="875"/>
      <c r="D7" s="875"/>
      <c r="E7" s="875"/>
      <c r="F7" s="875"/>
      <c r="G7" s="875"/>
      <c r="H7" s="875"/>
      <c r="I7" s="875"/>
      <c r="J7" s="875"/>
      <c r="K7" s="875"/>
      <c r="L7" s="875"/>
      <c r="M7" s="875"/>
      <c r="N7" s="719"/>
      <c r="O7" s="719"/>
      <c r="P7" s="875"/>
      <c r="Q7" s="875"/>
      <c r="R7" s="875"/>
      <c r="S7" s="875"/>
      <c r="T7" s="875"/>
      <c r="U7" s="875"/>
      <c r="V7" s="875"/>
      <c r="W7" s="875"/>
      <c r="X7" s="875"/>
      <c r="Y7" s="875"/>
      <c r="Z7" s="875"/>
      <c r="AA7" s="875"/>
    </row>
    <row r="8" spans="2:27" customFormat="1" ht="5.0999999999999996" customHeight="1">
      <c r="B8" s="120"/>
      <c r="C8" s="120"/>
      <c r="D8" s="120"/>
      <c r="E8" s="120"/>
      <c r="F8" s="120"/>
      <c r="G8" s="120"/>
      <c r="H8" s="120"/>
      <c r="I8" s="120"/>
      <c r="J8" s="120"/>
    </row>
    <row r="9" spans="2:27" s="149" customFormat="1" ht="12.75">
      <c r="B9" s="126" t="s">
        <v>702</v>
      </c>
      <c r="C9" s="154"/>
      <c r="D9" s="154"/>
      <c r="E9" s="126" t="s">
        <v>890</v>
      </c>
      <c r="F9" s="151"/>
      <c r="G9" s="151"/>
      <c r="H9" s="151"/>
      <c r="I9" s="151"/>
      <c r="J9" s="151"/>
      <c r="K9" s="151"/>
      <c r="L9" s="151"/>
      <c r="M9" s="151"/>
    </row>
    <row r="10" spans="2:27" s="149" customFormat="1" ht="12.75">
      <c r="B10" s="126" t="s">
        <v>704</v>
      </c>
      <c r="C10" s="154"/>
      <c r="D10" s="154"/>
      <c r="E10" s="126" t="s">
        <v>891</v>
      </c>
      <c r="F10" s="151"/>
      <c r="G10" s="151"/>
      <c r="H10" s="151"/>
      <c r="I10" s="151"/>
      <c r="J10" s="151"/>
      <c r="K10" s="151"/>
      <c r="L10" s="151"/>
      <c r="M10" s="151"/>
    </row>
    <row r="11" spans="2:27" s="149" customFormat="1" ht="12.75">
      <c r="B11" s="126" t="s">
        <v>703</v>
      </c>
      <c r="C11" s="154"/>
      <c r="D11" s="154"/>
      <c r="E11" s="126" t="s">
        <v>892</v>
      </c>
      <c r="F11" s="151"/>
      <c r="G11" s="151"/>
      <c r="H11" s="151"/>
      <c r="I11" s="151"/>
      <c r="J11" s="151"/>
      <c r="K11" s="151"/>
      <c r="L11" s="151"/>
      <c r="M11" s="151"/>
    </row>
    <row r="12" spans="2:27">
      <c r="N12" s="149"/>
      <c r="O12" s="149"/>
    </row>
    <row r="13" spans="2:27">
      <c r="K13" s="9"/>
      <c r="L13" s="9"/>
      <c r="M13"/>
      <c r="N13" s="149"/>
      <c r="O13" s="149"/>
      <c r="P13"/>
      <c r="Q13"/>
      <c r="R13"/>
      <c r="S13"/>
      <c r="T13"/>
      <c r="U13"/>
    </row>
    <row r="14" spans="2:27">
      <c r="K14" s="9"/>
      <c r="L14" s="9"/>
      <c r="M14"/>
      <c r="N14" s="149"/>
      <c r="O14" s="149"/>
      <c r="P14"/>
      <c r="Q14"/>
      <c r="R14"/>
      <c r="S14"/>
      <c r="T14"/>
      <c r="U14"/>
    </row>
    <row r="15" spans="2:27">
      <c r="K15" s="9"/>
      <c r="L15" s="9"/>
      <c r="M15"/>
      <c r="N15" s="149"/>
      <c r="O15" s="149"/>
      <c r="P15"/>
      <c r="Q15"/>
      <c r="R15"/>
      <c r="S15"/>
      <c r="T15"/>
      <c r="U15"/>
    </row>
    <row r="16" spans="2:27">
      <c r="K16" s="9"/>
      <c r="L16" s="9"/>
      <c r="M16"/>
      <c r="N16"/>
      <c r="O16"/>
      <c r="P16"/>
      <c r="Q16"/>
      <c r="R16"/>
      <c r="S16"/>
      <c r="T16"/>
      <c r="U16"/>
    </row>
    <row r="17" spans="11:21">
      <c r="K17" s="9"/>
      <c r="L17" s="9"/>
      <c r="M17"/>
      <c r="N17"/>
      <c r="O17"/>
      <c r="P17"/>
      <c r="Q17"/>
      <c r="R17"/>
      <c r="S17"/>
      <c r="T17"/>
      <c r="U17"/>
    </row>
    <row r="18" spans="11:21">
      <c r="K18" s="9"/>
      <c r="L18" s="9"/>
      <c r="M18"/>
      <c r="N18"/>
      <c r="O18"/>
      <c r="P18"/>
      <c r="Q18"/>
      <c r="R18"/>
      <c r="S18"/>
      <c r="T18"/>
      <c r="U18"/>
    </row>
    <row r="19" spans="11:21">
      <c r="K19" s="9"/>
      <c r="L19" s="9"/>
      <c r="M19"/>
      <c r="N19"/>
      <c r="O19"/>
      <c r="P19"/>
      <c r="Q19"/>
      <c r="R19"/>
      <c r="S19"/>
      <c r="T19"/>
      <c r="U19"/>
    </row>
    <row r="34" spans="2:25">
      <c r="C34" s="9"/>
      <c r="D34" s="9"/>
      <c r="E34" s="9"/>
      <c r="F34" s="9"/>
      <c r="G34" s="9"/>
      <c r="H34" s="9"/>
      <c r="I34" s="9"/>
      <c r="J34" s="9"/>
    </row>
    <row r="35" spans="2:25" ht="11.25" customHeight="1">
      <c r="B35" s="36" t="s">
        <v>46</v>
      </c>
      <c r="C35" s="9"/>
      <c r="D35" s="9"/>
      <c r="E35" s="9"/>
      <c r="F35" s="9"/>
      <c r="G35" s="9"/>
      <c r="H35" s="9"/>
      <c r="I35" s="9"/>
      <c r="J35" s="9"/>
    </row>
    <row r="36" spans="2:25" ht="33.75" customHeight="1">
      <c r="B36" s="949" t="s">
        <v>991</v>
      </c>
      <c r="C36" s="950"/>
      <c r="D36" s="950"/>
      <c r="E36" s="950"/>
      <c r="F36" s="950"/>
      <c r="G36" s="950"/>
      <c r="H36" s="950"/>
      <c r="I36" s="950"/>
      <c r="J36" s="895"/>
      <c r="K36" s="895"/>
      <c r="L36" s="895"/>
      <c r="M36" s="895"/>
      <c r="N36" s="895"/>
      <c r="O36" s="895"/>
    </row>
    <row r="37" spans="2:25" ht="10.5" customHeight="1">
      <c r="B37" s="36" t="s">
        <v>47</v>
      </c>
      <c r="C37" s="9"/>
      <c r="D37" s="9"/>
      <c r="E37" s="9"/>
      <c r="F37" s="9"/>
      <c r="G37" s="9"/>
      <c r="H37" s="9"/>
      <c r="I37" s="9"/>
      <c r="J37" s="9"/>
    </row>
    <row r="38" spans="2:25" ht="10.5" customHeight="1">
      <c r="B38" s="615"/>
      <c r="C38" s="9"/>
      <c r="D38" s="9"/>
      <c r="E38" s="9"/>
      <c r="F38" s="9"/>
      <c r="G38" s="9"/>
      <c r="H38" s="9"/>
      <c r="I38" s="9"/>
      <c r="J38" s="9"/>
    </row>
    <row r="39" spans="2:25" ht="12" customHeight="1">
      <c r="B39" s="947"/>
      <c r="C39" s="946">
        <v>2022</v>
      </c>
      <c r="D39" s="946"/>
      <c r="E39" s="946"/>
      <c r="F39" s="946"/>
      <c r="G39" s="923">
        <v>2023</v>
      </c>
      <c r="H39" s="924"/>
      <c r="I39" s="925"/>
      <c r="J39" s="53"/>
    </row>
    <row r="40" spans="2:25" ht="12" customHeight="1">
      <c r="B40" s="948"/>
      <c r="C40" s="142" t="s">
        <v>3</v>
      </c>
      <c r="D40" s="142" t="s">
        <v>4</v>
      </c>
      <c r="E40" s="142" t="s">
        <v>5</v>
      </c>
      <c r="F40" s="142" t="s">
        <v>6</v>
      </c>
      <c r="G40" s="142" t="s">
        <v>694</v>
      </c>
      <c r="H40" s="142" t="s">
        <v>845</v>
      </c>
      <c r="I40" s="142" t="s">
        <v>5</v>
      </c>
      <c r="J40" s="53"/>
    </row>
    <row r="41" spans="2:25" ht="12" customHeight="1">
      <c r="B41" s="816" t="s">
        <v>661</v>
      </c>
      <c r="C41" s="581">
        <v>1006.5600000000001</v>
      </c>
      <c r="D41" s="581">
        <v>1221.49</v>
      </c>
      <c r="E41" s="581">
        <v>1253.17</v>
      </c>
      <c r="F41" s="581">
        <v>1564.53</v>
      </c>
      <c r="G41" s="581">
        <v>1328.1000000000001</v>
      </c>
      <c r="H41" s="581">
        <v>1167.2700000000002</v>
      </c>
      <c r="I41" s="581">
        <v>1312.06</v>
      </c>
      <c r="J41" s="53"/>
      <c r="Q41" s="57"/>
      <c r="R41" s="57"/>
      <c r="S41" s="57"/>
      <c r="T41" s="301"/>
      <c r="U41" s="301"/>
      <c r="V41" s="301"/>
      <c r="W41" s="301"/>
      <c r="X41" s="301"/>
      <c r="Y41" s="301"/>
    </row>
    <row r="42" spans="2:25" ht="12" customHeight="1">
      <c r="B42" s="816" t="s">
        <v>153</v>
      </c>
      <c r="C42" s="582">
        <v>608.65</v>
      </c>
      <c r="D42" s="582">
        <v>532.38</v>
      </c>
      <c r="E42" s="582">
        <v>559.29</v>
      </c>
      <c r="F42" s="582">
        <v>627.94000000000005</v>
      </c>
      <c r="G42" s="582">
        <v>399.09</v>
      </c>
      <c r="H42" s="582">
        <v>267.63</v>
      </c>
      <c r="I42" s="582">
        <v>288.2</v>
      </c>
      <c r="J42" s="53"/>
      <c r="Q42" s="57"/>
      <c r="R42" s="57"/>
      <c r="S42" s="57"/>
      <c r="T42" s="301"/>
      <c r="U42" s="301"/>
      <c r="V42" s="301"/>
      <c r="W42" s="301"/>
      <c r="X42" s="301"/>
      <c r="Y42" s="301"/>
    </row>
    <row r="43" spans="2:25" ht="12" customHeight="1">
      <c r="B43" s="817" t="s">
        <v>154</v>
      </c>
      <c r="C43" s="581">
        <v>298.10000000000002</v>
      </c>
      <c r="D43" s="581">
        <v>440.5</v>
      </c>
      <c r="E43" s="581">
        <v>467.35</v>
      </c>
      <c r="F43" s="581">
        <v>395.7</v>
      </c>
      <c r="G43" s="581">
        <v>412.37</v>
      </c>
      <c r="H43" s="581">
        <v>405.24</v>
      </c>
      <c r="I43" s="581">
        <v>468.91</v>
      </c>
      <c r="J43" s="53"/>
      <c r="Q43" s="57"/>
      <c r="R43" s="57"/>
      <c r="S43" s="57"/>
      <c r="T43" s="301"/>
      <c r="U43" s="301"/>
      <c r="V43" s="301"/>
      <c r="W43" s="301"/>
      <c r="X43" s="301"/>
      <c r="Y43" s="301"/>
    </row>
    <row r="44" spans="2:25" ht="12" customHeight="1">
      <c r="B44" s="617" t="s">
        <v>152</v>
      </c>
      <c r="C44" s="583">
        <v>1913.31</v>
      </c>
      <c r="D44" s="583">
        <v>2194.37</v>
      </c>
      <c r="E44" s="583">
        <v>2279.81</v>
      </c>
      <c r="F44" s="583">
        <v>2588.17</v>
      </c>
      <c r="G44" s="583">
        <v>2139.56</v>
      </c>
      <c r="H44" s="583">
        <v>1840.14</v>
      </c>
      <c r="I44" s="583">
        <v>2069.17</v>
      </c>
      <c r="J44" s="53"/>
      <c r="Q44" s="57"/>
      <c r="R44" s="57"/>
      <c r="S44" s="57"/>
      <c r="T44" s="301"/>
      <c r="U44" s="301"/>
      <c r="V44" s="301"/>
      <c r="W44" s="301"/>
      <c r="X44" s="301"/>
      <c r="Y44" s="301"/>
    </row>
    <row r="45" spans="2:25">
      <c r="J45" s="9"/>
    </row>
    <row r="46" spans="2:25" ht="33.75">
      <c r="B46" s="618" t="s">
        <v>169</v>
      </c>
      <c r="C46" s="619">
        <v>0.26300000000000001</v>
      </c>
      <c r="J46" s="9"/>
    </row>
    <row r="47" spans="2:25" ht="33.75">
      <c r="B47" s="618" t="s">
        <v>157</v>
      </c>
      <c r="C47" s="526">
        <v>0.16</v>
      </c>
      <c r="J47" s="9"/>
    </row>
    <row r="48" spans="2:25" ht="34.5">
      <c r="B48" s="98" t="s">
        <v>155</v>
      </c>
      <c r="C48" s="526">
        <v>0.13700000000000001</v>
      </c>
      <c r="J48" s="9"/>
    </row>
    <row r="49" spans="2:10" ht="33.75">
      <c r="B49" s="618" t="s">
        <v>170</v>
      </c>
      <c r="C49" s="526">
        <v>9.4E-2</v>
      </c>
      <c r="J49" s="9"/>
    </row>
    <row r="50" spans="2:10" ht="34.5" customHeight="1">
      <c r="B50" s="618" t="s">
        <v>171</v>
      </c>
      <c r="C50" s="526">
        <v>7.8E-2</v>
      </c>
      <c r="J50" s="9"/>
    </row>
    <row r="51" spans="2:10" ht="36" customHeight="1">
      <c r="B51" s="618" t="s">
        <v>172</v>
      </c>
      <c r="C51" s="526">
        <v>5.1999999999999998E-2</v>
      </c>
      <c r="J51" s="9"/>
    </row>
    <row r="52" spans="2:10" ht="12" customHeight="1">
      <c r="B52" s="618" t="s">
        <v>160</v>
      </c>
      <c r="C52" s="619">
        <v>0.21599999999999997</v>
      </c>
      <c r="J52" s="9"/>
    </row>
    <row r="53" spans="2:10">
      <c r="J53" s="9"/>
    </row>
    <row r="54" spans="2:10">
      <c r="J54" s="9"/>
    </row>
    <row r="55" spans="2:10">
      <c r="J55" s="9"/>
    </row>
    <row r="58" spans="2:10">
      <c r="B58" s="55"/>
    </row>
    <row r="62" spans="2:10">
      <c r="C62" s="567"/>
      <c r="D62" s="567"/>
      <c r="E62" s="567"/>
      <c r="F62" s="567"/>
      <c r="G62" s="567"/>
      <c r="H62" s="567"/>
      <c r="I62" s="567"/>
      <c r="J62" s="9"/>
    </row>
    <row r="63" spans="2:10">
      <c r="C63" s="567"/>
      <c r="D63" s="567"/>
      <c r="E63" s="567"/>
      <c r="F63" s="567"/>
      <c r="G63" s="567"/>
      <c r="H63" s="567"/>
      <c r="I63" s="567"/>
      <c r="J63" s="9"/>
    </row>
    <row r="64" spans="2:10">
      <c r="C64" s="567"/>
      <c r="D64" s="567"/>
      <c r="E64" s="567"/>
      <c r="F64" s="567"/>
      <c r="G64" s="567"/>
      <c r="H64" s="567"/>
      <c r="I64" s="567"/>
      <c r="J64" s="9"/>
    </row>
    <row r="65" spans="10:10">
      <c r="J65" s="9"/>
    </row>
    <row r="66" spans="10:10">
      <c r="J66" s="9"/>
    </row>
  </sheetData>
  <mergeCells count="12">
    <mergeCell ref="P6:AA6"/>
    <mergeCell ref="P7:AA7"/>
    <mergeCell ref="B1:L1"/>
    <mergeCell ref="B2:L2"/>
    <mergeCell ref="B3:L3"/>
    <mergeCell ref="C39:F39"/>
    <mergeCell ref="B39:B40"/>
    <mergeCell ref="G39:I39"/>
    <mergeCell ref="B36:O36"/>
    <mergeCell ref="B5:M5"/>
    <mergeCell ref="B6:M6"/>
    <mergeCell ref="B7:M7"/>
  </mergeCells>
  <hyperlinks>
    <hyperlink ref="B1:G1" location="Cuprins_ro!B4" display="I. Balanța de plăți a Republicii Moldova în trimestrul I 2023 (date provizorii)" xr:uid="{6E5EB8C9-4C52-440A-B04B-3C8C5856F357}"/>
    <hyperlink ref="B2:G2" location="Содержание_ru!B4" display="I. Платёжный баланс Республики Молдова в I кварталe 2023 года (предварительные данные)" xr:uid="{E72A4093-9C16-4E9F-8CD0-2F5C657404B2}"/>
    <hyperlink ref="B3:G3" location="Contents_en!B4" display="I. Balance of payments of the Republic of Moldova in Quarter I, 2023 (preliminary data)" xr:uid="{25467517-0301-49DE-94C4-08479508606F}"/>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BAC7-E1C0-4BEB-8CFE-B44B80F02C1B}">
  <sheetPr codeName="Sheet12"/>
  <dimension ref="B1:Z79"/>
  <sheetViews>
    <sheetView showGridLines="0" showRowColHeaders="0" zoomScaleNormal="100" workbookViewId="0"/>
  </sheetViews>
  <sheetFormatPr defaultRowHeight="15"/>
  <cols>
    <col min="1" max="1" width="5.7109375" customWidth="1"/>
    <col min="2" max="2" width="32.7109375" style="69" customWidth="1"/>
    <col min="3" max="9" width="10.42578125" customWidth="1"/>
  </cols>
  <sheetData>
    <row r="1" spans="2:12" s="9" customFormat="1">
      <c r="B1" s="881" t="s">
        <v>884</v>
      </c>
      <c r="C1" s="881"/>
      <c r="D1" s="881"/>
      <c r="E1" s="881"/>
      <c r="F1" s="881"/>
      <c r="G1" s="881"/>
      <c r="H1" s="881"/>
      <c r="I1" s="881"/>
      <c r="J1" s="881"/>
      <c r="K1" s="881"/>
      <c r="L1" s="881"/>
    </row>
    <row r="2" spans="2:12" s="9" customFormat="1">
      <c r="B2" s="881" t="s">
        <v>885</v>
      </c>
      <c r="C2" s="881"/>
      <c r="D2" s="881"/>
      <c r="E2" s="881"/>
      <c r="F2" s="881"/>
      <c r="G2" s="881"/>
      <c r="H2" s="881"/>
      <c r="I2" s="881"/>
      <c r="J2" s="881"/>
      <c r="K2" s="881"/>
      <c r="L2" s="881"/>
    </row>
    <row r="3" spans="2:12" s="9" customFormat="1">
      <c r="B3" s="881" t="s">
        <v>886</v>
      </c>
      <c r="C3" s="881"/>
      <c r="D3" s="881"/>
      <c r="E3" s="881"/>
      <c r="F3" s="881"/>
      <c r="G3" s="881"/>
      <c r="H3" s="881"/>
      <c r="I3" s="881"/>
      <c r="J3" s="881"/>
      <c r="K3" s="881"/>
      <c r="L3" s="881"/>
    </row>
    <row r="4" spans="2:12" ht="11.25" customHeight="1"/>
    <row r="5" spans="2:12" s="121" customFormat="1" ht="30" customHeight="1">
      <c r="B5" s="875" t="s">
        <v>854</v>
      </c>
      <c r="C5" s="875"/>
      <c r="D5" s="875"/>
      <c r="E5" s="875"/>
      <c r="F5" s="875"/>
      <c r="G5" s="875"/>
      <c r="H5" s="875"/>
      <c r="I5" s="875"/>
      <c r="J5" s="875"/>
      <c r="K5" s="875"/>
    </row>
    <row r="6" spans="2:12" s="121" customFormat="1" ht="30" customHeight="1">
      <c r="B6" s="875" t="s">
        <v>1021</v>
      </c>
      <c r="C6" s="875"/>
      <c r="D6" s="875"/>
      <c r="E6" s="875"/>
      <c r="F6" s="875"/>
      <c r="G6" s="875"/>
      <c r="H6" s="875"/>
      <c r="I6" s="875"/>
      <c r="J6" s="875"/>
      <c r="K6" s="875"/>
    </row>
    <row r="7" spans="2:12" s="121" customFormat="1" ht="30" customHeight="1">
      <c r="B7" s="875" t="s">
        <v>1031</v>
      </c>
      <c r="C7" s="875"/>
      <c r="D7" s="875"/>
      <c r="E7" s="875"/>
      <c r="F7" s="875"/>
      <c r="G7" s="875"/>
      <c r="H7" s="875"/>
      <c r="I7" s="875"/>
      <c r="J7" s="875"/>
      <c r="K7" s="875"/>
    </row>
    <row r="8" spans="2:12" ht="5.0999999999999996" customHeight="1"/>
    <row r="9" spans="2:12" s="149" customFormat="1" ht="12" customHeight="1">
      <c r="B9" s="957" t="s">
        <v>580</v>
      </c>
      <c r="C9" s="957"/>
      <c r="D9" s="957"/>
      <c r="E9" s="957"/>
      <c r="F9" s="957"/>
      <c r="G9" s="957"/>
      <c r="H9" s="957"/>
      <c r="I9" s="957"/>
      <c r="J9" s="957"/>
      <c r="K9" s="957"/>
    </row>
    <row r="10" spans="2:12" s="149" customFormat="1" ht="12" customHeight="1">
      <c r="B10" s="957" t="s">
        <v>293</v>
      </c>
      <c r="C10" s="957"/>
      <c r="D10" s="957"/>
      <c r="E10" s="957"/>
      <c r="F10" s="957"/>
      <c r="G10" s="957"/>
      <c r="H10" s="957"/>
      <c r="I10" s="957"/>
      <c r="J10" s="957"/>
      <c r="K10" s="957"/>
    </row>
    <row r="11" spans="2:12" s="149" customFormat="1" ht="12" customHeight="1">
      <c r="B11" s="957" t="s">
        <v>294</v>
      </c>
      <c r="C11" s="957"/>
      <c r="D11" s="957"/>
      <c r="E11" s="957"/>
      <c r="F11" s="957"/>
      <c r="G11" s="957"/>
      <c r="H11" s="957"/>
      <c r="I11" s="957"/>
      <c r="J11" s="957"/>
      <c r="K11" s="957"/>
    </row>
    <row r="35" spans="2:26">
      <c r="B35" s="36" t="s">
        <v>46</v>
      </c>
      <c r="C35" s="130"/>
      <c r="D35" s="130"/>
      <c r="E35" s="130"/>
      <c r="F35" s="130"/>
      <c r="G35" s="130"/>
      <c r="H35" s="130"/>
      <c r="I35" s="130"/>
    </row>
    <row r="36" spans="2:26" ht="33.950000000000003" customHeight="1">
      <c r="B36" s="958" t="s">
        <v>989</v>
      </c>
      <c r="C36" s="958"/>
      <c r="D36" s="958"/>
      <c r="E36" s="958"/>
      <c r="F36" s="958"/>
      <c r="G36" s="958"/>
      <c r="H36" s="958"/>
      <c r="I36" s="958"/>
      <c r="J36" s="958"/>
      <c r="K36" s="958"/>
      <c r="L36" s="705"/>
      <c r="M36" s="705"/>
      <c r="N36" s="705"/>
      <c r="O36" s="705"/>
    </row>
    <row r="37" spans="2:26" ht="11.25" customHeight="1">
      <c r="B37" s="620" t="s">
        <v>706</v>
      </c>
      <c r="C37" s="130"/>
      <c r="D37" s="130"/>
      <c r="E37" s="130"/>
      <c r="F37" s="130"/>
      <c r="G37" s="130"/>
      <c r="H37" s="130"/>
      <c r="I37" s="130"/>
    </row>
    <row r="38" spans="2:26">
      <c r="B38" s="621"/>
      <c r="C38" s="130"/>
      <c r="D38" s="130"/>
      <c r="E38" s="130"/>
      <c r="F38" s="130"/>
      <c r="G38" s="130"/>
      <c r="H38" s="130"/>
      <c r="I38" s="130"/>
    </row>
    <row r="39" spans="2:26" ht="11.25" customHeight="1">
      <c r="B39" s="952"/>
      <c r="C39" s="951">
        <v>2022</v>
      </c>
      <c r="D39" s="951"/>
      <c r="E39" s="951"/>
      <c r="F39" s="951"/>
      <c r="G39" s="954">
        <v>2023</v>
      </c>
      <c r="H39" s="955"/>
      <c r="I39" s="956"/>
    </row>
    <row r="40" spans="2:26" ht="11.25" customHeight="1">
      <c r="B40" s="953"/>
      <c r="C40" s="137" t="s">
        <v>3</v>
      </c>
      <c r="D40" s="137" t="s">
        <v>4</v>
      </c>
      <c r="E40" s="137" t="s">
        <v>5</v>
      </c>
      <c r="F40" s="137" t="s">
        <v>6</v>
      </c>
      <c r="G40" s="137" t="s">
        <v>694</v>
      </c>
      <c r="H40" s="137" t="s">
        <v>845</v>
      </c>
      <c r="I40" s="137" t="s">
        <v>5</v>
      </c>
    </row>
    <row r="41" spans="2:26" ht="33.75">
      <c r="B41" s="818" t="s">
        <v>176</v>
      </c>
      <c r="C41" s="622">
        <v>154.22</v>
      </c>
      <c r="D41" s="622">
        <v>301.62</v>
      </c>
      <c r="E41" s="622">
        <v>330.9</v>
      </c>
      <c r="F41" s="622">
        <v>270.89999999999998</v>
      </c>
      <c r="G41" s="622">
        <v>244.59</v>
      </c>
      <c r="H41" s="622">
        <v>221.82</v>
      </c>
      <c r="I41" s="622">
        <v>233.12</v>
      </c>
      <c r="Z41" s="401"/>
    </row>
    <row r="42" spans="2:26" ht="33.75" customHeight="1">
      <c r="B42" s="818" t="s">
        <v>175</v>
      </c>
      <c r="C42" s="622">
        <v>308.42</v>
      </c>
      <c r="D42" s="622">
        <v>99.48</v>
      </c>
      <c r="E42" s="622">
        <v>160.08000000000001</v>
      </c>
      <c r="F42" s="622">
        <v>438.69</v>
      </c>
      <c r="G42" s="622">
        <v>190.95000000000002</v>
      </c>
      <c r="H42" s="622">
        <v>7.0900000000000034</v>
      </c>
      <c r="I42" s="622">
        <v>167.4</v>
      </c>
    </row>
    <row r="43" spans="2:26" ht="11.25" customHeight="1">
      <c r="B43" s="818" t="s">
        <v>178</v>
      </c>
      <c r="C43" s="622">
        <v>46.52</v>
      </c>
      <c r="D43" s="622">
        <v>87.33</v>
      </c>
      <c r="E43" s="622">
        <v>83.22</v>
      </c>
      <c r="F43" s="622">
        <v>80.69</v>
      </c>
      <c r="G43" s="622">
        <v>60.98</v>
      </c>
      <c r="H43" s="622">
        <v>60.68</v>
      </c>
      <c r="I43" s="622">
        <v>66.930000000000007</v>
      </c>
    </row>
    <row r="44" spans="2:26" ht="33.75">
      <c r="B44" s="818" t="s">
        <v>705</v>
      </c>
      <c r="C44" s="622">
        <v>0</v>
      </c>
      <c r="D44" s="622">
        <v>14.74</v>
      </c>
      <c r="E44" s="622">
        <v>32.29</v>
      </c>
      <c r="F44" s="622">
        <v>105.5</v>
      </c>
      <c r="G44" s="622">
        <v>13.24</v>
      </c>
      <c r="H44" s="622">
        <v>11.03</v>
      </c>
      <c r="I44" s="622">
        <v>13.61</v>
      </c>
    </row>
    <row r="45" spans="2:26" ht="12" customHeight="1">
      <c r="B45" s="818" t="s">
        <v>177</v>
      </c>
      <c r="C45" s="622">
        <v>3.52</v>
      </c>
      <c r="D45" s="622">
        <v>4.68</v>
      </c>
      <c r="E45" s="622">
        <v>19.47</v>
      </c>
      <c r="F45" s="622">
        <v>9.51</v>
      </c>
      <c r="G45" s="622">
        <v>5.56</v>
      </c>
      <c r="H45" s="622">
        <v>2.3199999999999998</v>
      </c>
      <c r="I45" s="622">
        <v>4.95</v>
      </c>
    </row>
    <row r="46" spans="2:26" ht="33.75">
      <c r="B46" s="818" t="s">
        <v>174</v>
      </c>
      <c r="C46" s="622">
        <v>1.84</v>
      </c>
      <c r="D46" s="622">
        <v>2.04</v>
      </c>
      <c r="E46" s="622">
        <v>7.62</v>
      </c>
      <c r="F46" s="622">
        <v>57.83</v>
      </c>
      <c r="G46" s="622">
        <v>62.84</v>
      </c>
      <c r="H46" s="622">
        <v>1.1399999999999999</v>
      </c>
      <c r="I46" s="622">
        <v>0.09</v>
      </c>
    </row>
    <row r="47" spans="2:26" ht="12" customHeight="1">
      <c r="B47" s="818" t="s">
        <v>160</v>
      </c>
      <c r="C47" s="622">
        <v>21.399999999999885</v>
      </c>
      <c r="D47" s="622">
        <v>35.240000000000023</v>
      </c>
      <c r="E47" s="622">
        <v>37.030000000000058</v>
      </c>
      <c r="F47" s="622">
        <v>35.559999999999931</v>
      </c>
      <c r="G47" s="622">
        <v>27.299999999999947</v>
      </c>
      <c r="H47" s="622">
        <v>24.130000000000031</v>
      </c>
      <c r="I47" s="622">
        <v>39.539999999999978</v>
      </c>
    </row>
    <row r="48" spans="2:26" ht="12" customHeight="1">
      <c r="B48" s="623" t="s">
        <v>152</v>
      </c>
      <c r="C48" s="624">
        <v>535.91999999999996</v>
      </c>
      <c r="D48" s="624">
        <v>545.13000000000011</v>
      </c>
      <c r="E48" s="624">
        <v>670.61</v>
      </c>
      <c r="F48" s="624">
        <v>998.68</v>
      </c>
      <c r="G48" s="624">
        <v>605.46</v>
      </c>
      <c r="H48" s="624">
        <v>328.21</v>
      </c>
      <c r="I48" s="624">
        <v>525.64</v>
      </c>
    </row>
    <row r="49" spans="2:2" ht="12" customHeight="1">
      <c r="B49" s="527"/>
    </row>
    <row r="50" spans="2:2" ht="12" customHeight="1">
      <c r="B50" s="527"/>
    </row>
    <row r="63" spans="2:2">
      <c r="B63"/>
    </row>
    <row r="64" spans="2:2">
      <c r="B64"/>
    </row>
    <row r="65" spans="2:9">
      <c r="B65"/>
    </row>
    <row r="66" spans="2:9">
      <c r="B66"/>
    </row>
    <row r="67" spans="2:9">
      <c r="B67"/>
    </row>
    <row r="68" spans="2:9">
      <c r="B68"/>
    </row>
    <row r="69" spans="2:9">
      <c r="B69"/>
    </row>
    <row r="70" spans="2:9">
      <c r="B70"/>
    </row>
    <row r="72" spans="2:9">
      <c r="C72" s="401"/>
      <c r="D72" s="401"/>
      <c r="E72" s="401"/>
      <c r="F72" s="401"/>
      <c r="G72" s="401"/>
      <c r="H72" s="401"/>
      <c r="I72" s="401"/>
    </row>
    <row r="73" spans="2:9">
      <c r="C73" s="401"/>
      <c r="D73" s="401"/>
      <c r="E73" s="401"/>
      <c r="F73" s="401"/>
      <c r="G73" s="401"/>
      <c r="H73" s="401"/>
      <c r="I73" s="401"/>
    </row>
    <row r="74" spans="2:9">
      <c r="C74" s="401"/>
      <c r="D74" s="401"/>
      <c r="E74" s="401"/>
      <c r="F74" s="401"/>
      <c r="G74" s="401"/>
      <c r="H74" s="401"/>
      <c r="I74" s="401"/>
    </row>
    <row r="75" spans="2:9">
      <c r="C75" s="401"/>
      <c r="D75" s="401"/>
      <c r="E75" s="401"/>
      <c r="F75" s="401"/>
      <c r="G75" s="401"/>
      <c r="H75" s="401"/>
      <c r="I75" s="401"/>
    </row>
    <row r="76" spans="2:9">
      <c r="C76" s="401"/>
      <c r="D76" s="401"/>
      <c r="E76" s="401"/>
      <c r="F76" s="401"/>
      <c r="G76" s="401"/>
      <c r="H76" s="401"/>
      <c r="I76" s="401"/>
    </row>
    <row r="77" spans="2:9">
      <c r="C77" s="401"/>
      <c r="D77" s="401"/>
      <c r="E77" s="401"/>
      <c r="F77" s="401"/>
      <c r="G77" s="401"/>
      <c r="H77" s="401"/>
      <c r="I77" s="401"/>
    </row>
    <row r="78" spans="2:9">
      <c r="C78" s="401"/>
      <c r="D78" s="401"/>
      <c r="E78" s="401"/>
      <c r="F78" s="401"/>
      <c r="G78" s="401"/>
      <c r="H78" s="401"/>
      <c r="I78" s="401"/>
    </row>
    <row r="79" spans="2:9">
      <c r="C79" s="401"/>
      <c r="D79" s="401"/>
      <c r="E79" s="401"/>
      <c r="F79" s="401"/>
      <c r="G79" s="401"/>
      <c r="H79" s="401"/>
      <c r="I79" s="401"/>
    </row>
  </sheetData>
  <mergeCells count="13">
    <mergeCell ref="B7:K7"/>
    <mergeCell ref="B9:K9"/>
    <mergeCell ref="B1:L1"/>
    <mergeCell ref="B2:L2"/>
    <mergeCell ref="B3:L3"/>
    <mergeCell ref="B5:K5"/>
    <mergeCell ref="B6:K6"/>
    <mergeCell ref="C39:F39"/>
    <mergeCell ref="B39:B40"/>
    <mergeCell ref="G39:I39"/>
    <mergeCell ref="B10:K10"/>
    <mergeCell ref="B11:K11"/>
    <mergeCell ref="B36:K36"/>
  </mergeCells>
  <hyperlinks>
    <hyperlink ref="B1:G1" location="Cuprins_ro!B4" display="I. Balanța de plăți a Republicii Moldova în trimestrul I 2023 (date provizorii)" xr:uid="{6D3EE458-0244-45C0-AAA8-0AC8501C7874}"/>
    <hyperlink ref="B2:G2" location="Содержание_ru!B4" display="I. Платёжный баланс Республики Молдова в I кварталe 2023 года (предварительные данные)" xr:uid="{F8047B75-DB02-4697-86AA-3D5B25DE8929}"/>
    <hyperlink ref="B3:G3" location="Contents_en!B4" display="I. Balance of payments of the Republic of Moldova in Quarter I, 2023 (preliminary data)" xr:uid="{179683C1-570A-4136-84CB-0BD6F7EE6D28}"/>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99E4-1DEC-4786-811F-0922CFB24489}">
  <sheetPr codeName="Sheet13"/>
  <dimension ref="B1:S49"/>
  <sheetViews>
    <sheetView showGridLines="0" showRowColHeaders="0" zoomScaleNormal="100" workbookViewId="0"/>
  </sheetViews>
  <sheetFormatPr defaultRowHeight="15"/>
  <cols>
    <col min="1" max="1" width="5.7109375" customWidth="1"/>
    <col min="2" max="2" width="32.7109375" customWidth="1"/>
  </cols>
  <sheetData>
    <row r="1" spans="2:12" s="9" customFormat="1">
      <c r="B1" s="881" t="s">
        <v>884</v>
      </c>
      <c r="C1" s="881"/>
      <c r="D1" s="881"/>
      <c r="E1" s="881"/>
      <c r="F1" s="881"/>
      <c r="G1" s="881"/>
      <c r="H1" s="881"/>
      <c r="I1" s="881"/>
      <c r="J1" s="881"/>
      <c r="K1" s="881"/>
      <c r="L1" s="881"/>
    </row>
    <row r="2" spans="2:12" s="9" customFormat="1">
      <c r="B2" s="881" t="s">
        <v>885</v>
      </c>
      <c r="C2" s="881"/>
      <c r="D2" s="881"/>
      <c r="E2" s="881"/>
      <c r="F2" s="881"/>
      <c r="G2" s="881"/>
      <c r="H2" s="881"/>
      <c r="I2" s="881"/>
      <c r="J2" s="881"/>
      <c r="K2" s="881"/>
      <c r="L2" s="881"/>
    </row>
    <row r="3" spans="2:12" s="9" customFormat="1">
      <c r="B3" s="881" t="s">
        <v>886</v>
      </c>
      <c r="C3" s="881"/>
      <c r="D3" s="881"/>
      <c r="E3" s="881"/>
      <c r="F3" s="881"/>
      <c r="G3" s="881"/>
      <c r="H3" s="881"/>
      <c r="I3" s="881"/>
      <c r="J3" s="881"/>
      <c r="K3" s="881"/>
      <c r="L3" s="881"/>
    </row>
    <row r="4" spans="2:12" ht="11.25" customHeight="1"/>
    <row r="5" spans="2:12" s="148" customFormat="1" ht="30" customHeight="1">
      <c r="B5" s="875" t="s">
        <v>707</v>
      </c>
      <c r="C5" s="875"/>
      <c r="D5" s="875"/>
      <c r="E5" s="875"/>
      <c r="F5" s="875"/>
      <c r="G5" s="875"/>
      <c r="H5" s="875"/>
      <c r="I5" s="875"/>
      <c r="J5" s="875"/>
      <c r="K5" s="875"/>
    </row>
    <row r="6" spans="2:12" s="148" customFormat="1" ht="30" customHeight="1">
      <c r="B6" s="875" t="s">
        <v>807</v>
      </c>
      <c r="C6" s="875"/>
      <c r="D6" s="875"/>
      <c r="E6" s="875"/>
      <c r="F6" s="875"/>
      <c r="G6" s="875"/>
      <c r="H6" s="875"/>
      <c r="I6" s="875"/>
      <c r="J6" s="875"/>
      <c r="K6" s="875"/>
    </row>
    <row r="7" spans="2:12" s="148" customFormat="1" ht="30" customHeight="1">
      <c r="B7" s="875" t="s">
        <v>808</v>
      </c>
      <c r="C7" s="875"/>
      <c r="D7" s="875"/>
      <c r="E7" s="875"/>
      <c r="F7" s="875"/>
      <c r="G7" s="875"/>
      <c r="H7" s="875"/>
      <c r="I7" s="875"/>
      <c r="J7" s="875"/>
      <c r="K7" s="875"/>
    </row>
    <row r="8" spans="2:12" ht="5.0999999999999996" customHeight="1"/>
    <row r="9" spans="2:12" s="149" customFormat="1" ht="12.75">
      <c r="B9" s="957" t="s">
        <v>662</v>
      </c>
      <c r="C9" s="957"/>
      <c r="D9" s="957"/>
      <c r="E9" s="957"/>
      <c r="F9" s="957"/>
      <c r="G9" s="957"/>
      <c r="H9" s="957"/>
      <c r="I9" s="957"/>
      <c r="J9" s="957"/>
      <c r="K9" s="957"/>
    </row>
    <row r="10" spans="2:12" s="149" customFormat="1" ht="12.75">
      <c r="B10" s="957" t="s">
        <v>663</v>
      </c>
      <c r="C10" s="957"/>
      <c r="D10" s="957"/>
      <c r="E10" s="957"/>
      <c r="F10" s="957"/>
      <c r="G10" s="957"/>
      <c r="H10" s="957"/>
      <c r="I10" s="957"/>
      <c r="J10" s="957"/>
      <c r="K10" s="957"/>
    </row>
    <row r="11" spans="2:12" s="149" customFormat="1" ht="12.75">
      <c r="B11" s="957" t="s">
        <v>664</v>
      </c>
      <c r="C11" s="957"/>
      <c r="D11" s="957"/>
      <c r="E11" s="957"/>
      <c r="F11" s="957"/>
      <c r="G11" s="957"/>
      <c r="H11" s="957"/>
      <c r="I11" s="957"/>
      <c r="J11" s="957"/>
      <c r="K11" s="957"/>
    </row>
    <row r="30" spans="2:19" s="9" customFormat="1" ht="11.25" customHeight="1">
      <c r="B30" s="36" t="s">
        <v>47</v>
      </c>
      <c r="C30" s="615"/>
      <c r="D30" s="615"/>
      <c r="E30" s="615"/>
      <c r="F30" s="615"/>
      <c r="G30" s="615"/>
      <c r="H30" s="615"/>
      <c r="I30" s="615"/>
      <c r="K30" s="57"/>
      <c r="L30" s="57"/>
      <c r="M30" s="57"/>
      <c r="N30" s="57"/>
      <c r="O30" s="57"/>
      <c r="P30" s="57"/>
      <c r="S30" s="66"/>
    </row>
    <row r="31" spans="2:19">
      <c r="B31" s="130"/>
      <c r="C31" s="130"/>
      <c r="D31" s="130"/>
      <c r="E31" s="130"/>
      <c r="F31" s="130"/>
      <c r="G31" s="130"/>
      <c r="H31" s="130"/>
      <c r="I31" s="130"/>
    </row>
    <row r="32" spans="2:19" ht="11.25" customHeight="1">
      <c r="B32" s="947"/>
      <c r="C32" s="918">
        <v>2022</v>
      </c>
      <c r="D32" s="919"/>
      <c r="E32" s="919"/>
      <c r="F32" s="920"/>
      <c r="G32" s="918">
        <v>2023</v>
      </c>
      <c r="H32" s="919"/>
      <c r="I32" s="920"/>
    </row>
    <row r="33" spans="2:10" ht="11.25" customHeight="1">
      <c r="B33" s="948"/>
      <c r="C33" s="563" t="s">
        <v>3</v>
      </c>
      <c r="D33" s="563" t="s">
        <v>4</v>
      </c>
      <c r="E33" s="563" t="s">
        <v>5</v>
      </c>
      <c r="F33" s="563" t="s">
        <v>6</v>
      </c>
      <c r="G33" s="563" t="s">
        <v>694</v>
      </c>
      <c r="H33" s="563" t="s">
        <v>845</v>
      </c>
      <c r="I33" s="563" t="s">
        <v>5</v>
      </c>
    </row>
    <row r="34" spans="2:10" ht="33.75">
      <c r="B34" s="819" t="s">
        <v>179</v>
      </c>
      <c r="C34" s="820">
        <v>168</v>
      </c>
      <c r="D34" s="820">
        <v>227.92000000000002</v>
      </c>
      <c r="E34" s="820">
        <v>220.61000000000018</v>
      </c>
      <c r="F34" s="820">
        <v>291.88999999999993</v>
      </c>
      <c r="G34" s="820">
        <v>275.1400000000001</v>
      </c>
      <c r="H34" s="820">
        <v>191.14000000000016</v>
      </c>
      <c r="I34" s="820">
        <v>184.38000000000005</v>
      </c>
      <c r="J34" s="68"/>
    </row>
    <row r="35" spans="2:10" ht="33.75">
      <c r="B35" s="134" t="s">
        <v>307</v>
      </c>
      <c r="C35" s="366">
        <v>454.36999999999995</v>
      </c>
      <c r="D35" s="366">
        <v>558.25</v>
      </c>
      <c r="E35" s="366">
        <v>616.24000000000012</v>
      </c>
      <c r="F35" s="366">
        <v>650.46999999999991</v>
      </c>
      <c r="G35" s="366">
        <v>590.97</v>
      </c>
      <c r="H35" s="366">
        <v>580.96</v>
      </c>
      <c r="I35" s="366">
        <v>642.91000000000008</v>
      </c>
      <c r="J35" s="68"/>
    </row>
    <row r="36" spans="2:10" ht="33.75">
      <c r="B36" s="134" t="s">
        <v>180</v>
      </c>
      <c r="C36" s="366">
        <v>286.36999999999995</v>
      </c>
      <c r="D36" s="366">
        <v>330.33</v>
      </c>
      <c r="E36" s="366">
        <v>395.62999999999994</v>
      </c>
      <c r="F36" s="366">
        <v>358.58</v>
      </c>
      <c r="G36" s="366">
        <v>315.82999999999993</v>
      </c>
      <c r="H36" s="366">
        <v>389.81999999999988</v>
      </c>
      <c r="I36" s="366">
        <v>458.53000000000003</v>
      </c>
      <c r="J36" s="68"/>
    </row>
    <row r="37" spans="2:10" ht="33.75">
      <c r="B37" s="79" t="s">
        <v>181</v>
      </c>
      <c r="C37" s="338">
        <v>5.5</v>
      </c>
      <c r="D37" s="338">
        <v>6.6</v>
      </c>
      <c r="E37" s="338">
        <v>5.4</v>
      </c>
      <c r="F37" s="338">
        <v>7.5</v>
      </c>
      <c r="G37" s="338">
        <v>8.1</v>
      </c>
      <c r="H37" s="338">
        <v>4.9000000000000004</v>
      </c>
      <c r="I37" s="338">
        <v>4.0999999999999996</v>
      </c>
    </row>
    <row r="38" spans="2:10">
      <c r="C38" s="68"/>
      <c r="D38" s="68"/>
      <c r="E38" s="68"/>
    </row>
    <row r="39" spans="2:10">
      <c r="C39" s="68"/>
      <c r="D39" s="68"/>
      <c r="E39" s="68"/>
    </row>
    <row r="46" spans="2:10">
      <c r="C46" s="68"/>
      <c r="D46" s="68"/>
      <c r="E46" s="68"/>
      <c r="F46" s="68"/>
      <c r="G46" s="68"/>
      <c r="H46" s="68"/>
      <c r="I46" s="68"/>
    </row>
    <row r="47" spans="2:10">
      <c r="C47" s="68"/>
      <c r="D47" s="68"/>
      <c r="E47" s="68"/>
      <c r="F47" s="68"/>
      <c r="G47" s="68"/>
      <c r="H47" s="68"/>
      <c r="I47" s="68"/>
    </row>
    <row r="48" spans="2:10">
      <c r="C48" s="68"/>
      <c r="D48" s="68"/>
      <c r="E48" s="68"/>
      <c r="F48" s="68"/>
      <c r="G48" s="68"/>
      <c r="H48" s="68"/>
      <c r="I48" s="68"/>
    </row>
    <row r="49" spans="3:9">
      <c r="C49" s="68"/>
      <c r="D49" s="68"/>
      <c r="E49" s="68"/>
      <c r="F49" s="68"/>
      <c r="G49" s="68"/>
      <c r="H49" s="68"/>
      <c r="I49" s="68"/>
    </row>
  </sheetData>
  <mergeCells count="12">
    <mergeCell ref="B32:B33"/>
    <mergeCell ref="C32:F32"/>
    <mergeCell ref="G32:I32"/>
    <mergeCell ref="B11:K11"/>
    <mergeCell ref="B1:L1"/>
    <mergeCell ref="B2:L2"/>
    <mergeCell ref="B3:L3"/>
    <mergeCell ref="B5:K5"/>
    <mergeCell ref="B6:K6"/>
    <mergeCell ref="B7:K7"/>
    <mergeCell ref="B9:K9"/>
    <mergeCell ref="B10:K10"/>
  </mergeCells>
  <hyperlinks>
    <hyperlink ref="B1:G1" location="Cuprins_ro!B4" display="I. Balanța de plăți a Republicii Moldova în trimestrul I 2023 (date provizorii)" xr:uid="{1D988560-5F0C-4BB5-A669-04BEB6B18ECA}"/>
    <hyperlink ref="B2:G2" location="Содержание_ru!B4" display="I. Платёжный баланс Республики Молдова в I кварталe 2023 года (предварительные данные)" xr:uid="{0C9284B1-5909-402B-B801-F4805F19CC35}"/>
    <hyperlink ref="B3:G3" location="Contents_en!B4" display="I. Balance of payments of the Republic of Moldova in Quarter I, 2023 (preliminary data)" xr:uid="{C31EA987-A09E-4D59-86D3-87640E5C026D}"/>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26B7-CEB3-44D0-9EA5-6B684AE90F9A}">
  <sheetPr codeName="Sheet14"/>
  <dimension ref="B1:V55"/>
  <sheetViews>
    <sheetView showGridLines="0" showRowColHeaders="0" zoomScaleNormal="100" workbookViewId="0"/>
  </sheetViews>
  <sheetFormatPr defaultRowHeight="15"/>
  <cols>
    <col min="1" max="1" width="5.7109375" customWidth="1"/>
    <col min="2" max="2" width="40.85546875" customWidth="1"/>
    <col min="14" max="14" width="24.42578125" customWidth="1"/>
  </cols>
  <sheetData>
    <row r="1" spans="2:12">
      <c r="B1" s="881" t="s">
        <v>884</v>
      </c>
      <c r="C1" s="881"/>
      <c r="D1" s="881"/>
      <c r="E1" s="881"/>
      <c r="F1" s="881"/>
      <c r="G1" s="881"/>
      <c r="H1" s="881"/>
      <c r="I1" s="881"/>
      <c r="J1" s="881"/>
      <c r="K1" s="881"/>
      <c r="L1" s="881"/>
    </row>
    <row r="2" spans="2:12">
      <c r="B2" s="881" t="s">
        <v>885</v>
      </c>
      <c r="C2" s="881"/>
      <c r="D2" s="881"/>
      <c r="E2" s="881"/>
      <c r="F2" s="881"/>
      <c r="G2" s="881"/>
      <c r="H2" s="881"/>
      <c r="I2" s="881"/>
      <c r="J2" s="881"/>
      <c r="K2" s="881"/>
      <c r="L2" s="881"/>
    </row>
    <row r="3" spans="2:12">
      <c r="B3" s="881" t="s">
        <v>886</v>
      </c>
      <c r="C3" s="881"/>
      <c r="D3" s="881"/>
      <c r="E3" s="881"/>
      <c r="F3" s="881"/>
      <c r="G3" s="881"/>
      <c r="H3" s="881"/>
      <c r="I3" s="881"/>
      <c r="J3" s="881"/>
      <c r="K3" s="881"/>
      <c r="L3" s="881"/>
    </row>
    <row r="4" spans="2:12" ht="11.25" customHeight="1"/>
    <row r="5" spans="2:12">
      <c r="B5" s="902" t="s">
        <v>770</v>
      </c>
      <c r="C5" s="902"/>
      <c r="D5" s="902"/>
      <c r="E5" s="902"/>
      <c r="F5" s="902"/>
      <c r="G5" s="902"/>
      <c r="H5" s="902"/>
      <c r="I5" s="902"/>
      <c r="J5" s="902"/>
      <c r="K5" s="902"/>
    </row>
    <row r="6" spans="2:12">
      <c r="B6" s="959" t="s">
        <v>304</v>
      </c>
      <c r="C6" s="959"/>
      <c r="D6" s="959"/>
      <c r="E6" s="959"/>
      <c r="F6" s="959"/>
      <c r="G6" s="959"/>
      <c r="H6" s="959"/>
      <c r="I6" s="959"/>
      <c r="J6" s="959"/>
      <c r="K6" s="959"/>
    </row>
    <row r="7" spans="2:12">
      <c r="B7" s="959" t="s">
        <v>308</v>
      </c>
      <c r="C7" s="959"/>
      <c r="D7" s="959"/>
      <c r="E7" s="959"/>
      <c r="F7" s="959"/>
      <c r="G7" s="959"/>
      <c r="H7" s="959"/>
      <c r="I7" s="959"/>
      <c r="J7" s="959"/>
      <c r="K7" s="959"/>
    </row>
    <row r="8" spans="2:12" ht="5.0999999999999996" customHeight="1" thickBot="1">
      <c r="B8" s="37"/>
    </row>
    <row r="9" spans="2:12" ht="11.25" customHeight="1" thickTop="1" thickBot="1">
      <c r="B9" s="960"/>
      <c r="C9" s="962" t="s">
        <v>1032</v>
      </c>
      <c r="D9" s="963"/>
      <c r="E9" s="963"/>
      <c r="F9" s="964" t="s">
        <v>1033</v>
      </c>
      <c r="G9" s="963"/>
      <c r="H9" s="963"/>
      <c r="I9" s="965" t="s">
        <v>1034</v>
      </c>
      <c r="J9" s="966"/>
      <c r="K9" s="967"/>
    </row>
    <row r="10" spans="2:12" ht="11.25" customHeight="1" thickBot="1">
      <c r="B10" s="961"/>
      <c r="C10" s="968" t="s">
        <v>1063</v>
      </c>
      <c r="D10" s="969"/>
      <c r="E10" s="969"/>
      <c r="F10" s="968" t="s">
        <v>1063</v>
      </c>
      <c r="G10" s="969"/>
      <c r="H10" s="969"/>
      <c r="I10" s="968" t="s">
        <v>1063</v>
      </c>
      <c r="J10" s="969"/>
      <c r="K10" s="969"/>
    </row>
    <row r="11" spans="2:12" ht="11.25" customHeight="1" thickBot="1">
      <c r="B11" s="961"/>
      <c r="C11" s="26">
        <v>2021</v>
      </c>
      <c r="D11" s="71">
        <v>2022</v>
      </c>
      <c r="E11" s="751">
        <v>2023</v>
      </c>
      <c r="F11" s="752">
        <v>2021</v>
      </c>
      <c r="G11" s="26">
        <v>2022</v>
      </c>
      <c r="H11" s="10">
        <v>2023</v>
      </c>
      <c r="I11" s="752">
        <v>2021</v>
      </c>
      <c r="J11" s="26">
        <v>2022</v>
      </c>
      <c r="K11" s="26">
        <v>2023</v>
      </c>
    </row>
    <row r="12" spans="2:12" ht="23.25" thickBot="1">
      <c r="B12" s="738" t="s">
        <v>634</v>
      </c>
      <c r="C12" s="822">
        <v>7.2</v>
      </c>
      <c r="D12" s="821">
        <v>4.2</v>
      </c>
      <c r="E12" s="863">
        <v>5.5</v>
      </c>
      <c r="F12" s="822">
        <v>1.5</v>
      </c>
      <c r="G12" s="821">
        <v>-0.1</v>
      </c>
      <c r="H12" s="821">
        <v>1.8</v>
      </c>
      <c r="I12" s="822">
        <v>17.8</v>
      </c>
      <c r="J12" s="821">
        <v>14</v>
      </c>
      <c r="K12" s="821">
        <v>12</v>
      </c>
    </row>
    <row r="13" spans="2:12">
      <c r="B13" s="15" t="s">
        <v>182</v>
      </c>
      <c r="C13" s="824">
        <v>10.5</v>
      </c>
      <c r="D13" s="823">
        <v>-5.6</v>
      </c>
      <c r="E13" s="864">
        <v>2.2000000000000002</v>
      </c>
      <c r="F13" s="824">
        <v>2.2000000000000002</v>
      </c>
      <c r="G13" s="823">
        <v>0</v>
      </c>
      <c r="H13" s="823">
        <v>1.4</v>
      </c>
      <c r="I13" s="824">
        <v>26.2</v>
      </c>
      <c r="J13" s="823">
        <v>-18.399999999999999</v>
      </c>
      <c r="K13" s="823">
        <v>3.7</v>
      </c>
    </row>
    <row r="14" spans="2:12" ht="22.5">
      <c r="B14" s="15" t="s">
        <v>637</v>
      </c>
      <c r="C14" s="826"/>
      <c r="D14" s="825"/>
      <c r="E14" s="865"/>
      <c r="F14" s="826"/>
      <c r="G14" s="825"/>
      <c r="H14" s="825"/>
      <c r="I14" s="826"/>
      <c r="J14" s="825"/>
      <c r="K14" s="825"/>
    </row>
    <row r="15" spans="2:12" ht="15.75" thickBot="1">
      <c r="B15" s="749" t="s">
        <v>638</v>
      </c>
      <c r="C15" s="828"/>
      <c r="D15" s="827"/>
      <c r="E15" s="866"/>
      <c r="F15" s="828"/>
      <c r="G15" s="827"/>
      <c r="H15" s="827"/>
      <c r="I15" s="828"/>
      <c r="J15" s="827"/>
      <c r="K15" s="827"/>
    </row>
    <row r="16" spans="2:12" ht="45.75" thickBot="1">
      <c r="B16" s="738" t="s">
        <v>741</v>
      </c>
      <c r="C16" s="867"/>
      <c r="D16" s="821">
        <v>0.1</v>
      </c>
      <c r="E16" s="868"/>
      <c r="F16" s="822">
        <v>5.2</v>
      </c>
      <c r="G16" s="821">
        <v>-2</v>
      </c>
      <c r="H16" s="821">
        <v>-0.4</v>
      </c>
      <c r="I16" s="822">
        <v>-9.6999999999999993</v>
      </c>
      <c r="J16" s="821">
        <v>4.9000000000000004</v>
      </c>
      <c r="K16" s="821">
        <v>0.8</v>
      </c>
    </row>
    <row r="17" spans="2:22" ht="22.5">
      <c r="B17" s="750" t="s">
        <v>183</v>
      </c>
      <c r="C17" s="831">
        <v>-6.5</v>
      </c>
      <c r="D17" s="829">
        <v>2.4</v>
      </c>
      <c r="E17" s="869"/>
      <c r="F17" s="831">
        <v>0.4</v>
      </c>
      <c r="G17" s="830"/>
      <c r="H17" s="829">
        <v>0.2</v>
      </c>
      <c r="I17" s="831">
        <v>-19.5</v>
      </c>
      <c r="J17" s="829">
        <v>7.9</v>
      </c>
      <c r="K17" s="829">
        <v>-0.2</v>
      </c>
      <c r="L17" s="321"/>
    </row>
    <row r="18" spans="2:22" ht="22.5">
      <c r="B18" s="15" t="s">
        <v>635</v>
      </c>
      <c r="C18" s="826"/>
      <c r="D18" s="825"/>
      <c r="E18" s="865"/>
      <c r="F18" s="826"/>
      <c r="G18" s="825"/>
      <c r="H18" s="825"/>
      <c r="I18" s="826"/>
      <c r="J18" s="825"/>
      <c r="K18" s="825"/>
    </row>
    <row r="19" spans="2:22" ht="23.25" thickBot="1">
      <c r="B19" s="749" t="s">
        <v>636</v>
      </c>
      <c r="C19" s="828"/>
      <c r="D19" s="827"/>
      <c r="E19" s="866"/>
      <c r="F19" s="828"/>
      <c r="G19" s="827"/>
      <c r="H19" s="827"/>
      <c r="I19" s="828"/>
      <c r="J19" s="827"/>
      <c r="K19" s="827"/>
    </row>
    <row r="20" spans="2:22" ht="11.25" customHeight="1" thickBot="1">
      <c r="B20" s="738" t="s">
        <v>633</v>
      </c>
      <c r="C20" s="822">
        <v>12.4</v>
      </c>
      <c r="D20" s="821">
        <v>11.2</v>
      </c>
      <c r="E20" s="863">
        <v>0.1</v>
      </c>
      <c r="F20" s="822">
        <v>13.1</v>
      </c>
      <c r="G20" s="821">
        <v>13.6</v>
      </c>
      <c r="H20" s="821">
        <v>3.4</v>
      </c>
      <c r="I20" s="822">
        <v>11.1</v>
      </c>
      <c r="J20" s="821">
        <v>5.6</v>
      </c>
      <c r="K20" s="821">
        <v>-6</v>
      </c>
    </row>
    <row r="21" spans="2:22" ht="11.25" customHeight="1" thickBot="1">
      <c r="B21" s="738" t="s">
        <v>639</v>
      </c>
      <c r="C21" s="822">
        <v>12.2</v>
      </c>
      <c r="D21" s="821">
        <v>16.2</v>
      </c>
      <c r="E21" s="863">
        <v>-3.7</v>
      </c>
      <c r="F21" s="822">
        <v>20.7</v>
      </c>
      <c r="G21" s="821">
        <v>7.5</v>
      </c>
      <c r="H21" s="821">
        <v>6.1</v>
      </c>
      <c r="I21" s="822">
        <v>-3.8</v>
      </c>
      <c r="J21" s="821">
        <v>36.299999999999997</v>
      </c>
      <c r="K21" s="821">
        <v>-21.2</v>
      </c>
    </row>
    <row r="22" spans="2:22" ht="11.25" customHeight="1" thickBot="1">
      <c r="B22" s="738" t="s">
        <v>640</v>
      </c>
      <c r="C22" s="822">
        <v>2.5</v>
      </c>
      <c r="D22" s="821">
        <v>3.9</v>
      </c>
      <c r="E22" s="863">
        <v>0.2</v>
      </c>
      <c r="F22" s="822">
        <v>4.3</v>
      </c>
      <c r="G22" s="821">
        <v>3.2</v>
      </c>
      <c r="H22" s="821">
        <v>3.4</v>
      </c>
      <c r="I22" s="822">
        <v>-0.9</v>
      </c>
      <c r="J22" s="821">
        <v>5.3</v>
      </c>
      <c r="K22" s="821">
        <v>-5.5</v>
      </c>
    </row>
    <row r="23" spans="2:22" ht="11.25" customHeight="1" thickBot="1">
      <c r="B23" s="62" t="s">
        <v>152</v>
      </c>
      <c r="C23" s="833">
        <v>38.299999999999997</v>
      </c>
      <c r="D23" s="832">
        <v>32.4</v>
      </c>
      <c r="E23" s="870">
        <v>4.3</v>
      </c>
      <c r="F23" s="833">
        <v>47.4</v>
      </c>
      <c r="G23" s="832">
        <v>22.2</v>
      </c>
      <c r="H23" s="832">
        <v>15.9</v>
      </c>
      <c r="I23" s="833">
        <v>21.2</v>
      </c>
      <c r="J23" s="832">
        <v>55.6</v>
      </c>
      <c r="K23" s="832">
        <v>-16.399999999999999</v>
      </c>
    </row>
    <row r="24" spans="2:22" s="9" customFormat="1" ht="11.25" customHeight="1" thickTop="1">
      <c r="B24"/>
      <c r="C24"/>
      <c r="D24"/>
      <c r="E24"/>
      <c r="F24"/>
      <c r="G24"/>
      <c r="H24"/>
      <c r="I24"/>
      <c r="J24"/>
      <c r="K24"/>
      <c r="N24" s="57"/>
      <c r="O24" s="57"/>
      <c r="P24" s="57"/>
      <c r="Q24" s="57"/>
      <c r="R24" s="57"/>
      <c r="S24" s="57"/>
      <c r="V24" s="66"/>
    </row>
    <row r="42" spans="3:11">
      <c r="C42" s="569"/>
      <c r="D42" s="569"/>
      <c r="E42" s="569"/>
      <c r="F42" s="569"/>
      <c r="G42" s="569"/>
      <c r="H42" s="569"/>
      <c r="I42" s="569"/>
      <c r="J42" s="569"/>
      <c r="K42" s="569"/>
    </row>
    <row r="43" spans="3:11">
      <c r="C43" s="569"/>
      <c r="D43" s="569"/>
      <c r="E43" s="569"/>
      <c r="F43" s="569"/>
      <c r="G43" s="569"/>
      <c r="H43" s="569"/>
      <c r="I43" s="569"/>
      <c r="J43" s="569"/>
      <c r="K43" s="569"/>
    </row>
    <row r="44" spans="3:11">
      <c r="C44" s="569"/>
      <c r="D44" s="569"/>
      <c r="E44" s="569"/>
      <c r="F44" s="569"/>
      <c r="G44" s="569"/>
      <c r="H44" s="569"/>
      <c r="I44" s="569"/>
      <c r="J44" s="569"/>
      <c r="K44" s="569"/>
    </row>
    <row r="45" spans="3:11">
      <c r="C45" s="569"/>
      <c r="D45" s="569"/>
      <c r="E45" s="569"/>
      <c r="F45" s="569"/>
      <c r="G45" s="569"/>
      <c r="H45" s="569"/>
      <c r="I45" s="569"/>
      <c r="J45" s="569"/>
      <c r="K45" s="569"/>
    </row>
    <row r="46" spans="3:11">
      <c r="C46" s="569"/>
      <c r="D46" s="569"/>
      <c r="E46" s="569"/>
      <c r="F46" s="569"/>
      <c r="G46" s="569"/>
      <c r="H46" s="569"/>
      <c r="I46" s="569"/>
      <c r="J46" s="569"/>
      <c r="K46" s="569"/>
    </row>
    <row r="47" spans="3:11">
      <c r="C47" s="569"/>
      <c r="D47" s="569"/>
      <c r="E47" s="569"/>
      <c r="F47" s="569"/>
      <c r="G47" s="569"/>
      <c r="H47" s="569"/>
      <c r="I47" s="569"/>
      <c r="J47" s="569"/>
      <c r="K47" s="569"/>
    </row>
    <row r="48" spans="3:11">
      <c r="C48" s="569"/>
      <c r="D48" s="569"/>
      <c r="E48" s="569"/>
      <c r="F48" s="569"/>
      <c r="G48" s="569"/>
      <c r="H48" s="569"/>
      <c r="I48" s="569"/>
      <c r="J48" s="569"/>
      <c r="K48" s="569"/>
    </row>
    <row r="49" spans="3:11">
      <c r="C49" s="569"/>
      <c r="D49" s="569"/>
      <c r="E49" s="569"/>
      <c r="F49" s="569"/>
      <c r="G49" s="569"/>
      <c r="H49" s="569"/>
      <c r="I49" s="569"/>
      <c r="J49" s="569"/>
      <c r="K49" s="569"/>
    </row>
    <row r="50" spans="3:11">
      <c r="C50" s="569"/>
      <c r="D50" s="569"/>
      <c r="E50" s="569"/>
      <c r="F50" s="569"/>
      <c r="G50" s="569"/>
      <c r="H50" s="569"/>
      <c r="I50" s="569"/>
      <c r="J50" s="569"/>
      <c r="K50" s="569"/>
    </row>
    <row r="51" spans="3:11">
      <c r="C51" s="569"/>
      <c r="D51" s="569"/>
      <c r="E51" s="569"/>
      <c r="F51" s="569"/>
      <c r="G51" s="569"/>
      <c r="H51" s="569"/>
      <c r="I51" s="569"/>
      <c r="J51" s="569"/>
      <c r="K51" s="569"/>
    </row>
    <row r="52" spans="3:11">
      <c r="C52" s="569"/>
      <c r="D52" s="569"/>
      <c r="E52" s="569"/>
      <c r="F52" s="569"/>
      <c r="G52" s="569"/>
      <c r="H52" s="569"/>
      <c r="I52" s="569"/>
      <c r="J52" s="569"/>
      <c r="K52" s="569"/>
    </row>
    <row r="53" spans="3:11">
      <c r="C53" s="569"/>
      <c r="D53" s="569"/>
      <c r="E53" s="569"/>
      <c r="F53" s="569"/>
      <c r="G53" s="569"/>
      <c r="H53" s="569"/>
      <c r="I53" s="569"/>
      <c r="J53" s="569"/>
      <c r="K53" s="569"/>
    </row>
    <row r="54" spans="3:11">
      <c r="C54" s="569"/>
      <c r="D54" s="569"/>
      <c r="E54" s="569"/>
      <c r="F54" s="569"/>
      <c r="G54" s="569"/>
      <c r="H54" s="569"/>
      <c r="I54" s="569"/>
      <c r="J54" s="569"/>
      <c r="K54" s="569"/>
    </row>
    <row r="55" spans="3:11">
      <c r="C55" s="569"/>
      <c r="D55" s="569"/>
      <c r="E55" s="569"/>
      <c r="F55" s="569"/>
      <c r="G55" s="569"/>
      <c r="H55" s="569"/>
      <c r="I55" s="569"/>
      <c r="J55" s="569"/>
      <c r="K55" s="569"/>
    </row>
  </sheetData>
  <mergeCells count="13">
    <mergeCell ref="B9:B11"/>
    <mergeCell ref="C9:E9"/>
    <mergeCell ref="F9:H9"/>
    <mergeCell ref="I9:K9"/>
    <mergeCell ref="C10:E10"/>
    <mergeCell ref="F10:H10"/>
    <mergeCell ref="I10:K10"/>
    <mergeCell ref="B5:K5"/>
    <mergeCell ref="B6:K6"/>
    <mergeCell ref="B7:K7"/>
    <mergeCell ref="B1:L1"/>
    <mergeCell ref="B2:L2"/>
    <mergeCell ref="B3:L3"/>
  </mergeCells>
  <hyperlinks>
    <hyperlink ref="B1:G1" location="Cuprins_ro!B4" display="I. Balanța de plăți a Republicii Moldova în trimestrul I 2023 (date provizorii)" xr:uid="{0415EE86-69E6-4635-A35F-49BFAD68CB43}"/>
    <hyperlink ref="B2:G2" location="Содержание_ru!B4" display="I. Платёжный баланс Республики Молдова в I кварталe 2023 года (предварительные данные)" xr:uid="{C000E2B4-A2A9-4EBE-9838-F28B443AFC52}"/>
    <hyperlink ref="B3:G3" location="Contents_en!B4" display="I. Balance of payments of the Republic of Moldova in Quarter I, 2023 (preliminary data)" xr:uid="{0D8C4AE6-6F23-469B-BE82-16049A11D3EA}"/>
  </hyperlink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2727-1D7F-4422-AB9D-D133FE734B66}">
  <sheetPr codeName="Sheet15"/>
  <dimension ref="A1:L36"/>
  <sheetViews>
    <sheetView showGridLines="0" showRowColHeaders="0" zoomScaleNormal="100" workbookViewId="0"/>
  </sheetViews>
  <sheetFormatPr defaultRowHeight="15"/>
  <cols>
    <col min="1" max="1" width="5.7109375" customWidth="1"/>
    <col min="2" max="2" width="66.7109375" style="72" customWidth="1"/>
    <col min="3" max="3" width="9.140625" style="72"/>
  </cols>
  <sheetData>
    <row r="1" spans="1:12" s="9" customFormat="1">
      <c r="A1" s="328"/>
      <c r="B1" s="881" t="s">
        <v>884</v>
      </c>
      <c r="C1" s="881"/>
      <c r="D1" s="881"/>
      <c r="E1" s="881"/>
      <c r="F1" s="881"/>
      <c r="G1" s="881"/>
      <c r="H1" s="881"/>
      <c r="I1" s="881"/>
      <c r="J1" s="881"/>
      <c r="K1" s="881"/>
      <c r="L1" s="881"/>
    </row>
    <row r="2" spans="1:12" s="9" customFormat="1">
      <c r="B2" s="881" t="s">
        <v>885</v>
      </c>
      <c r="C2" s="881"/>
      <c r="D2" s="881"/>
      <c r="E2" s="881"/>
      <c r="F2" s="881"/>
      <c r="G2" s="881"/>
      <c r="H2" s="881"/>
      <c r="I2" s="881"/>
      <c r="J2" s="881"/>
      <c r="K2" s="881"/>
      <c r="L2" s="881"/>
    </row>
    <row r="3" spans="1:12" s="9" customFormat="1">
      <c r="B3" s="881" t="s">
        <v>886</v>
      </c>
      <c r="C3" s="881"/>
      <c r="D3" s="881"/>
      <c r="E3" s="881"/>
      <c r="F3" s="881"/>
      <c r="G3" s="881"/>
      <c r="H3" s="881"/>
      <c r="I3" s="881"/>
      <c r="J3" s="881"/>
      <c r="K3" s="881"/>
      <c r="L3" s="881"/>
    </row>
    <row r="4" spans="1:12" ht="11.25" customHeight="1"/>
    <row r="5" spans="1:12" s="148" customFormat="1" ht="30" customHeight="1">
      <c r="B5" s="875" t="s">
        <v>748</v>
      </c>
      <c r="C5" s="875"/>
      <c r="D5" s="875"/>
      <c r="E5" s="875"/>
      <c r="F5" s="875"/>
    </row>
    <row r="6" spans="1:12" s="148" customFormat="1" ht="30" customHeight="1">
      <c r="B6" s="875" t="s">
        <v>809</v>
      </c>
      <c r="C6" s="875"/>
      <c r="D6" s="875"/>
      <c r="E6" s="875"/>
      <c r="F6" s="875"/>
    </row>
    <row r="7" spans="1:12" s="148" customFormat="1" ht="30" customHeight="1">
      <c r="B7" s="875" t="s">
        <v>1022</v>
      </c>
      <c r="C7" s="875"/>
      <c r="D7" s="875"/>
      <c r="E7" s="875"/>
      <c r="F7" s="875"/>
    </row>
    <row r="8" spans="1:12" ht="5.0999999999999996" customHeight="1"/>
    <row r="9" spans="1:12" s="149" customFormat="1" ht="12.75">
      <c r="B9" s="970" t="s">
        <v>893</v>
      </c>
      <c r="C9" s="970"/>
      <c r="D9" s="970"/>
      <c r="E9" s="970"/>
      <c r="F9" s="970"/>
      <c r="I9" s="156"/>
    </row>
    <row r="10" spans="1:12" s="149" customFormat="1" ht="12.75">
      <c r="B10" s="970" t="s">
        <v>894</v>
      </c>
      <c r="C10" s="970"/>
      <c r="D10" s="970"/>
      <c r="E10" s="970"/>
      <c r="F10" s="970"/>
    </row>
    <row r="11" spans="1:12" s="149" customFormat="1" ht="12.75">
      <c r="B11" s="970" t="s">
        <v>895</v>
      </c>
      <c r="C11" s="970"/>
      <c r="D11" s="970"/>
      <c r="E11" s="970"/>
      <c r="F11" s="970"/>
    </row>
    <row r="13" spans="1:12">
      <c r="E13" s="67"/>
      <c r="F13" s="67"/>
    </row>
    <row r="14" spans="1:12">
      <c r="E14" s="67"/>
    </row>
    <row r="15" spans="1:12">
      <c r="E15" s="67"/>
    </row>
    <row r="16" spans="1:12">
      <c r="E16" s="67"/>
    </row>
    <row r="17" spans="2:5">
      <c r="E17" s="67"/>
    </row>
    <row r="18" spans="2:5">
      <c r="E18" s="67"/>
    </row>
    <row r="19" spans="2:5">
      <c r="E19" s="67"/>
    </row>
    <row r="20" spans="2:5">
      <c r="E20" s="67"/>
    </row>
    <row r="30" spans="2:5" ht="33.75">
      <c r="B30" s="134" t="s">
        <v>289</v>
      </c>
      <c r="C30" s="625">
        <v>0.28799999999999998</v>
      </c>
    </row>
    <row r="31" spans="2:5" ht="33.75">
      <c r="B31" s="134" t="s">
        <v>288</v>
      </c>
      <c r="C31" s="625">
        <v>0.23699999999999999</v>
      </c>
    </row>
    <row r="32" spans="2:5" ht="33.75">
      <c r="B32" s="134" t="s">
        <v>184</v>
      </c>
      <c r="C32" s="625">
        <v>0.223</v>
      </c>
    </row>
    <row r="33" spans="2:4" ht="36.75" customHeight="1">
      <c r="B33" s="134" t="s">
        <v>185</v>
      </c>
      <c r="C33" s="625">
        <v>0.09</v>
      </c>
    </row>
    <row r="34" spans="2:4" ht="33.75" customHeight="1">
      <c r="B34" s="134" t="s">
        <v>186</v>
      </c>
      <c r="C34" s="625">
        <v>6.5000000000000002E-2</v>
      </c>
    </row>
    <row r="35" spans="2:4" ht="33.75">
      <c r="B35" s="134" t="s">
        <v>187</v>
      </c>
      <c r="C35" s="625">
        <v>9.7000000000000003E-2</v>
      </c>
    </row>
    <row r="36" spans="2:4">
      <c r="D36" s="138"/>
    </row>
  </sheetData>
  <mergeCells count="9">
    <mergeCell ref="B11:F11"/>
    <mergeCell ref="B5:F5"/>
    <mergeCell ref="B6:F6"/>
    <mergeCell ref="B7:F7"/>
    <mergeCell ref="B1:L1"/>
    <mergeCell ref="B2:L2"/>
    <mergeCell ref="B3:L3"/>
    <mergeCell ref="B9:F9"/>
    <mergeCell ref="B10:F10"/>
  </mergeCells>
  <hyperlinks>
    <hyperlink ref="B1:G1" location="Cuprins_ro!B4" display="I. Balanța de plăți a Republicii Moldova în trimestrul I 2023 (date provizorii)" xr:uid="{C85070AE-26AB-4685-8350-15CDF1EFFB9A}"/>
    <hyperlink ref="B2:G2" location="Содержание_ru!B4" display="I. Платёжный баланс Республики Молдова в I кварталe 2023 года (предварительные данные)" xr:uid="{8D636BB5-FDA2-4809-977B-AC008F0C67C1}"/>
    <hyperlink ref="B3:G3" location="Contents_en!B4" display="I. Balance of payments of the Republic of Moldova in Quarter I, 2023 (preliminary data)" xr:uid="{62D06FDD-8335-42DF-A520-AE42A8AE1721}"/>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37798-9B34-450C-AB71-5BCACFF92B09}">
  <sheetPr codeName="Sheet16"/>
  <dimension ref="B1:L52"/>
  <sheetViews>
    <sheetView showGridLines="0" showRowColHeaders="0" zoomScaleNormal="100" workbookViewId="0"/>
  </sheetViews>
  <sheetFormatPr defaultRowHeight="15"/>
  <cols>
    <col min="1" max="1" width="5.7109375" customWidth="1"/>
    <col min="2" max="2" width="46" style="72" customWidth="1"/>
    <col min="3" max="3" width="9.140625" style="72"/>
  </cols>
  <sheetData>
    <row r="1" spans="2:12" s="9" customFormat="1">
      <c r="B1" s="881" t="s">
        <v>884</v>
      </c>
      <c r="C1" s="881"/>
      <c r="D1" s="881"/>
      <c r="E1" s="881"/>
      <c r="F1" s="881"/>
      <c r="G1" s="881"/>
      <c r="H1" s="881"/>
      <c r="I1" s="881"/>
      <c r="J1" s="881"/>
      <c r="K1" s="881"/>
      <c r="L1" s="881"/>
    </row>
    <row r="2" spans="2:12" s="9" customFormat="1">
      <c r="B2" s="881" t="s">
        <v>885</v>
      </c>
      <c r="C2" s="881"/>
      <c r="D2" s="881"/>
      <c r="E2" s="881"/>
      <c r="F2" s="881"/>
      <c r="G2" s="881"/>
      <c r="H2" s="881"/>
      <c r="I2" s="881"/>
      <c r="J2" s="881"/>
      <c r="K2" s="881"/>
      <c r="L2" s="881"/>
    </row>
    <row r="3" spans="2:12" s="9" customFormat="1">
      <c r="B3" s="881" t="s">
        <v>886</v>
      </c>
      <c r="C3" s="881"/>
      <c r="D3" s="881"/>
      <c r="E3" s="881"/>
      <c r="F3" s="881"/>
      <c r="G3" s="881"/>
      <c r="H3" s="881"/>
      <c r="I3" s="881"/>
      <c r="J3" s="881"/>
      <c r="K3" s="881"/>
      <c r="L3" s="881"/>
    </row>
    <row r="4" spans="2:12" ht="11.25" customHeight="1"/>
    <row r="5" spans="2:12" s="148" customFormat="1" ht="30" customHeight="1">
      <c r="B5" s="875" t="s">
        <v>1025</v>
      </c>
      <c r="C5" s="875"/>
      <c r="D5" s="875"/>
      <c r="E5" s="875"/>
      <c r="F5" s="875"/>
      <c r="G5" s="875"/>
      <c r="H5" s="875"/>
      <c r="I5" s="875"/>
    </row>
    <row r="6" spans="2:12" s="148" customFormat="1" ht="30" customHeight="1">
      <c r="B6" s="875" t="s">
        <v>1023</v>
      </c>
      <c r="C6" s="875"/>
      <c r="D6" s="875"/>
      <c r="E6" s="875"/>
      <c r="F6" s="875"/>
      <c r="G6" s="875"/>
      <c r="H6" s="875"/>
      <c r="I6" s="875"/>
    </row>
    <row r="7" spans="2:12" s="148" customFormat="1" ht="30" customHeight="1">
      <c r="B7" s="875" t="s">
        <v>1024</v>
      </c>
      <c r="C7" s="875"/>
      <c r="D7" s="875"/>
      <c r="E7" s="875"/>
      <c r="F7" s="875"/>
      <c r="G7" s="875"/>
      <c r="H7" s="875"/>
      <c r="I7" s="875"/>
    </row>
    <row r="8" spans="2:12" ht="5.0999999999999996" customHeight="1"/>
    <row r="9" spans="2:12" s="149" customFormat="1">
      <c r="B9" s="945" t="s">
        <v>896</v>
      </c>
      <c r="C9" s="945"/>
      <c r="D9" s="945"/>
      <c r="E9" s="945"/>
      <c r="F9" s="945"/>
      <c r="G9" s="945"/>
      <c r="H9" s="945"/>
      <c r="I9" s="971"/>
    </row>
    <row r="10" spans="2:12" s="149" customFormat="1">
      <c r="B10" s="945" t="s">
        <v>897</v>
      </c>
      <c r="C10" s="945"/>
      <c r="D10" s="945"/>
      <c r="E10" s="945"/>
      <c r="F10" s="945"/>
      <c r="G10" s="945"/>
      <c r="H10" s="945"/>
      <c r="I10" s="971"/>
    </row>
    <row r="11" spans="2:12" s="149" customFormat="1">
      <c r="B11" s="945" t="s">
        <v>898</v>
      </c>
      <c r="C11" s="945"/>
      <c r="D11" s="945"/>
      <c r="E11" s="945"/>
      <c r="F11" s="945"/>
      <c r="G11" s="945"/>
      <c r="H11" s="945"/>
      <c r="I11" s="971"/>
    </row>
    <row r="12" spans="2:12">
      <c r="B12"/>
      <c r="C12"/>
    </row>
    <row r="13" spans="2:12">
      <c r="B13"/>
      <c r="C13"/>
    </row>
    <row r="14" spans="2:12">
      <c r="B14"/>
      <c r="C14"/>
    </row>
    <row r="15" spans="2:12">
      <c r="B15"/>
      <c r="C15"/>
    </row>
    <row r="16" spans="2:12">
      <c r="B16" s="69"/>
      <c r="C16" s="69"/>
      <c r="D16" s="72"/>
    </row>
    <row r="17" spans="2:9">
      <c r="B17"/>
      <c r="C17"/>
    </row>
    <row r="18" spans="2:9">
      <c r="B18"/>
      <c r="C18"/>
    </row>
    <row r="19" spans="2:9">
      <c r="B19"/>
      <c r="C19"/>
    </row>
    <row r="20" spans="2:9">
      <c r="B20"/>
      <c r="C20"/>
    </row>
    <row r="21" spans="2:9">
      <c r="B21"/>
      <c r="C21"/>
    </row>
    <row r="22" spans="2:9">
      <c r="B22"/>
      <c r="C22"/>
    </row>
    <row r="23" spans="2:9">
      <c r="B23"/>
      <c r="C23"/>
    </row>
    <row r="24" spans="2:9">
      <c r="B24"/>
      <c r="C24"/>
    </row>
    <row r="25" spans="2:9">
      <c r="B25"/>
      <c r="C25"/>
    </row>
    <row r="26" spans="2:9">
      <c r="B26"/>
      <c r="C26"/>
    </row>
    <row r="27" spans="2:9">
      <c r="B27"/>
      <c r="C27"/>
    </row>
    <row r="28" spans="2:9">
      <c r="B28"/>
      <c r="C28"/>
    </row>
    <row r="29" spans="2:9">
      <c r="B29"/>
      <c r="C29"/>
    </row>
    <row r="30" spans="2:9" ht="33.75">
      <c r="B30" s="134" t="s">
        <v>288</v>
      </c>
      <c r="C30" s="619">
        <v>0.36399999999999999</v>
      </c>
      <c r="E30" s="725"/>
      <c r="F30" s="67"/>
      <c r="G30" s="67"/>
      <c r="I30" s="321"/>
    </row>
    <row r="31" spans="2:9" ht="33.75">
      <c r="B31" s="134" t="s">
        <v>289</v>
      </c>
      <c r="C31" s="619">
        <v>0.35599999999999998</v>
      </c>
      <c r="E31" s="725"/>
      <c r="F31" s="67"/>
      <c r="G31" s="67"/>
    </row>
    <row r="32" spans="2:9" ht="36.75" customHeight="1">
      <c r="B32" s="134" t="s">
        <v>665</v>
      </c>
      <c r="C32" s="619">
        <v>5.5E-2</v>
      </c>
      <c r="E32" s="725"/>
      <c r="F32" s="67"/>
      <c r="G32" s="67"/>
    </row>
    <row r="33" spans="2:7" s="321" customFormat="1" ht="45">
      <c r="B33" s="134" t="s">
        <v>186</v>
      </c>
      <c r="C33" s="619">
        <v>4.9000000000000002E-2</v>
      </c>
      <c r="E33" s="725"/>
      <c r="F33" s="67"/>
      <c r="G33" s="67"/>
    </row>
    <row r="34" spans="2:7" ht="36" customHeight="1">
      <c r="B34" s="134" t="s">
        <v>188</v>
      </c>
      <c r="C34" s="619">
        <v>4.9000000000000002E-2</v>
      </c>
      <c r="E34" s="725"/>
      <c r="F34" s="67"/>
      <c r="G34" s="67"/>
    </row>
    <row r="35" spans="2:7" ht="36" customHeight="1">
      <c r="B35" s="134" t="s">
        <v>708</v>
      </c>
      <c r="C35" s="619">
        <v>3.5999999999999997E-2</v>
      </c>
      <c r="E35" s="67"/>
      <c r="F35" s="67"/>
      <c r="G35" s="67"/>
    </row>
    <row r="36" spans="2:7" ht="33.75">
      <c r="B36" s="134" t="s">
        <v>189</v>
      </c>
      <c r="C36" s="619">
        <v>9.0999999999999998E-2</v>
      </c>
      <c r="E36" s="725"/>
      <c r="F36" s="67"/>
      <c r="G36" s="67"/>
    </row>
    <row r="37" spans="2:7">
      <c r="B37"/>
      <c r="C37"/>
    </row>
    <row r="38" spans="2:7">
      <c r="B38"/>
      <c r="C38"/>
    </row>
    <row r="39" spans="2:7">
      <c r="B39"/>
      <c r="C39"/>
    </row>
    <row r="40" spans="2:7">
      <c r="B40" s="125"/>
      <c r="C40" s="125"/>
      <c r="D40" s="125"/>
      <c r="E40" s="125"/>
    </row>
    <row r="41" spans="2:7">
      <c r="B41" s="125"/>
      <c r="C41" s="125"/>
      <c r="D41" s="125"/>
      <c r="E41" s="125"/>
    </row>
    <row r="42" spans="2:7">
      <c r="B42" s="125"/>
      <c r="C42" s="125"/>
      <c r="D42" s="125"/>
      <c r="E42" s="125"/>
    </row>
    <row r="43" spans="2:7">
      <c r="B43" s="125"/>
      <c r="C43" s="125"/>
      <c r="D43" s="125"/>
      <c r="E43" s="125"/>
    </row>
    <row r="44" spans="2:7">
      <c r="B44" s="125"/>
      <c r="C44" s="125"/>
      <c r="D44" s="125"/>
      <c r="E44" s="125"/>
    </row>
    <row r="45" spans="2:7">
      <c r="B45" s="125"/>
      <c r="C45" s="125"/>
      <c r="D45" s="125"/>
      <c r="E45" s="125"/>
    </row>
    <row r="46" spans="2:7">
      <c r="B46" s="125"/>
      <c r="C46" s="125"/>
      <c r="D46" s="125"/>
      <c r="E46" s="125"/>
    </row>
    <row r="47" spans="2:7">
      <c r="B47" s="125"/>
      <c r="C47" s="125"/>
      <c r="D47" s="125"/>
      <c r="E47" s="125"/>
    </row>
    <row r="48" spans="2:7">
      <c r="B48" s="125"/>
      <c r="C48" s="125"/>
      <c r="D48" s="125"/>
      <c r="E48" s="125"/>
    </row>
    <row r="49" spans="2:5">
      <c r="B49" s="125"/>
      <c r="C49" s="125"/>
      <c r="D49" s="125"/>
      <c r="E49" s="125"/>
    </row>
    <row r="50" spans="2:5">
      <c r="B50" s="125"/>
      <c r="C50" s="125"/>
      <c r="D50" s="125"/>
      <c r="E50" s="125"/>
    </row>
    <row r="51" spans="2:5">
      <c r="B51" s="125"/>
      <c r="C51" s="125"/>
      <c r="D51" s="125"/>
      <c r="E51" s="125"/>
    </row>
    <row r="52" spans="2:5">
      <c r="B52" s="125"/>
      <c r="C52" s="125"/>
      <c r="D52" s="125"/>
      <c r="E52" s="125"/>
    </row>
  </sheetData>
  <mergeCells count="9">
    <mergeCell ref="B10:I10"/>
    <mergeCell ref="B11:I11"/>
    <mergeCell ref="B5:I5"/>
    <mergeCell ref="B6:I6"/>
    <mergeCell ref="B1:L1"/>
    <mergeCell ref="B2:L2"/>
    <mergeCell ref="B3:L3"/>
    <mergeCell ref="B7:I7"/>
    <mergeCell ref="B9:I9"/>
  </mergeCells>
  <hyperlinks>
    <hyperlink ref="B1:G1" location="Cuprins_ro!B4" display="I. Balanța de plăți a Republicii Moldova în trimestrul I 2023 (date provizorii)" xr:uid="{351668FB-F619-4F86-AFB9-518D3C78EA3D}"/>
    <hyperlink ref="B2:G2" location="Содержание_ru!B4" display="I. Платёжный баланс Республики Молдова в I кварталe 2023 года (предварительные данные)" xr:uid="{D6F663B6-7A20-47A8-AE12-ADD786D2E956}"/>
    <hyperlink ref="B3:G3" location="Contents_en!B4" display="I. Balance of payments of the Republic of Moldova in Quarter I, 2023 (preliminary data)" xr:uid="{F5802A85-C29E-4027-B40E-00B540574D04}"/>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7969C-3626-450A-81FF-9B7BE050C90D}">
  <dimension ref="B1:C63"/>
  <sheetViews>
    <sheetView showGridLines="0" showRowColHeaders="0" zoomScaleNormal="100" workbookViewId="0"/>
  </sheetViews>
  <sheetFormatPr defaultRowHeight="15"/>
  <cols>
    <col min="1" max="1" width="5.7109375" customWidth="1"/>
    <col min="2" max="2" width="125.7109375" style="130" customWidth="1"/>
    <col min="3" max="3" width="5.28515625" style="130" bestFit="1" customWidth="1"/>
  </cols>
  <sheetData>
    <row r="1" spans="2:3">
      <c r="C1" s="595"/>
    </row>
    <row r="2" spans="2:3" ht="42">
      <c r="B2" s="602" t="s">
        <v>980</v>
      </c>
      <c r="C2" s="595"/>
    </row>
    <row r="3" spans="2:3" ht="5.0999999999999996" customHeight="1">
      <c r="B3" s="596"/>
      <c r="C3" s="595"/>
    </row>
    <row r="4" spans="2:3">
      <c r="B4" s="600" t="s">
        <v>981</v>
      </c>
      <c r="C4" s="595"/>
    </row>
    <row r="5" spans="2:3">
      <c r="B5" s="598" t="str">
        <f>'D1'!B10</f>
        <v>График 1. ВВП, индексы физического объема (% к соответствующему кварталу предыдущего года)</v>
      </c>
      <c r="C5" s="315" t="s">
        <v>529</v>
      </c>
    </row>
    <row r="6" spans="2:3">
      <c r="B6" s="598" t="str">
        <f>'T1'!B6</f>
        <v>Таблица 1. Основные макроэкономические показатели Республики Молдова</v>
      </c>
      <c r="C6" s="315" t="s">
        <v>530</v>
      </c>
    </row>
    <row r="7" spans="2:3">
      <c r="B7" s="598" t="str">
        <f>'D2'!B10</f>
        <v>График 2. Показатели открытости экономики, %</v>
      </c>
      <c r="C7" s="315" t="s">
        <v>531</v>
      </c>
    </row>
    <row r="8" spans="2:3">
      <c r="B8" s="598" t="str">
        <f>'T2'!B6</f>
        <v>Таблица 2. Платёжный баланс Республики Молдова (РПБ6), основные агрегаты (млн. долларов США)</v>
      </c>
      <c r="C8" s="315" t="s">
        <v>532</v>
      </c>
    </row>
    <row r="9" spans="2:3">
      <c r="B9" s="598" t="str">
        <f>'D3'!B10</f>
        <v>График 3. Счет текущих операций - основные компоненты (млн. долларов США)</v>
      </c>
      <c r="C9" s="315" t="s">
        <v>533</v>
      </c>
    </row>
    <row r="10" spans="2:3">
      <c r="B10" s="598" t="str">
        <f>'T3'!B6</f>
        <v>Таблица 3. Основные составляющие текущего счета платежного баланса (РПБ6), % к ВВП</v>
      </c>
      <c r="C10" s="315" t="s">
        <v>534</v>
      </c>
    </row>
    <row r="11" spans="2:3">
      <c r="B11" s="598" t="str">
        <f>'D4'!B10</f>
        <v xml:space="preserve">График 4. Сальдо счета товаров, по группам стран (ФОБ-СИФ) </v>
      </c>
      <c r="C11" s="315" t="s">
        <v>535</v>
      </c>
    </row>
    <row r="12" spans="2:3">
      <c r="B12" s="598" t="str">
        <f>'D5'!B10</f>
        <v>График 5. Экспорт товаров по группам стран, в динамике (млн. долларов США)</v>
      </c>
      <c r="C12" s="315" t="s">
        <v>536</v>
      </c>
    </row>
    <row r="13" spans="2:3">
      <c r="B13" s="598" t="str">
        <f>'T4'!B6</f>
        <v>Таблица 4. Экспорт пищевыx и сельскохозяйственных продуктов по основным категориям</v>
      </c>
      <c r="C13" s="315" t="s">
        <v>537</v>
      </c>
    </row>
    <row r="14" spans="2:3">
      <c r="B14" s="598" t="str">
        <f>'D6'!B10</f>
        <v>График 6. Экспорт этилового спирта и алкогольных напитков по группам стран (млн. долларов США)</v>
      </c>
      <c r="C14" s="315" t="s">
        <v>538</v>
      </c>
    </row>
    <row r="15" spans="2:3">
      <c r="B15" s="598" t="str">
        <f>'D7'!B10</f>
        <v>График 7. Импорт товаров по группам стран, в ценах СИФ (млн. долларов США)</v>
      </c>
      <c r="C15" s="315" t="s">
        <v>539</v>
      </c>
    </row>
    <row r="16" spans="2:3">
      <c r="B16" s="598" t="str">
        <f>'D8'!B10</f>
        <v>График 8. Импорт топливных товаров и электроэнергии (в ценах СИФ)</v>
      </c>
      <c r="C16" s="315" t="s">
        <v>540</v>
      </c>
    </row>
    <row r="17" spans="2:3">
      <c r="B17" s="598" t="str">
        <f>'D9'!B10</f>
        <v>График 9. Баланс услуг</v>
      </c>
      <c r="C17" s="315" t="s">
        <v>541</v>
      </c>
    </row>
    <row r="18" spans="2:3">
      <c r="B18" s="598" t="str">
        <f>'T5'!B6</f>
        <v>Таблица 5. Степень влияния основных видов услуг на общее изменение (процентные пункты)</v>
      </c>
      <c r="C18" s="315" t="s">
        <v>542</v>
      </c>
    </row>
    <row r="19" spans="2:3">
      <c r="B19" s="598" t="str">
        <f>'D10'!B10</f>
        <v>График 10. Экспорт услуг, основные типы, в III квартале 2023 года</v>
      </c>
      <c r="C19" s="315" t="s">
        <v>543</v>
      </c>
    </row>
    <row r="20" spans="2:3">
      <c r="B20" s="598" t="str">
        <f>'D11'!B10</f>
        <v>График 11. Импорт услуг, основные типы, в III квартале 2023 года</v>
      </c>
      <c r="C20" s="315" t="s">
        <v>544</v>
      </c>
    </row>
    <row r="21" spans="2:3">
      <c r="B21" s="598" t="str">
        <f>'T6'!B6</f>
        <v xml:space="preserve">Таблица 6. Сальдо компьютерных услуг, основные виды </v>
      </c>
      <c r="C21" s="315" t="s">
        <v>547</v>
      </c>
    </row>
    <row r="22" spans="2:3">
      <c r="B22" s="598" t="str">
        <f>'D12'!B10</f>
        <v>График 12. Первичные доходы в динамике</v>
      </c>
      <c r="C22" s="315" t="s">
        <v>545</v>
      </c>
    </row>
    <row r="23" spans="2:3">
      <c r="B23" s="598" t="str">
        <f>'D13'!B10</f>
        <v>График 13. Вторичные доходы в динамике</v>
      </c>
      <c r="C23" s="315" t="s">
        <v>546</v>
      </c>
    </row>
    <row r="24" spans="2:3">
      <c r="B24" s="598" t="str">
        <f>'T7'!B6</f>
        <v xml:space="preserve">Таблица 7. Структура личных денежных переводов </v>
      </c>
      <c r="C24" s="315" t="s">
        <v>548</v>
      </c>
    </row>
    <row r="25" spans="2:3">
      <c r="B25" s="598" t="str">
        <f>'D14'!B10</f>
        <v>График 14. Личные денежные переводы по регионам (млн. долл. США)</v>
      </c>
      <c r="C25" s="315" t="s">
        <v>550</v>
      </c>
    </row>
    <row r="26" spans="2:3">
      <c r="B26" s="598" t="str">
        <f>'D15'!B10</f>
        <v xml:space="preserve">График 15. Счет операций с капиталом - основные компоненты (млн. долл. США) </v>
      </c>
      <c r="C26" s="315" t="s">
        <v>551</v>
      </c>
    </row>
    <row r="27" spans="2:3">
      <c r="B27" s="598" t="str">
        <f>'D16'!B10</f>
        <v xml:space="preserve">График 16. Финансовый счет по функциональным категориям, чистые потоки (млн. долл. США) </v>
      </c>
      <c r="C27" s="315" t="s">
        <v>552</v>
      </c>
    </row>
    <row r="28" spans="2:3">
      <c r="B28" s="598" t="str">
        <f>'T8'!B6</f>
        <v>Таблица 8. Источники покрытия чистого заимствования, чистые финансовые потоки, % ВВП</v>
      </c>
      <c r="C28" s="315" t="s">
        <v>549</v>
      </c>
    </row>
    <row r="29" spans="2:3">
      <c r="B29" s="598" t="str">
        <f>'D17'!B10</f>
        <v>График 17. Финансовый счёт, активы и обязательства по функциональным категориям в III квартале 2023 года (млн. долл. США)</v>
      </c>
      <c r="C29" s="315" t="s">
        <v>553</v>
      </c>
    </row>
    <row r="30" spans="2:3">
      <c r="B30" s="598" t="str">
        <f>'T10'!B6</f>
        <v>Таблица 9. Внешние займы (обязательства), по институциональным секторам, привлечение и погашение (млн. долл. США)</v>
      </c>
      <c r="C30" s="315" t="s">
        <v>554</v>
      </c>
    </row>
    <row r="31" spans="2:3">
      <c r="B31" s="598" t="str">
        <f>'D18'!B10</f>
        <v>График 18. Основные кредиторы секторa государственного управления в III квартале 2023 года</v>
      </c>
      <c r="C31" s="315" t="s">
        <v>555</v>
      </c>
    </row>
    <row r="32" spans="2:3">
      <c r="B32" s="598" t="str">
        <f>'T9'!B6</f>
        <v>Таблица 9. Прямые инвестиции, приток и отток финансовых средств (млн. долл. США)</v>
      </c>
      <c r="C32" s="315" t="s">
        <v>556</v>
      </c>
    </row>
    <row r="33" spans="2:3" ht="5.0999999999999996" customHeight="1">
      <c r="C33" s="599"/>
    </row>
    <row r="34" spans="2:3">
      <c r="B34" s="600" t="s">
        <v>982</v>
      </c>
      <c r="C34" s="599"/>
    </row>
    <row r="35" spans="2:3">
      <c r="B35" s="598" t="str">
        <f>'T11'!B6</f>
        <v>Таблица 11.Основные показатели международной инвестиционной позиции (РПБ6)</v>
      </c>
      <c r="C35" s="315" t="s">
        <v>557</v>
      </c>
    </row>
    <row r="36" spans="2:3">
      <c r="B36" s="598" t="str">
        <f>'T12'!B6</f>
        <v>Таблица 12. Международная инвестиционная позиция (РПБ6) по состоянию на 30.09.2023 (млн. долл. США)</v>
      </c>
      <c r="C36" s="315" t="s">
        <v>558</v>
      </c>
    </row>
    <row r="37" spans="2:3">
      <c r="B37" s="598" t="str">
        <f>'D19'!B10</f>
        <v>График 19. Чистая международная инвестиционная позиция, по институциональным секторам, % к ВВП</v>
      </c>
      <c r="C37" s="315" t="s">
        <v>559</v>
      </c>
    </row>
    <row r="38" spans="2:3">
      <c r="B38" s="598" t="str">
        <f>'D20'!B10</f>
        <v>График 20. Структура внешних финансовых активов и обязательств по функциональным категориям, по состоянию на конец периода (%)</v>
      </c>
      <c r="C38" s="315" t="s">
        <v>560</v>
      </c>
    </row>
    <row r="39" spans="2:3">
      <c r="B39" s="598" t="str">
        <f>'D21'!B10</f>
        <v xml:space="preserve">График 21. Показатели достаточности официальных резервных активов </v>
      </c>
      <c r="C39" s="315" t="s">
        <v>561</v>
      </c>
    </row>
    <row r="40" spans="2:3">
      <c r="B40" s="598" t="str">
        <f>'D22'!B10</f>
        <v>График 22. Позиция прямых инвестиции** – собственный капитал, по регионам, на конец периода (млн. долл. США)</v>
      </c>
      <c r="C40" s="315" t="s">
        <v>562</v>
      </c>
    </row>
    <row r="41" spans="2:3">
      <c r="B41" s="598" t="str">
        <f>'D23'!B10</f>
        <v>График 23. Прямые инвестиции – собственный капитал, накопленный по состоянию на 30.09.2023 г., по отраслям (согласно КЭДМ-2)</v>
      </c>
      <c r="C41" s="315" t="s">
        <v>563</v>
      </c>
    </row>
    <row r="42" spans="2:3">
      <c r="B42" s="598" t="str">
        <f>'D24'!B10</f>
        <v>График 24. Структура внешних финансовых активов и обязательств по срокам погашения, по состоянию на конец периода (%)</v>
      </c>
      <c r="C42" s="315" t="s">
        <v>564</v>
      </c>
    </row>
    <row r="43" spans="2:3" ht="5.0999999999999996" customHeight="1">
      <c r="C43" s="599"/>
    </row>
    <row r="44" spans="2:3">
      <c r="B44" s="600" t="s">
        <v>983</v>
      </c>
      <c r="C44" s="599"/>
    </row>
    <row r="45" spans="2:3">
      <c r="B45" s="598" t="str">
        <f>'T13'!B6</f>
        <v>Таблица 13. Валовой внешний долг (РПБ6) по институциональным секторам и срокам погашения (изначальным), (млн. долл. США)</v>
      </c>
      <c r="C45" s="315" t="s">
        <v>565</v>
      </c>
    </row>
    <row r="46" spans="2:3">
      <c r="B46" s="598" t="str">
        <f>'D25'!B10</f>
        <v>График 25. Валовой внешний долг по состоянию на конец периода</v>
      </c>
      <c r="C46" s="315" t="s">
        <v>566</v>
      </c>
    </row>
    <row r="47" spans="2:3">
      <c r="B47" s="598" t="str">
        <f>'D26'!B10</f>
        <v>График 26. Валовой внешний долг по состоянию на конец периода (млн. долл. США)</v>
      </c>
      <c r="C47" s="315" t="s">
        <v>567</v>
      </c>
    </row>
    <row r="48" spans="2:3">
      <c r="B48" s="598" t="str">
        <f>'T14'!B6</f>
        <v>Таблица 14. Основные показатели внешнего долга (РПБ6)</v>
      </c>
      <c r="C48" s="315" t="s">
        <v>568</v>
      </c>
    </row>
    <row r="49" spans="2:3">
      <c r="B49" s="598" t="str">
        <f>'D27'!B10</f>
        <v>График 27. Внешний долг государством по состоянию на конец периода (млн. долл. США)</v>
      </c>
      <c r="C49" s="315" t="s">
        <v>569</v>
      </c>
    </row>
    <row r="50" spans="2:3">
      <c r="B50" s="598" t="str">
        <f>'D28'!B10</f>
        <v xml:space="preserve">График 28. Структура внешнего долга государственного сектора по кредиторам на конец периода (%)   </v>
      </c>
      <c r="C50" s="315" t="s">
        <v>570</v>
      </c>
    </row>
    <row r="51" spans="2:3">
      <c r="B51" s="598" t="str">
        <f>'T16'!B6</f>
        <v>Таблица 16. Обслуживание внешнего государственного долга</v>
      </c>
      <c r="C51" s="315" t="s">
        <v>571</v>
      </c>
    </row>
    <row r="52" spans="2:3">
      <c r="B52" s="598" t="str">
        <f>'T15'!B6</f>
        <v>Таблица 15. Кредиты, распределение СДР и долговые ценные бумаги по кредиторам (млн. долларов США)</v>
      </c>
      <c r="C52" s="315" t="s">
        <v>572</v>
      </c>
    </row>
    <row r="53" spans="2:3">
      <c r="B53" s="598" t="str">
        <f>'D29'!B10</f>
        <v>График 29. Bнешний долг частного сектора на конец периода (млн. долл. США)</v>
      </c>
      <c r="C53" s="315" t="s">
        <v>573</v>
      </c>
    </row>
    <row r="54" spans="2:3">
      <c r="B54" s="598" t="str">
        <f>'D30'!B10</f>
        <v>График 30. Структура внешний долг частного сектора по институциональным секторам на конец периода (%)</v>
      </c>
      <c r="C54" s="315" t="s">
        <v>574</v>
      </c>
    </row>
    <row r="55" spans="2:3">
      <c r="B55" s="598" t="str">
        <f>'D31'!B10</f>
        <v>График 31. Структура кредиторов частного долга на конец III кварталa 2023 (%)</v>
      </c>
      <c r="C55" s="315" t="s">
        <v>575</v>
      </c>
    </row>
    <row r="56" spans="2:3" ht="5.0999999999999996" customHeight="1">
      <c r="C56" s="599"/>
    </row>
    <row r="57" spans="2:3" ht="15.75">
      <c r="B57" s="603" t="s">
        <v>528</v>
      </c>
      <c r="C57" s="599"/>
    </row>
    <row r="58" spans="2:3" ht="30">
      <c r="B58" s="278" t="str">
        <f>'D32'!B10</f>
        <v>График 32. Географическая структура трансфертов (переводов) денежных средств из-за границы, осуществлённых в пользу физических лиц, на брутто основе, I-III 2023 года</v>
      </c>
      <c r="C58" s="315" t="s">
        <v>576</v>
      </c>
    </row>
    <row r="59" spans="2:3" ht="30">
      <c r="B59" s="278" t="str">
        <f>'D33'!B10</f>
        <v>График 33. Агрегированные международные финансовые потоки, зарегистрированные национальной банковской системой (млн. долл. США)</v>
      </c>
      <c r="C59" s="315" t="s">
        <v>779</v>
      </c>
    </row>
    <row r="60" spans="2:3" ht="30">
      <c r="B60" s="278" t="str">
        <f>'D34'!B10</f>
        <v>График 34. Валютная структура международных финансовых потоков, зарегистрированных в национальной банковской системе (млрд. долл. США)</v>
      </c>
      <c r="C60" s="315" t="s">
        <v>780</v>
      </c>
    </row>
    <row r="61" spans="2:3" ht="30">
      <c r="B61" s="278" t="str">
        <f>'D35'!B10</f>
        <v>График 35. Географическая структура трансфертов (переводов) денежных средств из-за границы, осуществлённых в пользу физических лиц, на брутто основе</v>
      </c>
      <c r="C61" s="315" t="s">
        <v>781</v>
      </c>
    </row>
    <row r="63" spans="2:3">
      <c r="B63" s="604" t="s">
        <v>768</v>
      </c>
    </row>
  </sheetData>
  <phoneticPr fontId="87" type="noConversion"/>
  <hyperlinks>
    <hyperlink ref="C5" location="'D1'!A1" display="D1" xr:uid="{180DAD09-F414-452B-AE45-28D0E356A389}"/>
    <hyperlink ref="C6" location="'T1'!A1" display="T1" xr:uid="{AFA1B0B0-3DD9-46BC-912A-0D3B5398291F}"/>
    <hyperlink ref="C7" location="'D2'!A1" display="D2" xr:uid="{8EF0D7C4-92D2-4450-A905-73183EF834C7}"/>
    <hyperlink ref="C8" location="'T2'!A1" display="T2" xr:uid="{515980F2-47D4-4827-B94A-21152492BF8C}"/>
    <hyperlink ref="C9" location="'D3'!A1" display="D3" xr:uid="{94BC6C02-20A9-478B-9C11-852DA6E7E275}"/>
    <hyperlink ref="C10" location="'T3'!A1" display="T3" xr:uid="{5AA950B2-8FDA-47CE-A7CC-D66DB5B4CF1B}"/>
    <hyperlink ref="C11" location="'D4'!A1" display="D4" xr:uid="{DE6DD593-2196-4660-9588-0E40BB2FCC05}"/>
    <hyperlink ref="C12" location="'D5'!A1" display="D5" xr:uid="{B797DF12-3196-41D1-B616-9FD5D4024A5C}"/>
    <hyperlink ref="C13" location="'T4'!A1" display="T4" xr:uid="{AEF9BFA4-66D1-4F49-9554-396346B57294}"/>
    <hyperlink ref="C14" location="'D6'!A1" display="D6" xr:uid="{579CC1B2-2FAB-4C04-8801-7AB424FA17C3}"/>
    <hyperlink ref="C15" location="'D7'!A1" display="D7" xr:uid="{92BA82D0-9482-47C0-BEFF-82CDFB955618}"/>
    <hyperlink ref="C16" location="'D8'!A1" display="D8" xr:uid="{4C1AD2C1-702C-4DDF-A0BA-FBD483805DB8}"/>
    <hyperlink ref="C17" location="'D9'!A1" display="D9" xr:uid="{6344AC6D-8A9E-4C76-A0B2-B4BB94A55406}"/>
    <hyperlink ref="C18" location="'T5'!A1" display="T5" xr:uid="{E6EDF55E-04EE-4812-B365-09D63600D9F6}"/>
    <hyperlink ref="C19" location="'D10'!A1" display="D10" xr:uid="{54D9C899-C563-49E3-90BA-6230F8844F0F}"/>
    <hyperlink ref="C20" location="'D11'!A1" display="D11" xr:uid="{E2F7678F-9C73-4AC3-B98E-EF2617D1C0DF}"/>
    <hyperlink ref="C21" location="'T6'!A1" display="T6" xr:uid="{887160C1-4D5B-4601-9181-11F21559E1A8}"/>
    <hyperlink ref="C22" location="'D12'!A1" display="D12" xr:uid="{BBE0FE61-2AC5-474B-88F3-C4068A2BCA52}"/>
    <hyperlink ref="C23" location="'D13'!A1" display="D13" xr:uid="{75A21993-81C7-4836-99C8-63CAE867A001}"/>
    <hyperlink ref="C24" location="'T7'!A1" display="T7" xr:uid="{03CBF147-7292-4FC0-8301-C7E54C1ED276}"/>
    <hyperlink ref="C28" location="'T8'!A1" display="T8" xr:uid="{86434DFF-1F11-4D9D-B4FA-0002B24C204F}"/>
    <hyperlink ref="C25" location="'D14'!A1" display="D14" xr:uid="{49D761A3-A196-4E99-A967-4F3D380AE13C}"/>
    <hyperlink ref="C26" location="'D15'!A1" display="D15" xr:uid="{B9914187-0F62-4918-BBEC-68AEA3BC524D}"/>
    <hyperlink ref="C27" location="'D16'!A1" display="D16" xr:uid="{B23F34EC-F3A2-41C9-B59B-9C6D8CE2AACE}"/>
    <hyperlink ref="C29" location="'D17'!A1" display="D17" xr:uid="{17048E22-DFC9-4DF2-8405-D92A46E13BAB}"/>
    <hyperlink ref="C30" location="'T9'!A1" display="T9" xr:uid="{B388A56E-83C8-4E9F-822A-F77EAAA262FC}"/>
    <hyperlink ref="C31" location="'D18'!A1" display="D18" xr:uid="{CF4E0D79-2A00-4338-AB6A-A61A2FBF9BC2}"/>
    <hyperlink ref="C32" location="'T10'!A1" display="T10" xr:uid="{5817A1A9-0C7E-416F-AB29-A2FADBB41570}"/>
    <hyperlink ref="C35" location="'T11'!A1" display="T11" xr:uid="{BE5B7AA7-DC8D-4533-8C60-54DED459E4C5}"/>
    <hyperlink ref="C36" location="'T12'!A1" display="T12" xr:uid="{3A46A39A-4433-4B35-92F8-3AB16F432888}"/>
    <hyperlink ref="C37" location="'D19'!A1" display="D19" xr:uid="{0BB4A983-3A59-48AB-A8C6-DE4644166DAB}"/>
    <hyperlink ref="C38" location="'D20'!A1" display="D20" xr:uid="{47C644C7-7266-4241-AA5A-F4636A643717}"/>
    <hyperlink ref="C39" location="'D21'!A1" display="D21" xr:uid="{2063EB6A-0F6D-4349-A243-D902EBDB0260}"/>
    <hyperlink ref="C40" location="'D22'!A1" display="D22" xr:uid="{553B1683-5808-474E-9D7A-6B0E4C1A759A}"/>
    <hyperlink ref="C41" location="'D23'!A1" display="D23" xr:uid="{FB8C50C3-2835-4E95-909C-5BAC23BDE6DD}"/>
    <hyperlink ref="C42" location="'D24'!A1" display="D24" xr:uid="{103D8D3E-A77D-455B-A4BF-33BD5690549B}"/>
    <hyperlink ref="C45" location="'T13'!A1" display="T13" xr:uid="{7290CE26-41D1-4E43-9707-4E1340505133}"/>
    <hyperlink ref="C46" location="'D25'!A1" display="D25" xr:uid="{C48DE317-2F80-49D7-B217-1EDD1184DC32}"/>
    <hyperlink ref="C47" location="'D26'!A1" display="D26" xr:uid="{C29C2D7E-A590-45C7-9769-B94AC2FEE230}"/>
    <hyperlink ref="C48" location="'T14'!A1" display="T14" xr:uid="{C25B094E-E160-40AA-A130-8417A05078A5}"/>
    <hyperlink ref="C49" location="'D27'!A1" display="D27" xr:uid="{71BD86E4-A977-403D-A658-99494C5F091F}"/>
    <hyperlink ref="C50" location="'D28'!A1" display="D28" xr:uid="{E8FF0DD7-3DC5-4077-A9A1-808FBCE42DEF}"/>
    <hyperlink ref="C51" location="'T15'!A1" display="T15" xr:uid="{90101B80-50E9-4493-8A62-81E858A52871}"/>
    <hyperlink ref="C52" location="'T16'!A1" display="T16" xr:uid="{25D03A89-457A-4CDE-8D7A-D78931828E36}"/>
    <hyperlink ref="C53" location="'D29'!A1" display="D29" xr:uid="{322CCA6F-F69D-4C19-A26F-DB95B2E6DE19}"/>
    <hyperlink ref="C54" location="'D30'!A1" display="D30" xr:uid="{BB925476-D25B-41AD-B881-9EE05560CA76}"/>
    <hyperlink ref="C58" location="'D31'!A1" display="D31" xr:uid="{5A71D7A3-7513-4193-8DA6-2E2FB66BD45B}"/>
    <hyperlink ref="C59" location="'D32'!A1" display="D32" xr:uid="{89F0A0A7-B3A4-4EE8-8D56-422E429A8AA4}"/>
    <hyperlink ref="C55" location="'D30'!A1" display="D31" xr:uid="{CCA8DC62-27CB-4A41-A27C-5302653F6FF8}"/>
    <hyperlink ref="C60" location="'D32'!A1" display="D32" xr:uid="{AFF91E91-7A3E-4787-8661-9F87CB00FBBB}"/>
    <hyperlink ref="C61" location="'D32'!A1" display="D32" xr:uid="{663D4FEE-43BE-4B38-9699-09B04E98AFBD}"/>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4500-C97F-4320-AE58-656D2E34B645}">
  <sheetPr codeName="Sheet17"/>
  <dimension ref="B1:S43"/>
  <sheetViews>
    <sheetView showGridLines="0" showRowColHeaders="0" zoomScaleNormal="100" workbookViewId="0"/>
  </sheetViews>
  <sheetFormatPr defaultRowHeight="15"/>
  <cols>
    <col min="1" max="1" width="5.7109375" customWidth="1"/>
    <col min="2" max="2" width="32.7109375" customWidth="1"/>
    <col min="3" max="6" width="7.42578125" customWidth="1"/>
    <col min="10" max="10" width="8.7109375" customWidth="1"/>
  </cols>
  <sheetData>
    <row r="1" spans="2:12">
      <c r="B1" s="881" t="s">
        <v>884</v>
      </c>
      <c r="C1" s="881"/>
      <c r="D1" s="881"/>
      <c r="E1" s="881"/>
      <c r="F1" s="881"/>
      <c r="G1" s="881"/>
      <c r="H1" s="881"/>
      <c r="I1" s="881"/>
      <c r="J1" s="881"/>
      <c r="K1" s="881"/>
      <c r="L1" s="881"/>
    </row>
    <row r="2" spans="2:12">
      <c r="B2" s="881" t="s">
        <v>885</v>
      </c>
      <c r="C2" s="881"/>
      <c r="D2" s="881"/>
      <c r="E2" s="881"/>
      <c r="F2" s="881"/>
      <c r="G2" s="881"/>
      <c r="H2" s="881"/>
      <c r="I2" s="881"/>
      <c r="J2" s="881"/>
      <c r="K2" s="881"/>
      <c r="L2" s="881"/>
    </row>
    <row r="3" spans="2:12">
      <c r="B3" s="881" t="s">
        <v>886</v>
      </c>
      <c r="C3" s="881"/>
      <c r="D3" s="881"/>
      <c r="E3" s="881"/>
      <c r="F3" s="881"/>
      <c r="G3" s="881"/>
      <c r="H3" s="881"/>
      <c r="I3" s="881"/>
      <c r="J3" s="881"/>
      <c r="K3" s="881"/>
      <c r="L3" s="881"/>
    </row>
    <row r="4" spans="2:12" ht="11.25" customHeight="1"/>
    <row r="5" spans="2:12">
      <c r="B5" s="902" t="s">
        <v>771</v>
      </c>
      <c r="C5" s="902"/>
      <c r="D5" s="902"/>
      <c r="E5" s="902"/>
      <c r="F5" s="902"/>
      <c r="G5" s="902"/>
      <c r="H5" s="902"/>
      <c r="I5" s="902"/>
      <c r="J5" s="902"/>
    </row>
    <row r="6" spans="2:12">
      <c r="B6" s="959" t="s">
        <v>681</v>
      </c>
      <c r="C6" s="959"/>
      <c r="D6" s="959"/>
      <c r="E6" s="959"/>
      <c r="F6" s="959"/>
      <c r="G6" s="959"/>
      <c r="H6" s="959"/>
      <c r="I6" s="959"/>
      <c r="J6" s="959"/>
    </row>
    <row r="7" spans="2:12">
      <c r="B7" s="959" t="s">
        <v>682</v>
      </c>
      <c r="C7" s="959"/>
      <c r="D7" s="959"/>
      <c r="E7" s="959"/>
      <c r="F7" s="959"/>
      <c r="G7" s="959"/>
      <c r="H7" s="959"/>
      <c r="I7" s="959"/>
      <c r="J7" s="959"/>
    </row>
    <row r="8" spans="2:12" ht="5.0999999999999996" customHeight="1" thickBot="1">
      <c r="B8" s="37"/>
      <c r="J8" s="528"/>
    </row>
    <row r="9" spans="2:12" ht="11.25" customHeight="1" thickTop="1">
      <c r="B9" s="972"/>
      <c r="C9" s="975">
        <v>2022</v>
      </c>
      <c r="D9" s="976"/>
      <c r="E9" s="976"/>
      <c r="F9" s="976"/>
      <c r="G9" s="975">
        <v>2023</v>
      </c>
      <c r="H9" s="976"/>
      <c r="I9" s="976"/>
      <c r="J9" s="975" t="s">
        <v>865</v>
      </c>
      <c r="K9" s="321"/>
    </row>
    <row r="10" spans="2:12" ht="15.75" thickBot="1">
      <c r="B10" s="973"/>
      <c r="C10" s="779" t="s">
        <v>3</v>
      </c>
      <c r="D10" s="780" t="s">
        <v>4</v>
      </c>
      <c r="E10" s="780" t="s">
        <v>5</v>
      </c>
      <c r="F10" s="780" t="s">
        <v>6</v>
      </c>
      <c r="G10" s="779" t="s">
        <v>694</v>
      </c>
      <c r="H10" s="780" t="s">
        <v>845</v>
      </c>
      <c r="I10" s="780" t="s">
        <v>5</v>
      </c>
      <c r="J10" s="977"/>
    </row>
    <row r="11" spans="2:12" ht="11.25" customHeight="1" thickBot="1">
      <c r="B11" s="974"/>
      <c r="C11" s="978" t="s">
        <v>1064</v>
      </c>
      <c r="D11" s="979"/>
      <c r="E11" s="979"/>
      <c r="F11" s="979"/>
      <c r="G11" s="979"/>
      <c r="H11" s="979"/>
      <c r="I11" s="980"/>
      <c r="J11" s="778" t="s">
        <v>162</v>
      </c>
    </row>
    <row r="12" spans="2:12" ht="11.25" customHeight="1" thickTop="1">
      <c r="B12" s="27" t="s">
        <v>190</v>
      </c>
      <c r="C12" s="408">
        <v>84.05</v>
      </c>
      <c r="D12" s="408">
        <v>96.85</v>
      </c>
      <c r="E12" s="408">
        <v>94.4</v>
      </c>
      <c r="F12" s="408">
        <v>128.66</v>
      </c>
      <c r="G12" s="408">
        <v>110.88</v>
      </c>
      <c r="H12" s="408">
        <v>123.34</v>
      </c>
      <c r="I12" s="408">
        <v>120.89</v>
      </c>
      <c r="J12" s="781">
        <v>128.1</v>
      </c>
      <c r="K12" s="773"/>
    </row>
    <row r="13" spans="2:12" ht="11.25" customHeight="1">
      <c r="B13" s="27" t="s">
        <v>641</v>
      </c>
      <c r="C13" s="409"/>
      <c r="D13" s="409"/>
      <c r="E13" s="409"/>
      <c r="F13" s="409"/>
      <c r="G13" s="409"/>
      <c r="H13" s="409"/>
      <c r="I13" s="409"/>
      <c r="J13" s="782"/>
      <c r="K13" s="773"/>
    </row>
    <row r="14" spans="2:12" ht="11.25" customHeight="1" thickBot="1">
      <c r="B14" s="28" t="s">
        <v>642</v>
      </c>
      <c r="C14" s="410"/>
      <c r="D14" s="410"/>
      <c r="E14" s="410"/>
      <c r="F14" s="410"/>
      <c r="G14" s="410"/>
      <c r="H14" s="410"/>
      <c r="I14" s="410"/>
      <c r="J14" s="783"/>
      <c r="K14" s="773"/>
    </row>
    <row r="15" spans="2:12" ht="11.25" customHeight="1" thickTop="1">
      <c r="B15" s="774" t="s">
        <v>191</v>
      </c>
      <c r="C15" s="411">
        <v>50.04</v>
      </c>
      <c r="D15" s="411">
        <v>60.28</v>
      </c>
      <c r="E15" s="411">
        <v>52.83</v>
      </c>
      <c r="F15" s="411">
        <v>64.45</v>
      </c>
      <c r="G15" s="411">
        <v>61.38</v>
      </c>
      <c r="H15" s="411">
        <v>62.73</v>
      </c>
      <c r="I15" s="411">
        <v>57.97</v>
      </c>
      <c r="J15" s="784">
        <v>109.7</v>
      </c>
      <c r="K15" s="773"/>
    </row>
    <row r="16" spans="2:12" ht="19.899999999999999" customHeight="1">
      <c r="B16" s="774" t="s">
        <v>643</v>
      </c>
      <c r="C16" s="412"/>
      <c r="D16" s="412"/>
      <c r="E16" s="412"/>
      <c r="F16" s="412"/>
      <c r="G16" s="412"/>
      <c r="H16" s="412"/>
      <c r="I16" s="412"/>
      <c r="J16" s="785"/>
      <c r="K16" s="773"/>
    </row>
    <row r="17" spans="2:19" ht="11.25" customHeight="1" thickBot="1">
      <c r="B17" s="775" t="s">
        <v>644</v>
      </c>
      <c r="C17" s="412"/>
      <c r="D17" s="412"/>
      <c r="E17" s="412"/>
      <c r="F17" s="412"/>
      <c r="G17" s="412"/>
      <c r="H17" s="412"/>
      <c r="I17" s="412"/>
      <c r="J17" s="785"/>
      <c r="K17" s="773"/>
    </row>
    <row r="18" spans="2:19" ht="11.25" customHeight="1" thickTop="1">
      <c r="B18" s="774" t="s">
        <v>712</v>
      </c>
      <c r="C18" s="411">
        <v>34.01</v>
      </c>
      <c r="D18" s="411">
        <v>36.57</v>
      </c>
      <c r="E18" s="411">
        <v>41.57</v>
      </c>
      <c r="F18" s="411">
        <v>64.209999999999994</v>
      </c>
      <c r="G18" s="411">
        <v>49.5</v>
      </c>
      <c r="H18" s="411">
        <v>60.61</v>
      </c>
      <c r="I18" s="411">
        <v>62.92</v>
      </c>
      <c r="J18" s="784">
        <v>151.4</v>
      </c>
      <c r="K18" s="773"/>
    </row>
    <row r="19" spans="2:19" ht="11.25" customHeight="1">
      <c r="B19" s="774" t="s">
        <v>713</v>
      </c>
      <c r="C19" s="412"/>
      <c r="D19" s="412"/>
      <c r="E19" s="412"/>
      <c r="F19" s="412"/>
      <c r="G19" s="412"/>
      <c r="H19" s="412"/>
      <c r="I19" s="412"/>
      <c r="J19" s="785"/>
      <c r="K19" s="773"/>
    </row>
    <row r="20" spans="2:19" ht="11.25" customHeight="1" thickBot="1">
      <c r="B20" s="776" t="s">
        <v>714</v>
      </c>
      <c r="C20" s="413"/>
      <c r="D20" s="413"/>
      <c r="E20" s="413"/>
      <c r="F20" s="413"/>
      <c r="G20" s="413"/>
      <c r="H20" s="413"/>
      <c r="I20" s="413"/>
      <c r="J20" s="786"/>
      <c r="K20" s="773"/>
    </row>
    <row r="21" spans="2:19" s="9" customFormat="1" ht="11.25" customHeight="1" thickTop="1">
      <c r="B21" s="777" t="s">
        <v>47</v>
      </c>
      <c r="K21" s="57"/>
      <c r="L21" s="57"/>
      <c r="M21" s="57"/>
      <c r="N21" s="57"/>
      <c r="O21" s="57"/>
      <c r="P21" s="57"/>
      <c r="S21" s="66"/>
    </row>
    <row r="22" spans="2:19" ht="11.25" customHeight="1">
      <c r="B22" s="30" t="s">
        <v>709</v>
      </c>
    </row>
    <row r="23" spans="2:19" ht="11.25" customHeight="1">
      <c r="B23" s="30" t="s">
        <v>710</v>
      </c>
    </row>
    <row r="24" spans="2:19" ht="11.25" customHeight="1">
      <c r="B24" s="30" t="s">
        <v>711</v>
      </c>
    </row>
    <row r="37" spans="3:10">
      <c r="C37" s="569"/>
      <c r="D37" s="569"/>
      <c r="E37" s="569"/>
      <c r="F37" s="569"/>
      <c r="G37" s="569"/>
      <c r="H37" s="569"/>
      <c r="I37" s="569"/>
      <c r="J37" s="569"/>
    </row>
    <row r="38" spans="3:10">
      <c r="C38" s="569"/>
      <c r="D38" s="569"/>
      <c r="E38" s="569"/>
      <c r="F38" s="569"/>
      <c r="G38" s="569"/>
      <c r="H38" s="569"/>
      <c r="I38" s="569"/>
      <c r="J38" s="569"/>
    </row>
    <row r="39" spans="3:10">
      <c r="C39" s="569"/>
      <c r="D39" s="569"/>
      <c r="E39" s="569"/>
      <c r="F39" s="569"/>
      <c r="G39" s="569"/>
      <c r="H39" s="569"/>
      <c r="I39" s="569"/>
      <c r="J39" s="569"/>
    </row>
    <row r="40" spans="3:10">
      <c r="C40" s="569"/>
      <c r="D40" s="569"/>
      <c r="E40" s="569"/>
      <c r="F40" s="569"/>
      <c r="G40" s="569"/>
      <c r="H40" s="569"/>
      <c r="I40" s="569"/>
      <c r="J40" s="569"/>
    </row>
    <row r="41" spans="3:10">
      <c r="C41" s="569"/>
      <c r="D41" s="569"/>
      <c r="E41" s="569"/>
      <c r="F41" s="569"/>
      <c r="G41" s="569"/>
      <c r="H41" s="569"/>
      <c r="I41" s="569"/>
      <c r="J41" s="569"/>
    </row>
    <row r="42" spans="3:10">
      <c r="C42" s="569"/>
      <c r="D42" s="569"/>
      <c r="E42" s="569"/>
      <c r="F42" s="569"/>
      <c r="G42" s="569"/>
      <c r="H42" s="569"/>
      <c r="I42" s="569"/>
      <c r="J42" s="569"/>
    </row>
    <row r="43" spans="3:10">
      <c r="C43" s="569"/>
      <c r="D43" s="569"/>
      <c r="E43" s="569"/>
      <c r="F43" s="569"/>
      <c r="G43" s="569"/>
      <c r="H43" s="569"/>
      <c r="I43" s="569"/>
      <c r="J43" s="569"/>
    </row>
  </sheetData>
  <mergeCells count="11">
    <mergeCell ref="B7:J7"/>
    <mergeCell ref="B5:J5"/>
    <mergeCell ref="B6:J6"/>
    <mergeCell ref="B1:L1"/>
    <mergeCell ref="B2:L2"/>
    <mergeCell ref="B3:L3"/>
    <mergeCell ref="B9:B11"/>
    <mergeCell ref="C9:F9"/>
    <mergeCell ref="J9:J10"/>
    <mergeCell ref="G9:I9"/>
    <mergeCell ref="C11:I11"/>
  </mergeCells>
  <hyperlinks>
    <hyperlink ref="B1:G1" location="Cuprins_ro!B4" display="I. Balanța de plăți a Republicii Moldova în trimestrul I 2023 (date provizorii)" xr:uid="{E7CC21EA-0687-40A1-B907-2F0595D40802}"/>
    <hyperlink ref="B2:G2" location="Содержание_ru!B4" display="I. Платёжный баланс Республики Молдова в I кварталe 2023 года (предварительные данные)" xr:uid="{CF5BC09E-ED48-47A5-8220-420DC4424379}"/>
    <hyperlink ref="B3:G3" location="Contents_en!B4" display="I. Balance of payments of the Republic of Moldova in Quarter I, 2023 (preliminary data)" xr:uid="{565CA4CE-981E-45C3-AF8C-CD891DBE083C}"/>
  </hyperlink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F49C-854D-4A68-B433-B869A263587B}">
  <sheetPr codeName="Sheet18"/>
  <dimension ref="B1:Y63"/>
  <sheetViews>
    <sheetView showGridLines="0" showRowColHeaders="0" zoomScaleNormal="100" workbookViewId="0"/>
  </sheetViews>
  <sheetFormatPr defaultColWidth="9.140625" defaultRowHeight="11.25"/>
  <cols>
    <col min="1" max="1" width="5.7109375" style="73" customWidth="1"/>
    <col min="2" max="2" width="32.7109375" style="73" customWidth="1"/>
    <col min="3" max="5" width="9.140625" style="73" customWidth="1"/>
    <col min="6" max="16384" width="9.140625" style="73"/>
  </cols>
  <sheetData>
    <row r="1" spans="2:12" s="9" customFormat="1" ht="15">
      <c r="B1" s="881" t="s">
        <v>884</v>
      </c>
      <c r="C1" s="881"/>
      <c r="D1" s="881"/>
      <c r="E1" s="881"/>
      <c r="F1" s="881"/>
      <c r="G1" s="881"/>
      <c r="H1" s="881"/>
      <c r="I1" s="881"/>
      <c r="J1" s="881"/>
      <c r="K1" s="881"/>
      <c r="L1" s="881"/>
    </row>
    <row r="2" spans="2:12" s="9" customFormat="1" ht="15">
      <c r="B2" s="881" t="s">
        <v>885</v>
      </c>
      <c r="C2" s="881"/>
      <c r="D2" s="881"/>
      <c r="E2" s="881"/>
      <c r="F2" s="881"/>
      <c r="G2" s="881"/>
      <c r="H2" s="881"/>
      <c r="I2" s="881"/>
      <c r="J2" s="881"/>
      <c r="K2" s="881"/>
      <c r="L2" s="881"/>
    </row>
    <row r="3" spans="2:12" s="9" customFormat="1" ht="15">
      <c r="B3" s="881" t="s">
        <v>886</v>
      </c>
      <c r="C3" s="881"/>
      <c r="D3" s="881"/>
      <c r="E3" s="881"/>
      <c r="F3" s="881"/>
      <c r="G3" s="881"/>
      <c r="H3" s="881"/>
      <c r="I3" s="881"/>
      <c r="J3" s="881"/>
      <c r="K3" s="881"/>
      <c r="L3" s="881"/>
    </row>
    <row r="4" spans="2:12" ht="11.25" customHeight="1"/>
    <row r="5" spans="2:12" s="160" customFormat="1" ht="15" customHeight="1">
      <c r="B5" s="986" t="s">
        <v>855</v>
      </c>
      <c r="C5" s="986"/>
      <c r="D5" s="986"/>
      <c r="E5" s="986"/>
      <c r="F5" s="986"/>
      <c r="G5" s="986"/>
      <c r="H5" s="986"/>
      <c r="I5" s="986"/>
      <c r="J5" s="986"/>
      <c r="K5" s="986"/>
      <c r="L5" s="986"/>
    </row>
    <row r="6" spans="2:12" s="160" customFormat="1" ht="15" customHeight="1">
      <c r="B6" s="986" t="s">
        <v>879</v>
      </c>
      <c r="C6" s="986"/>
      <c r="D6" s="986"/>
      <c r="E6" s="986"/>
      <c r="F6" s="986"/>
      <c r="G6" s="986"/>
      <c r="H6" s="986"/>
      <c r="I6" s="986"/>
      <c r="J6" s="986"/>
      <c r="K6" s="986"/>
      <c r="L6" s="986"/>
    </row>
    <row r="7" spans="2:12" s="160" customFormat="1" ht="15" customHeight="1">
      <c r="B7" s="986" t="s">
        <v>880</v>
      </c>
      <c r="C7" s="986"/>
      <c r="D7" s="986"/>
      <c r="E7" s="986"/>
      <c r="F7" s="986"/>
      <c r="G7" s="986"/>
      <c r="H7" s="986"/>
      <c r="I7" s="986"/>
      <c r="J7" s="986"/>
      <c r="K7" s="986"/>
      <c r="L7" s="986"/>
    </row>
    <row r="8" spans="2:12" ht="5.0999999999999996" customHeight="1"/>
    <row r="9" spans="2:12" s="155" customFormat="1" ht="12.75">
      <c r="B9" s="985" t="s">
        <v>295</v>
      </c>
      <c r="C9" s="985"/>
      <c r="D9" s="985"/>
      <c r="E9" s="985"/>
      <c r="F9" s="985"/>
      <c r="G9" s="985"/>
      <c r="H9" s="985"/>
      <c r="I9" s="985"/>
      <c r="J9" s="985"/>
      <c r="K9" s="985"/>
      <c r="L9" s="985"/>
    </row>
    <row r="10" spans="2:12" s="155" customFormat="1" ht="12.75">
      <c r="B10" s="985" t="s">
        <v>296</v>
      </c>
      <c r="C10" s="985"/>
      <c r="D10" s="985"/>
      <c r="E10" s="985"/>
      <c r="F10" s="985"/>
      <c r="G10" s="985"/>
      <c r="H10" s="985"/>
      <c r="I10" s="985"/>
      <c r="J10" s="985"/>
      <c r="K10" s="985"/>
      <c r="L10" s="985"/>
    </row>
    <row r="11" spans="2:12" s="155" customFormat="1" ht="12.75">
      <c r="B11" s="985" t="s">
        <v>297</v>
      </c>
      <c r="C11" s="985"/>
      <c r="D11" s="985"/>
      <c r="E11" s="985"/>
      <c r="F11" s="985"/>
      <c r="G11" s="985"/>
      <c r="H11" s="985"/>
      <c r="I11" s="985"/>
      <c r="J11" s="985"/>
      <c r="K11" s="985"/>
      <c r="L11" s="985"/>
    </row>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spans="2:25" ht="14.1" customHeight="1"/>
    <row r="34" spans="2:25" ht="14.1" customHeight="1"/>
    <row r="35" spans="2:25" ht="14.1" customHeight="1"/>
    <row r="36" spans="2:25" ht="15" customHeight="1"/>
    <row r="38" spans="2:25" ht="27" customHeight="1"/>
    <row r="39" spans="2:25" s="9" customFormat="1" ht="11.25" customHeight="1">
      <c r="B39" s="36" t="s">
        <v>47</v>
      </c>
      <c r="C39" s="615"/>
      <c r="D39" s="615"/>
      <c r="E39" s="615"/>
      <c r="F39" s="615"/>
      <c r="G39" s="615"/>
      <c r="H39" s="615"/>
      <c r="I39" s="615"/>
      <c r="K39" s="57"/>
      <c r="L39" s="57"/>
      <c r="M39" s="57"/>
      <c r="N39" s="57"/>
      <c r="O39" s="57"/>
      <c r="P39" s="57"/>
      <c r="S39" s="66"/>
    </row>
    <row r="40" spans="2:25" s="9" customFormat="1" ht="11.25" customHeight="1">
      <c r="B40" s="36"/>
      <c r="C40" s="615"/>
      <c r="D40" s="615"/>
      <c r="E40" s="615"/>
      <c r="F40" s="615"/>
      <c r="G40" s="615"/>
      <c r="H40" s="615"/>
      <c r="I40" s="615"/>
      <c r="K40" s="57"/>
      <c r="L40" s="57"/>
      <c r="M40" s="57"/>
      <c r="N40" s="57"/>
      <c r="O40" s="57"/>
      <c r="P40" s="57"/>
      <c r="S40" s="66"/>
    </row>
    <row r="41" spans="2:25" ht="11.25" customHeight="1">
      <c r="B41" s="984"/>
      <c r="C41" s="981">
        <v>2022</v>
      </c>
      <c r="D41" s="982"/>
      <c r="E41" s="982"/>
      <c r="F41" s="983"/>
      <c r="G41" s="981">
        <v>2023</v>
      </c>
      <c r="H41" s="982"/>
      <c r="I41" s="983"/>
    </row>
    <row r="42" spans="2:25" ht="11.25" customHeight="1">
      <c r="B42" s="984"/>
      <c r="C42" s="74" t="s">
        <v>3</v>
      </c>
      <c r="D42" s="74" t="s">
        <v>4</v>
      </c>
      <c r="E42" s="74" t="s">
        <v>5</v>
      </c>
      <c r="F42" s="74" t="s">
        <v>6</v>
      </c>
      <c r="G42" s="74" t="s">
        <v>694</v>
      </c>
      <c r="H42" s="74" t="s">
        <v>845</v>
      </c>
      <c r="I42" s="74" t="s">
        <v>5</v>
      </c>
      <c r="J42" s="321"/>
    </row>
    <row r="43" spans="2:25" ht="35.25" customHeight="1">
      <c r="B43" s="79" t="s">
        <v>181</v>
      </c>
      <c r="C43" s="338">
        <v>0.1</v>
      </c>
      <c r="D43" s="338">
        <v>0.1</v>
      </c>
      <c r="E43" s="338">
        <v>0.9</v>
      </c>
      <c r="F43" s="338">
        <v>0.5</v>
      </c>
      <c r="G43" s="338">
        <v>1.9</v>
      </c>
      <c r="H43" s="338">
        <v>1.4</v>
      </c>
      <c r="I43" s="338">
        <v>0.6</v>
      </c>
      <c r="S43" s="76"/>
      <c r="T43" s="76"/>
      <c r="U43" s="76"/>
      <c r="V43" s="76"/>
      <c r="W43" s="76"/>
      <c r="X43" s="76"/>
      <c r="Y43" s="76"/>
    </row>
    <row r="44" spans="2:25" ht="35.25" customHeight="1">
      <c r="B44" s="79" t="s">
        <v>192</v>
      </c>
      <c r="C44" s="35">
        <v>172.93</v>
      </c>
      <c r="D44" s="35">
        <v>192.56</v>
      </c>
      <c r="E44" s="35">
        <v>179.25</v>
      </c>
      <c r="F44" s="35">
        <v>182.89999999999998</v>
      </c>
      <c r="G44" s="35">
        <v>183.63</v>
      </c>
      <c r="H44" s="35">
        <v>183.33</v>
      </c>
      <c r="I44" s="35">
        <v>181.11</v>
      </c>
      <c r="J44" s="76"/>
      <c r="S44" s="76"/>
      <c r="T44" s="76"/>
      <c r="U44" s="76"/>
      <c r="V44" s="76"/>
      <c r="W44" s="76"/>
      <c r="X44" s="76"/>
      <c r="Y44" s="76"/>
    </row>
    <row r="45" spans="2:25" ht="33.200000000000003" customHeight="1">
      <c r="B45" s="79" t="s">
        <v>193</v>
      </c>
      <c r="C45" s="35">
        <v>-172.99000000000004</v>
      </c>
      <c r="D45" s="35">
        <v>-191.79999999999998</v>
      </c>
      <c r="E45" s="35">
        <v>-145.65</v>
      </c>
      <c r="F45" s="35">
        <v>-162.52000000000001</v>
      </c>
      <c r="G45" s="35">
        <v>-120.92000000000002</v>
      </c>
      <c r="H45" s="35">
        <v>-125.38</v>
      </c>
      <c r="I45" s="35">
        <v>-158.84</v>
      </c>
      <c r="S45" s="76"/>
      <c r="T45" s="76"/>
      <c r="U45" s="76"/>
      <c r="V45" s="76"/>
      <c r="W45" s="76"/>
      <c r="X45" s="76"/>
      <c r="Y45" s="76"/>
    </row>
    <row r="46" spans="2:25" ht="35.25" customHeight="1">
      <c r="B46" s="79" t="s">
        <v>194</v>
      </c>
      <c r="C46" s="35">
        <v>1.8100000000000023</v>
      </c>
      <c r="D46" s="35">
        <v>1.289999999999992</v>
      </c>
      <c r="E46" s="35">
        <v>1.9799999999999898</v>
      </c>
      <c r="F46" s="35">
        <v>-3.9999999999992042E-2</v>
      </c>
      <c r="G46" s="35">
        <v>-0.18999999999999773</v>
      </c>
      <c r="H46" s="35">
        <v>-1.7199999999999704</v>
      </c>
      <c r="I46" s="35">
        <v>3.67999999999995</v>
      </c>
      <c r="S46" s="76"/>
      <c r="T46" s="76"/>
      <c r="U46" s="76"/>
      <c r="V46" s="76"/>
      <c r="W46" s="76"/>
      <c r="X46" s="76"/>
      <c r="Y46" s="76"/>
    </row>
    <row r="47" spans="2:25" ht="33.200000000000003" customHeight="1">
      <c r="B47" s="834" t="s">
        <v>195</v>
      </c>
      <c r="C47" s="529">
        <v>1.7499999999999716</v>
      </c>
      <c r="D47" s="529">
        <v>2.0500000000000114</v>
      </c>
      <c r="E47" s="529">
        <v>35.579999999999984</v>
      </c>
      <c r="F47" s="529">
        <v>20.339999999999975</v>
      </c>
      <c r="G47" s="529">
        <v>62.519999999999982</v>
      </c>
      <c r="H47" s="529">
        <v>56.230000000000047</v>
      </c>
      <c r="I47" s="529">
        <v>25.94999999999996</v>
      </c>
      <c r="S47" s="76"/>
      <c r="T47" s="76"/>
      <c r="U47" s="76"/>
      <c r="V47" s="76"/>
      <c r="W47" s="76"/>
      <c r="X47" s="76"/>
      <c r="Y47" s="76"/>
    </row>
    <row r="48" spans="2:25">
      <c r="C48" s="75"/>
      <c r="D48" s="75"/>
      <c r="E48" s="75"/>
      <c r="F48" s="75"/>
      <c r="G48" s="75"/>
      <c r="H48" s="75"/>
    </row>
    <row r="49" spans="2:9">
      <c r="C49" s="75"/>
      <c r="D49" s="75"/>
      <c r="E49" s="75"/>
      <c r="F49" s="75"/>
      <c r="G49" s="75"/>
      <c r="H49" s="75"/>
    </row>
    <row r="50" spans="2:9">
      <c r="C50" s="75"/>
      <c r="D50" s="75"/>
      <c r="E50" s="75"/>
      <c r="F50" s="75"/>
      <c r="G50" s="75"/>
      <c r="H50" s="75"/>
    </row>
    <row r="51" spans="2:9" ht="15" customHeight="1">
      <c r="B51" s="78"/>
    </row>
    <row r="56" spans="2:9">
      <c r="C56" s="77"/>
      <c r="D56" s="77"/>
      <c r="E56" s="77"/>
    </row>
    <row r="57" spans="2:9">
      <c r="C57" s="77"/>
      <c r="D57" s="77"/>
      <c r="E57" s="77"/>
    </row>
    <row r="58" spans="2:9">
      <c r="C58" s="570"/>
      <c r="D58" s="570"/>
      <c r="E58" s="570"/>
      <c r="F58" s="570"/>
      <c r="G58" s="570"/>
      <c r="H58" s="570"/>
      <c r="I58" s="570"/>
    </row>
    <row r="59" spans="2:9">
      <c r="C59" s="570"/>
      <c r="D59" s="570"/>
      <c r="E59" s="570"/>
      <c r="F59" s="570"/>
      <c r="G59" s="570"/>
      <c r="H59" s="570"/>
      <c r="I59" s="570"/>
    </row>
    <row r="60" spans="2:9">
      <c r="C60" s="570"/>
      <c r="D60" s="570"/>
      <c r="E60" s="570"/>
      <c r="F60" s="570"/>
      <c r="G60" s="570"/>
      <c r="H60" s="570"/>
      <c r="I60" s="570"/>
    </row>
    <row r="61" spans="2:9">
      <c r="C61" s="570"/>
      <c r="D61" s="570"/>
      <c r="E61" s="570"/>
      <c r="F61" s="570"/>
      <c r="G61" s="570"/>
      <c r="H61" s="570"/>
      <c r="I61" s="570"/>
    </row>
    <row r="62" spans="2:9">
      <c r="C62" s="570"/>
      <c r="D62" s="570"/>
      <c r="E62" s="570"/>
      <c r="F62" s="570"/>
      <c r="G62" s="570"/>
      <c r="H62" s="570"/>
      <c r="I62" s="570"/>
    </row>
    <row r="63" spans="2:9">
      <c r="C63" s="77"/>
      <c r="D63" s="77"/>
      <c r="E63" s="77"/>
      <c r="F63" s="77"/>
      <c r="G63" s="77"/>
      <c r="H63" s="77"/>
      <c r="I63" s="77"/>
    </row>
  </sheetData>
  <mergeCells count="12">
    <mergeCell ref="C41:F41"/>
    <mergeCell ref="B41:B42"/>
    <mergeCell ref="G41:I41"/>
    <mergeCell ref="B1:L1"/>
    <mergeCell ref="B2:L2"/>
    <mergeCell ref="B3:L3"/>
    <mergeCell ref="B11:L11"/>
    <mergeCell ref="B5:L5"/>
    <mergeCell ref="B6:L6"/>
    <mergeCell ref="B7:L7"/>
    <mergeCell ref="B9:L9"/>
    <mergeCell ref="B10:L10"/>
  </mergeCells>
  <hyperlinks>
    <hyperlink ref="B1:G1" location="Cuprins_ro!B4" display="I. Balanța de plăți a Republicii Moldova în trimestrul I 2023 (date provizorii)" xr:uid="{5BB66330-76EF-465F-A2EB-7B573599E3BA}"/>
    <hyperlink ref="B2:G2" location="Содержание_ru!B4" display="I. Платёжный баланс Республики Молдова в I кварталe 2023 года (предварительные данные)" xr:uid="{5AA1D307-2CEB-47C5-9E2E-B800D4456E4D}"/>
    <hyperlink ref="B3:G3" location="Contents_en!B4" display="I. Balance of payments of the Republic of Moldova in Quarter I, 2023 (preliminary data)" xr:uid="{92FE65D3-C2B4-41DF-95E7-0BE0DE6ABBA6}"/>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0AC2-B53F-4750-96F1-FAF550FB0642}">
  <sheetPr codeName="Sheet19"/>
  <dimension ref="B1:T63"/>
  <sheetViews>
    <sheetView showGridLines="0" showRowColHeaders="0" zoomScaleNormal="100" workbookViewId="0"/>
  </sheetViews>
  <sheetFormatPr defaultColWidth="9.140625" defaultRowHeight="11.25"/>
  <cols>
    <col min="1" max="1" width="5.7109375" style="80" customWidth="1"/>
    <col min="2" max="2" width="32.7109375" style="80" customWidth="1"/>
    <col min="3" max="16384" width="9.140625" style="80"/>
  </cols>
  <sheetData>
    <row r="1" spans="2:12" s="9" customFormat="1" ht="15">
      <c r="B1" s="881" t="s">
        <v>884</v>
      </c>
      <c r="C1" s="881"/>
      <c r="D1" s="881"/>
      <c r="E1" s="881"/>
      <c r="F1" s="881"/>
      <c r="G1" s="881"/>
      <c r="H1" s="881"/>
      <c r="I1" s="881"/>
      <c r="J1" s="881"/>
      <c r="K1" s="881"/>
      <c r="L1" s="881"/>
    </row>
    <row r="2" spans="2:12" s="9" customFormat="1" ht="15">
      <c r="B2" s="881" t="s">
        <v>885</v>
      </c>
      <c r="C2" s="881"/>
      <c r="D2" s="881"/>
      <c r="E2" s="881"/>
      <c r="F2" s="881"/>
      <c r="G2" s="881"/>
      <c r="H2" s="881"/>
      <c r="I2" s="881"/>
      <c r="J2" s="881"/>
      <c r="K2" s="881"/>
      <c r="L2" s="881"/>
    </row>
    <row r="3" spans="2:12" s="9" customFormat="1" ht="15">
      <c r="B3" s="881" t="s">
        <v>886</v>
      </c>
      <c r="C3" s="881"/>
      <c r="D3" s="881"/>
      <c r="E3" s="881"/>
      <c r="F3" s="881"/>
      <c r="G3" s="881"/>
      <c r="H3" s="881"/>
      <c r="I3" s="881"/>
      <c r="J3" s="881"/>
      <c r="K3" s="881"/>
      <c r="L3" s="881"/>
    </row>
    <row r="4" spans="2:12" ht="11.25" customHeight="1"/>
    <row r="5" spans="2:12" s="160" customFormat="1" ht="30" customHeight="1">
      <c r="B5" s="986" t="s">
        <v>1035</v>
      </c>
      <c r="C5" s="986"/>
      <c r="D5" s="986"/>
      <c r="E5" s="986"/>
      <c r="F5" s="986"/>
      <c r="G5" s="986"/>
      <c r="H5" s="986"/>
      <c r="I5" s="986"/>
      <c r="J5" s="986"/>
      <c r="K5" s="986"/>
      <c r="L5" s="986"/>
    </row>
    <row r="6" spans="2:12" s="160" customFormat="1" ht="30" customHeight="1">
      <c r="B6" s="986" t="s">
        <v>1036</v>
      </c>
      <c r="C6" s="986"/>
      <c r="D6" s="986"/>
      <c r="E6" s="986"/>
      <c r="F6" s="986"/>
      <c r="G6" s="986"/>
      <c r="H6" s="986"/>
      <c r="I6" s="986"/>
      <c r="J6" s="986"/>
      <c r="K6" s="986"/>
      <c r="L6" s="986"/>
    </row>
    <row r="7" spans="2:12" s="160" customFormat="1" ht="30" customHeight="1">
      <c r="B7" s="986" t="s">
        <v>881</v>
      </c>
      <c r="C7" s="986"/>
      <c r="D7" s="986"/>
      <c r="E7" s="986"/>
      <c r="F7" s="986"/>
      <c r="G7" s="986"/>
      <c r="H7" s="986"/>
      <c r="I7" s="986"/>
      <c r="J7" s="986"/>
      <c r="K7" s="986"/>
      <c r="L7" s="986"/>
    </row>
    <row r="8" spans="2:12" ht="5.0999999999999996" customHeight="1"/>
    <row r="9" spans="2:12" s="150" customFormat="1" ht="12.75">
      <c r="B9" s="985" t="s">
        <v>298</v>
      </c>
      <c r="C9" s="985"/>
      <c r="D9" s="985"/>
      <c r="E9" s="985"/>
      <c r="F9" s="985"/>
      <c r="G9" s="985"/>
      <c r="H9" s="985"/>
      <c r="I9" s="985"/>
      <c r="J9" s="985"/>
      <c r="K9" s="985"/>
      <c r="L9" s="985"/>
    </row>
    <row r="10" spans="2:12" s="150" customFormat="1" ht="12.75">
      <c r="B10" s="985" t="s">
        <v>299</v>
      </c>
      <c r="C10" s="985"/>
      <c r="D10" s="985"/>
      <c r="E10" s="985"/>
      <c r="F10" s="985"/>
      <c r="G10" s="985"/>
      <c r="H10" s="985"/>
      <c r="I10" s="985"/>
      <c r="J10" s="985"/>
      <c r="K10" s="985"/>
      <c r="L10" s="985"/>
    </row>
    <row r="11" spans="2:12" s="150" customFormat="1" ht="12.75">
      <c r="B11" s="985" t="s">
        <v>300</v>
      </c>
      <c r="C11" s="985"/>
      <c r="D11" s="985"/>
      <c r="E11" s="985"/>
      <c r="F11" s="985"/>
      <c r="G11" s="985"/>
      <c r="H11" s="985"/>
      <c r="I11" s="985"/>
      <c r="J11" s="985"/>
      <c r="K11" s="985"/>
      <c r="L11" s="985"/>
    </row>
    <row r="39" spans="2:20" s="9" customFormat="1" ht="11.25" customHeight="1">
      <c r="B39" s="36" t="s">
        <v>47</v>
      </c>
      <c r="C39" s="615"/>
      <c r="D39" s="615"/>
      <c r="E39" s="615"/>
      <c r="F39" s="615"/>
      <c r="G39" s="615"/>
      <c r="H39" s="615"/>
      <c r="I39" s="615"/>
      <c r="L39" s="57"/>
      <c r="M39" s="57"/>
      <c r="N39" s="57"/>
      <c r="O39" s="57"/>
      <c r="P39" s="57"/>
      <c r="Q39" s="57"/>
      <c r="T39" s="66"/>
    </row>
    <row r="40" spans="2:20" s="9" customFormat="1" ht="11.25" customHeight="1">
      <c r="B40" s="36"/>
      <c r="C40" s="615"/>
      <c r="D40" s="615"/>
      <c r="E40" s="615"/>
      <c r="F40" s="615"/>
      <c r="G40" s="615"/>
      <c r="H40" s="615"/>
      <c r="I40" s="615"/>
      <c r="L40" s="57"/>
      <c r="M40" s="57"/>
      <c r="N40" s="57"/>
      <c r="O40" s="57"/>
      <c r="P40" s="57"/>
      <c r="Q40" s="57"/>
      <c r="T40" s="66"/>
    </row>
    <row r="41" spans="2:20" ht="11.25" customHeight="1">
      <c r="B41" s="984"/>
      <c r="C41" s="987">
        <v>2022</v>
      </c>
      <c r="D41" s="988"/>
      <c r="E41" s="988"/>
      <c r="F41" s="988"/>
      <c r="G41" s="987">
        <v>2023</v>
      </c>
      <c r="H41" s="988"/>
      <c r="I41" s="989"/>
    </row>
    <row r="42" spans="2:20" ht="11.25" customHeight="1">
      <c r="B42" s="984"/>
      <c r="C42" s="74" t="s">
        <v>3</v>
      </c>
      <c r="D42" s="74" t="s">
        <v>4</v>
      </c>
      <c r="E42" s="74" t="s">
        <v>5</v>
      </c>
      <c r="F42" s="74" t="s">
        <v>6</v>
      </c>
      <c r="G42" s="74" t="s">
        <v>694</v>
      </c>
      <c r="H42" s="74" t="s">
        <v>845</v>
      </c>
      <c r="I42" s="74" t="s">
        <v>5</v>
      </c>
    </row>
    <row r="43" spans="2:20" ht="34.5">
      <c r="B43" s="626" t="s">
        <v>195</v>
      </c>
      <c r="C43" s="529">
        <v>240.80000000000004</v>
      </c>
      <c r="D43" s="529">
        <v>417.91</v>
      </c>
      <c r="E43" s="529">
        <v>541.34</v>
      </c>
      <c r="F43" s="529">
        <v>542.29</v>
      </c>
      <c r="G43" s="529">
        <v>393.29</v>
      </c>
      <c r="H43" s="529">
        <v>401.24999999999994</v>
      </c>
      <c r="I43" s="529">
        <v>490.84000000000003</v>
      </c>
      <c r="J43" s="321"/>
    </row>
    <row r="44" spans="2:20" ht="56.25">
      <c r="B44" s="627" t="s">
        <v>196</v>
      </c>
      <c r="C44" s="35">
        <v>54.839999999999996</v>
      </c>
      <c r="D44" s="35">
        <v>110.88999999999999</v>
      </c>
      <c r="E44" s="35">
        <v>178.01</v>
      </c>
      <c r="F44" s="35">
        <v>197.78999999999996</v>
      </c>
      <c r="G44" s="35">
        <v>87.460000000000008</v>
      </c>
      <c r="H44" s="35">
        <v>77.240000000000009</v>
      </c>
      <c r="I44" s="35">
        <v>186.74</v>
      </c>
    </row>
    <row r="45" spans="2:20" ht="33.75">
      <c r="B45" s="627" t="s">
        <v>197</v>
      </c>
      <c r="C45" s="35">
        <v>94.300000000000011</v>
      </c>
      <c r="D45" s="35">
        <v>212.20000000000005</v>
      </c>
      <c r="E45" s="35">
        <v>254.12</v>
      </c>
      <c r="F45" s="35">
        <v>230.40999999999997</v>
      </c>
      <c r="G45" s="35">
        <v>194.04</v>
      </c>
      <c r="H45" s="35">
        <v>208.98999999999995</v>
      </c>
      <c r="I45" s="35">
        <v>175.51</v>
      </c>
    </row>
    <row r="46" spans="2:20" ht="33.75">
      <c r="B46" s="627" t="s">
        <v>198</v>
      </c>
      <c r="C46" s="35">
        <v>91.660000000000025</v>
      </c>
      <c r="D46" s="35">
        <v>94.82</v>
      </c>
      <c r="E46" s="35">
        <v>109.21000000000004</v>
      </c>
      <c r="F46" s="35">
        <v>114.09000000000003</v>
      </c>
      <c r="G46" s="35">
        <v>111.79000000000002</v>
      </c>
      <c r="H46" s="35">
        <v>115.01999999999998</v>
      </c>
      <c r="I46" s="35">
        <v>128.59000000000003</v>
      </c>
    </row>
    <row r="47" spans="2:20" ht="33.75">
      <c r="B47" s="627" t="s">
        <v>199</v>
      </c>
      <c r="C47" s="338">
        <v>7.9</v>
      </c>
      <c r="D47" s="338">
        <v>12.1</v>
      </c>
      <c r="E47" s="338">
        <v>13.3</v>
      </c>
      <c r="F47" s="338">
        <v>14</v>
      </c>
      <c r="G47" s="338">
        <v>11.6</v>
      </c>
      <c r="H47" s="338">
        <v>10.3</v>
      </c>
      <c r="I47" s="338">
        <v>10.9</v>
      </c>
    </row>
    <row r="48" spans="2:20">
      <c r="B48" s="51"/>
      <c r="C48" s="82"/>
      <c r="D48" s="82"/>
      <c r="E48" s="82"/>
      <c r="F48" s="83"/>
      <c r="G48" s="83"/>
      <c r="H48" s="83"/>
    </row>
    <row r="49" spans="2:9">
      <c r="C49" s="83"/>
      <c r="D49" s="83"/>
      <c r="E49" s="83"/>
    </row>
    <row r="50" spans="2:9">
      <c r="C50" s="82"/>
      <c r="D50" s="82"/>
      <c r="E50" s="82"/>
    </row>
    <row r="51" spans="2:9">
      <c r="B51" s="84"/>
      <c r="C51" s="82"/>
      <c r="D51" s="82"/>
      <c r="E51" s="82"/>
    </row>
    <row r="52" spans="2:9">
      <c r="C52" s="82"/>
      <c r="D52" s="82"/>
      <c r="E52" s="82"/>
      <c r="F52" s="82"/>
      <c r="G52" s="82"/>
      <c r="H52" s="82"/>
      <c r="I52" s="82"/>
    </row>
    <row r="53" spans="2:9">
      <c r="C53" s="82"/>
      <c r="D53" s="82"/>
      <c r="E53" s="82"/>
      <c r="F53" s="82"/>
      <c r="G53" s="82"/>
      <c r="H53" s="82"/>
      <c r="I53" s="82"/>
    </row>
    <row r="54" spans="2:9">
      <c r="C54" s="82"/>
      <c r="D54" s="82"/>
      <c r="E54" s="82"/>
      <c r="F54" s="82"/>
      <c r="G54" s="82"/>
      <c r="H54" s="82"/>
      <c r="I54" s="82"/>
    </row>
    <row r="55" spans="2:9">
      <c r="C55" s="82"/>
      <c r="D55" s="82"/>
      <c r="E55" s="82"/>
      <c r="F55" s="82"/>
      <c r="G55" s="82"/>
      <c r="H55" s="82"/>
      <c r="I55" s="82"/>
    </row>
    <row r="56" spans="2:9">
      <c r="C56" s="82"/>
      <c r="D56" s="82"/>
      <c r="E56" s="82"/>
      <c r="F56" s="82"/>
      <c r="G56" s="82"/>
      <c r="H56" s="82"/>
      <c r="I56" s="82"/>
    </row>
    <row r="57" spans="2:9">
      <c r="C57" s="81"/>
      <c r="D57" s="81"/>
      <c r="E57" s="81"/>
    </row>
    <row r="58" spans="2:9">
      <c r="C58" s="81"/>
      <c r="D58" s="81"/>
      <c r="E58" s="81"/>
    </row>
    <row r="59" spans="2:9">
      <c r="C59" s="571"/>
      <c r="D59" s="571"/>
      <c r="E59" s="571"/>
      <c r="F59" s="571"/>
      <c r="G59" s="571"/>
      <c r="H59" s="571"/>
      <c r="I59" s="571"/>
    </row>
    <row r="60" spans="2:9">
      <c r="C60" s="571"/>
      <c r="D60" s="571"/>
      <c r="E60" s="571"/>
      <c r="F60" s="571"/>
      <c r="G60" s="571"/>
      <c r="H60" s="571"/>
      <c r="I60" s="571"/>
    </row>
    <row r="61" spans="2:9">
      <c r="C61" s="571"/>
      <c r="D61" s="571"/>
      <c r="E61" s="571"/>
      <c r="F61" s="571"/>
      <c r="G61" s="571"/>
      <c r="H61" s="571"/>
      <c r="I61" s="571"/>
    </row>
    <row r="62" spans="2:9">
      <c r="C62" s="571"/>
      <c r="D62" s="571"/>
      <c r="E62" s="571"/>
      <c r="F62" s="571"/>
      <c r="G62" s="571"/>
      <c r="H62" s="571"/>
      <c r="I62" s="571"/>
    </row>
    <row r="63" spans="2:9">
      <c r="C63" s="571"/>
      <c r="D63" s="571"/>
      <c r="E63" s="571"/>
      <c r="F63" s="571"/>
      <c r="G63" s="571"/>
      <c r="H63" s="571"/>
      <c r="I63" s="571"/>
    </row>
  </sheetData>
  <mergeCells count="12">
    <mergeCell ref="C41:F41"/>
    <mergeCell ref="B41:B42"/>
    <mergeCell ref="G41:I41"/>
    <mergeCell ref="B1:L1"/>
    <mergeCell ref="B2:L2"/>
    <mergeCell ref="B3:L3"/>
    <mergeCell ref="B11:L11"/>
    <mergeCell ref="B5:L5"/>
    <mergeCell ref="B6:L6"/>
    <mergeCell ref="B7:L7"/>
    <mergeCell ref="B9:L9"/>
    <mergeCell ref="B10:L10"/>
  </mergeCells>
  <hyperlinks>
    <hyperlink ref="B1:G1" location="Cuprins_ro!B4" display="I. Balanța de plăți a Republicii Moldova în trimestrul I 2023 (date provizorii)" xr:uid="{7DE3C606-2AC9-4D3D-9EF4-9D2D012E2C84}"/>
    <hyperlink ref="B2:G2" location="Содержание_ru!B4" display="I. Платёжный баланс Республики Молдова в I кварталe 2023 года (предварительные данные)" xr:uid="{5CF9C7C1-B36D-4D40-B5B5-030508CEB9AA}"/>
    <hyperlink ref="B3:G3" location="Contents_en!B4" display="I. Balance of payments of the Republic of Moldova in Quarter I, 2023 (preliminary data)" xr:uid="{9D45D09F-6229-45E3-B12B-8BBAA495846E}"/>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0211-084D-422F-8BA4-67DED8F2A323}">
  <sheetPr codeName="Sheet20"/>
  <dimension ref="B1:T192"/>
  <sheetViews>
    <sheetView showGridLines="0" showRowColHeaders="0" zoomScaleNormal="100" workbookViewId="0"/>
  </sheetViews>
  <sheetFormatPr defaultRowHeight="15"/>
  <cols>
    <col min="1" max="1" width="5.7109375" customWidth="1"/>
    <col min="2" max="2" width="39.7109375" customWidth="1"/>
    <col min="3" max="9" width="7.85546875" customWidth="1"/>
    <col min="10" max="10" width="12.140625" customWidth="1"/>
  </cols>
  <sheetData>
    <row r="1" spans="2:20">
      <c r="B1" s="881" t="s">
        <v>884</v>
      </c>
      <c r="C1" s="881"/>
      <c r="D1" s="881"/>
      <c r="E1" s="881"/>
      <c r="F1" s="881"/>
      <c r="G1" s="881"/>
      <c r="H1" s="881"/>
      <c r="I1" s="881"/>
      <c r="J1" s="881"/>
      <c r="K1" s="881"/>
      <c r="L1" s="881"/>
    </row>
    <row r="2" spans="2:20">
      <c r="B2" s="881" t="s">
        <v>885</v>
      </c>
      <c r="C2" s="881"/>
      <c r="D2" s="881"/>
      <c r="E2" s="881"/>
      <c r="F2" s="881"/>
      <c r="G2" s="881"/>
      <c r="H2" s="881"/>
      <c r="I2" s="881"/>
      <c r="J2" s="881"/>
      <c r="K2" s="881"/>
      <c r="L2" s="881"/>
    </row>
    <row r="3" spans="2:20">
      <c r="B3" s="881" t="s">
        <v>886</v>
      </c>
      <c r="C3" s="881"/>
      <c r="D3" s="881"/>
      <c r="E3" s="881"/>
      <c r="F3" s="881"/>
      <c r="G3" s="881"/>
      <c r="H3" s="881"/>
      <c r="I3" s="881"/>
      <c r="J3" s="881"/>
      <c r="K3" s="881"/>
      <c r="L3" s="881"/>
    </row>
    <row r="4" spans="2:20" ht="11.25" customHeight="1">
      <c r="B4" s="130"/>
      <c r="C4" s="130"/>
      <c r="D4" s="130"/>
      <c r="E4" s="130"/>
      <c r="F4" s="130"/>
      <c r="G4" s="130"/>
      <c r="H4" s="130"/>
      <c r="I4" s="130"/>
      <c r="J4" s="130"/>
    </row>
    <row r="5" spans="2:20">
      <c r="B5" s="902" t="s">
        <v>598</v>
      </c>
      <c r="C5" s="902"/>
      <c r="D5" s="902"/>
      <c r="E5" s="902"/>
      <c r="F5" s="902"/>
      <c r="G5" s="902"/>
      <c r="H5" s="902"/>
      <c r="I5" s="902"/>
      <c r="J5" s="902"/>
    </row>
    <row r="6" spans="2:20">
      <c r="B6" s="902" t="s">
        <v>1037</v>
      </c>
      <c r="C6" s="902"/>
      <c r="D6" s="902"/>
      <c r="E6" s="902"/>
      <c r="F6" s="902"/>
      <c r="G6" s="902"/>
      <c r="H6" s="902"/>
      <c r="I6" s="902"/>
      <c r="J6" s="902"/>
    </row>
    <row r="7" spans="2:20">
      <c r="B7" s="902" t="s">
        <v>687</v>
      </c>
      <c r="C7" s="902"/>
      <c r="D7" s="902"/>
      <c r="E7" s="902"/>
      <c r="F7" s="902"/>
      <c r="G7" s="902"/>
      <c r="H7" s="902"/>
      <c r="I7" s="902"/>
      <c r="J7" s="902"/>
    </row>
    <row r="8" spans="2:20" ht="4.5" customHeight="1" thickBot="1">
      <c r="B8" s="56"/>
    </row>
    <row r="9" spans="2:20" ht="11.25" customHeight="1" thickTop="1">
      <c r="B9" s="991"/>
      <c r="C9" s="990">
        <v>2022</v>
      </c>
      <c r="D9" s="886"/>
      <c r="E9" s="886"/>
      <c r="F9" s="886"/>
      <c r="G9" s="990">
        <v>2023</v>
      </c>
      <c r="H9" s="886"/>
      <c r="I9" s="994"/>
      <c r="J9" s="990" t="s">
        <v>865</v>
      </c>
    </row>
    <row r="10" spans="2:20" ht="11.25" customHeight="1">
      <c r="B10" s="992"/>
      <c r="C10" s="187" t="s">
        <v>3</v>
      </c>
      <c r="D10" s="10" t="s">
        <v>4</v>
      </c>
      <c r="E10" s="10" t="s">
        <v>5</v>
      </c>
      <c r="F10" s="10" t="s">
        <v>6</v>
      </c>
      <c r="G10" s="187" t="s">
        <v>694</v>
      </c>
      <c r="H10" s="10" t="s">
        <v>845</v>
      </c>
      <c r="I10" s="186" t="s">
        <v>5</v>
      </c>
      <c r="J10" s="993"/>
    </row>
    <row r="11" spans="2:20" ht="11.25" customHeight="1" thickBot="1">
      <c r="B11" s="992"/>
      <c r="C11" s="995" t="s">
        <v>1064</v>
      </c>
      <c r="D11" s="996"/>
      <c r="E11" s="996"/>
      <c r="F11" s="996"/>
      <c r="G11" s="996"/>
      <c r="H11" s="996"/>
      <c r="I11" s="997"/>
      <c r="J11" s="584" t="s">
        <v>162</v>
      </c>
    </row>
    <row r="12" spans="2:20" ht="11.25" customHeight="1" thickTop="1">
      <c r="B12" s="628" t="s">
        <v>200</v>
      </c>
      <c r="C12" s="629">
        <v>417.53</v>
      </c>
      <c r="D12" s="629">
        <v>525.4</v>
      </c>
      <c r="E12" s="629">
        <v>535.07000000000005</v>
      </c>
      <c r="F12" s="629">
        <v>508.87</v>
      </c>
      <c r="G12" s="629">
        <v>465.21</v>
      </c>
      <c r="H12" s="629">
        <v>488.75</v>
      </c>
      <c r="I12" s="629">
        <v>457.92</v>
      </c>
      <c r="J12" s="630">
        <v>85.6</v>
      </c>
      <c r="Q12" s="68"/>
      <c r="R12" s="68"/>
      <c r="S12" s="68"/>
      <c r="T12" s="68"/>
    </row>
    <row r="13" spans="2:20" ht="11.25" customHeight="1">
      <c r="B13" s="406" t="s">
        <v>201</v>
      </c>
      <c r="C13" s="631"/>
      <c r="D13" s="631"/>
      <c r="E13" s="631"/>
      <c r="F13" s="631"/>
      <c r="G13" s="631"/>
      <c r="H13" s="631"/>
      <c r="I13" s="631"/>
      <c r="J13" s="632"/>
    </row>
    <row r="14" spans="2:20" ht="11.25" customHeight="1" thickBot="1">
      <c r="B14" s="407" t="s">
        <v>202</v>
      </c>
      <c r="C14" s="633"/>
      <c r="D14" s="633"/>
      <c r="E14" s="633"/>
      <c r="F14" s="633"/>
      <c r="G14" s="633"/>
      <c r="H14" s="633"/>
      <c r="I14" s="633"/>
      <c r="J14" s="634"/>
    </row>
    <row r="15" spans="2:20" ht="11.25" customHeight="1" thickTop="1">
      <c r="B15" s="334" t="s">
        <v>136</v>
      </c>
      <c r="C15" s="636">
        <v>235.37</v>
      </c>
      <c r="D15" s="636">
        <v>326.97000000000003</v>
      </c>
      <c r="E15" s="636">
        <v>336.3</v>
      </c>
      <c r="F15" s="636">
        <v>305.14999999999998</v>
      </c>
      <c r="G15" s="636">
        <v>271.32</v>
      </c>
      <c r="H15" s="636">
        <v>288.52999999999997</v>
      </c>
      <c r="I15" s="636">
        <v>265.05</v>
      </c>
      <c r="J15" s="637">
        <v>78.8</v>
      </c>
    </row>
    <row r="16" spans="2:20" ht="11.25" customHeight="1">
      <c r="B16" s="334" t="s">
        <v>137</v>
      </c>
      <c r="C16" s="638"/>
      <c r="D16" s="638"/>
      <c r="E16" s="638"/>
      <c r="F16" s="638"/>
      <c r="G16" s="638"/>
      <c r="H16" s="638"/>
      <c r="I16" s="638"/>
      <c r="J16" s="639"/>
      <c r="T16" s="68"/>
    </row>
    <row r="17" spans="2:20" ht="11.25" customHeight="1" thickBot="1">
      <c r="B17" s="335" t="s">
        <v>138</v>
      </c>
      <c r="C17" s="641"/>
      <c r="D17" s="641"/>
      <c r="E17" s="641"/>
      <c r="F17" s="641"/>
      <c r="G17" s="641"/>
      <c r="H17" s="641"/>
      <c r="I17" s="641"/>
      <c r="J17" s="642"/>
    </row>
    <row r="18" spans="2:20" ht="11.25" customHeight="1" thickTop="1">
      <c r="B18" s="334" t="s">
        <v>203</v>
      </c>
      <c r="C18" s="636">
        <v>167.01</v>
      </c>
      <c r="D18" s="636">
        <v>186.81</v>
      </c>
      <c r="E18" s="636">
        <v>176.7</v>
      </c>
      <c r="F18" s="636">
        <v>182.11</v>
      </c>
      <c r="G18" s="636">
        <v>180.25</v>
      </c>
      <c r="H18" s="636">
        <v>180.51</v>
      </c>
      <c r="I18" s="636">
        <v>178.79</v>
      </c>
      <c r="J18" s="637">
        <v>101.2</v>
      </c>
    </row>
    <row r="19" spans="2:20" ht="11.25" customHeight="1">
      <c r="B19" s="334" t="s">
        <v>204</v>
      </c>
      <c r="C19" s="638"/>
      <c r="D19" s="638"/>
      <c r="E19" s="638"/>
      <c r="F19" s="638"/>
      <c r="G19" s="638"/>
      <c r="H19" s="638"/>
      <c r="I19" s="638"/>
      <c r="J19" s="639"/>
    </row>
    <row r="20" spans="2:20" ht="11.25" customHeight="1" thickBot="1">
      <c r="B20" s="335" t="s">
        <v>205</v>
      </c>
      <c r="C20" s="641"/>
      <c r="D20" s="641"/>
      <c r="E20" s="641"/>
      <c r="F20" s="641"/>
      <c r="G20" s="641"/>
      <c r="H20" s="641"/>
      <c r="I20" s="641"/>
      <c r="J20" s="642"/>
      <c r="T20" s="68"/>
    </row>
    <row r="21" spans="2:20" ht="11.25" customHeight="1" thickTop="1">
      <c r="B21" s="334" t="s">
        <v>206</v>
      </c>
      <c r="C21" s="636">
        <v>15.15</v>
      </c>
      <c r="D21" s="636">
        <v>11.62</v>
      </c>
      <c r="E21" s="636">
        <v>22.07</v>
      </c>
      <c r="F21" s="636">
        <v>21.61</v>
      </c>
      <c r="G21" s="636">
        <v>13.64</v>
      </c>
      <c r="H21" s="636">
        <v>19.71</v>
      </c>
      <c r="I21" s="636">
        <v>14.08</v>
      </c>
      <c r="J21" s="637">
        <v>63.8</v>
      </c>
    </row>
    <row r="22" spans="2:20" ht="22.5">
      <c r="B22" s="334" t="s">
        <v>207</v>
      </c>
      <c r="C22" s="638"/>
      <c r="D22" s="638"/>
      <c r="E22" s="638"/>
      <c r="F22" s="638"/>
      <c r="G22" s="638"/>
      <c r="H22" s="638"/>
      <c r="I22" s="638"/>
      <c r="J22" s="639"/>
    </row>
    <row r="23" spans="2:20" ht="11.25" customHeight="1" thickBot="1">
      <c r="B23" s="335" t="s">
        <v>208</v>
      </c>
      <c r="C23" s="641"/>
      <c r="D23" s="641"/>
      <c r="E23" s="641"/>
      <c r="F23" s="641"/>
      <c r="G23" s="641"/>
      <c r="H23" s="641"/>
      <c r="I23" s="641"/>
      <c r="J23" s="642"/>
    </row>
    <row r="24" spans="2:20" ht="11.25" customHeight="1" thickTop="1">
      <c r="B24" s="406" t="s">
        <v>209</v>
      </c>
      <c r="C24" s="643">
        <v>192.77</v>
      </c>
      <c r="D24" s="643">
        <v>160.33000000000001</v>
      </c>
      <c r="E24" s="643">
        <v>127.98</v>
      </c>
      <c r="F24" s="643">
        <v>120.27</v>
      </c>
      <c r="G24" s="643">
        <v>105.62</v>
      </c>
      <c r="H24" s="643">
        <v>110.5</v>
      </c>
      <c r="I24" s="643">
        <v>123.28</v>
      </c>
      <c r="J24" s="644">
        <v>96.3</v>
      </c>
      <c r="Q24" s="68"/>
      <c r="R24" s="68"/>
      <c r="S24" s="68"/>
    </row>
    <row r="25" spans="2:20" ht="11.25" customHeight="1">
      <c r="B25" s="406" t="s">
        <v>210</v>
      </c>
      <c r="C25" s="631"/>
      <c r="D25" s="631"/>
      <c r="E25" s="631"/>
      <c r="F25" s="631"/>
      <c r="G25" s="631"/>
      <c r="H25" s="631"/>
      <c r="I25" s="631"/>
      <c r="J25" s="632"/>
    </row>
    <row r="26" spans="2:20" ht="11.25" customHeight="1" thickBot="1">
      <c r="B26" s="407" t="s">
        <v>211</v>
      </c>
      <c r="C26" s="633"/>
      <c r="D26" s="633"/>
      <c r="E26" s="633"/>
      <c r="F26" s="633"/>
      <c r="G26" s="633"/>
      <c r="H26" s="633"/>
      <c r="I26" s="633"/>
      <c r="J26" s="634"/>
    </row>
    <row r="27" spans="2:20" ht="11.25" customHeight="1" thickTop="1">
      <c r="B27" s="334" t="s">
        <v>136</v>
      </c>
      <c r="C27" s="636">
        <v>141.07</v>
      </c>
      <c r="D27" s="636">
        <v>114.77</v>
      </c>
      <c r="E27" s="636">
        <v>82.18</v>
      </c>
      <c r="F27" s="636">
        <v>74.739999999999995</v>
      </c>
      <c r="G27" s="636">
        <v>74.89</v>
      </c>
      <c r="H27" s="636">
        <v>78.819999999999993</v>
      </c>
      <c r="I27" s="636">
        <v>89.08</v>
      </c>
      <c r="J27" s="637">
        <v>108.4</v>
      </c>
    </row>
    <row r="28" spans="2:20" ht="11.25" customHeight="1">
      <c r="B28" s="334" t="s">
        <v>137</v>
      </c>
      <c r="C28" s="638"/>
      <c r="D28" s="638"/>
      <c r="E28" s="638"/>
      <c r="F28" s="638"/>
      <c r="G28" s="638"/>
      <c r="H28" s="638"/>
      <c r="I28" s="638"/>
      <c r="J28" s="639"/>
    </row>
    <row r="29" spans="2:20" ht="11.25" customHeight="1" thickBot="1">
      <c r="B29" s="335" t="s">
        <v>138</v>
      </c>
      <c r="C29" s="641"/>
      <c r="D29" s="641"/>
      <c r="E29" s="641"/>
      <c r="F29" s="641"/>
      <c r="G29" s="641"/>
      <c r="H29" s="641"/>
      <c r="I29" s="641"/>
      <c r="J29" s="642"/>
    </row>
    <row r="30" spans="2:20" ht="11.25" customHeight="1" thickTop="1">
      <c r="B30" s="334" t="s">
        <v>203</v>
      </c>
      <c r="C30" s="636">
        <v>20.2</v>
      </c>
      <c r="D30" s="636">
        <v>23.38</v>
      </c>
      <c r="E30" s="636">
        <v>24.82</v>
      </c>
      <c r="F30" s="636">
        <v>27.22</v>
      </c>
      <c r="G30" s="636">
        <v>24.49</v>
      </c>
      <c r="H30" s="636">
        <v>25.04</v>
      </c>
      <c r="I30" s="636">
        <v>25.23</v>
      </c>
      <c r="J30" s="637">
        <v>101.7</v>
      </c>
    </row>
    <row r="31" spans="2:20" ht="11.25" customHeight="1">
      <c r="B31" s="334" t="s">
        <v>204</v>
      </c>
      <c r="C31" s="638"/>
      <c r="D31" s="638"/>
      <c r="E31" s="638"/>
      <c r="F31" s="638"/>
      <c r="G31" s="638"/>
      <c r="H31" s="638"/>
      <c r="I31" s="638"/>
      <c r="J31" s="639"/>
    </row>
    <row r="32" spans="2:20" ht="11.25" customHeight="1" thickBot="1">
      <c r="B32" s="335" t="s">
        <v>123</v>
      </c>
      <c r="C32" s="641"/>
      <c r="D32" s="641"/>
      <c r="E32" s="641"/>
      <c r="F32" s="641"/>
      <c r="G32" s="641"/>
      <c r="H32" s="641"/>
      <c r="I32" s="641"/>
      <c r="J32" s="642"/>
    </row>
    <row r="33" spans="2:19" ht="11.25" customHeight="1" thickTop="1">
      <c r="B33" s="334" t="s">
        <v>206</v>
      </c>
      <c r="C33" s="636">
        <v>31.5</v>
      </c>
      <c r="D33" s="636">
        <v>22.18</v>
      </c>
      <c r="E33" s="636">
        <v>20.98</v>
      </c>
      <c r="F33" s="636">
        <v>18.309999999999999</v>
      </c>
      <c r="G33" s="636">
        <v>6.24</v>
      </c>
      <c r="H33" s="636">
        <v>6.64</v>
      </c>
      <c r="I33" s="636">
        <v>8.9700000000000006</v>
      </c>
      <c r="J33" s="637">
        <v>42.8</v>
      </c>
    </row>
    <row r="34" spans="2:19" ht="22.5">
      <c r="B34" s="334" t="s">
        <v>207</v>
      </c>
      <c r="C34" s="638"/>
      <c r="D34" s="638"/>
      <c r="E34" s="638"/>
      <c r="F34" s="638"/>
      <c r="G34" s="638"/>
      <c r="H34" s="638"/>
      <c r="I34" s="638"/>
      <c r="J34" s="639"/>
    </row>
    <row r="35" spans="2:19" ht="11.25" customHeight="1" thickBot="1">
      <c r="B35" s="335" t="s">
        <v>208</v>
      </c>
      <c r="C35" s="641"/>
      <c r="D35" s="641"/>
      <c r="E35" s="641"/>
      <c r="F35" s="641"/>
      <c r="G35" s="641"/>
      <c r="H35" s="641"/>
      <c r="I35" s="641"/>
      <c r="J35" s="642"/>
    </row>
    <row r="36" spans="2:19" ht="11.25" customHeight="1" thickTop="1">
      <c r="B36" s="406" t="s">
        <v>212</v>
      </c>
      <c r="C36" s="643">
        <v>224.76</v>
      </c>
      <c r="D36" s="643">
        <v>365.07</v>
      </c>
      <c r="E36" s="643">
        <v>407.09</v>
      </c>
      <c r="F36" s="643">
        <v>388.6</v>
      </c>
      <c r="G36" s="643">
        <v>359.59</v>
      </c>
      <c r="H36" s="643">
        <v>378.25</v>
      </c>
      <c r="I36" s="643">
        <v>334.64</v>
      </c>
      <c r="J36" s="644">
        <v>82.2</v>
      </c>
      <c r="Q36" s="68"/>
      <c r="R36" s="68"/>
      <c r="S36" s="68"/>
    </row>
    <row r="37" spans="2:19" ht="11.25" customHeight="1">
      <c r="B37" s="406" t="s">
        <v>213</v>
      </c>
      <c r="C37" s="631"/>
      <c r="D37" s="631"/>
      <c r="E37" s="631"/>
      <c r="F37" s="631"/>
      <c r="G37" s="638"/>
      <c r="H37" s="638"/>
      <c r="I37" s="638"/>
      <c r="J37" s="632"/>
    </row>
    <row r="38" spans="2:19" ht="11.25" customHeight="1" thickBot="1">
      <c r="B38" s="407" t="s">
        <v>214</v>
      </c>
      <c r="C38" s="633"/>
      <c r="D38" s="633"/>
      <c r="E38" s="633"/>
      <c r="F38" s="633"/>
      <c r="G38" s="641"/>
      <c r="H38" s="641"/>
      <c r="I38" s="641"/>
      <c r="J38" s="634"/>
    </row>
    <row r="39" spans="2:19" ht="11.25" customHeight="1" thickTop="1">
      <c r="B39" s="334" t="s">
        <v>136</v>
      </c>
      <c r="C39" s="636">
        <v>94.3</v>
      </c>
      <c r="D39" s="636">
        <v>212.2</v>
      </c>
      <c r="E39" s="636">
        <v>254.12</v>
      </c>
      <c r="F39" s="636">
        <v>230.41</v>
      </c>
      <c r="G39" s="636">
        <v>196.43</v>
      </c>
      <c r="H39" s="636">
        <v>209.71</v>
      </c>
      <c r="I39" s="636">
        <v>175.97</v>
      </c>
      <c r="J39" s="637">
        <v>69.2</v>
      </c>
    </row>
    <row r="40" spans="2:19" ht="11.25" customHeight="1">
      <c r="B40" s="334" t="s">
        <v>137</v>
      </c>
      <c r="C40" s="638"/>
      <c r="D40" s="638"/>
      <c r="E40" s="638"/>
      <c r="F40" s="638"/>
      <c r="G40" s="638"/>
      <c r="H40" s="638"/>
      <c r="I40" s="638"/>
      <c r="J40" s="639"/>
    </row>
    <row r="41" spans="2:19" ht="11.25" customHeight="1" thickBot="1">
      <c r="B41" s="335" t="s">
        <v>138</v>
      </c>
      <c r="C41" s="641"/>
      <c r="D41" s="641"/>
      <c r="E41" s="641"/>
      <c r="F41" s="641"/>
      <c r="G41" s="641"/>
      <c r="H41" s="641"/>
      <c r="I41" s="641"/>
      <c r="J41" s="642"/>
    </row>
    <row r="42" spans="2:19" ht="11.25" customHeight="1" thickTop="1">
      <c r="B42" s="334" t="s">
        <v>203</v>
      </c>
      <c r="C42" s="636">
        <v>146.81</v>
      </c>
      <c r="D42" s="636">
        <v>163.43</v>
      </c>
      <c r="E42" s="636">
        <v>151.88</v>
      </c>
      <c r="F42" s="636">
        <v>154.88999999999999</v>
      </c>
      <c r="G42" s="636">
        <v>155.76</v>
      </c>
      <c r="H42" s="636">
        <v>155.47</v>
      </c>
      <c r="I42" s="636">
        <v>153.56</v>
      </c>
      <c r="J42" s="637">
        <v>101.1</v>
      </c>
    </row>
    <row r="43" spans="2:19" ht="11.25" customHeight="1">
      <c r="B43" s="334" t="s">
        <v>204</v>
      </c>
      <c r="C43" s="638"/>
      <c r="D43" s="638"/>
      <c r="E43" s="638"/>
      <c r="F43" s="638"/>
      <c r="G43" s="638"/>
      <c r="H43" s="638"/>
      <c r="I43" s="638"/>
      <c r="J43" s="639"/>
    </row>
    <row r="44" spans="2:19" ht="11.25" customHeight="1" thickBot="1">
      <c r="B44" s="335" t="s">
        <v>205</v>
      </c>
      <c r="C44" s="641"/>
      <c r="D44" s="641"/>
      <c r="E44" s="641"/>
      <c r="F44" s="641"/>
      <c r="G44" s="641"/>
      <c r="H44" s="641"/>
      <c r="I44" s="641"/>
      <c r="J44" s="642"/>
    </row>
    <row r="45" spans="2:19" ht="11.25" customHeight="1" thickTop="1">
      <c r="B45" s="334" t="s">
        <v>206</v>
      </c>
      <c r="C45" s="636">
        <v>-16.350000000000001</v>
      </c>
      <c r="D45" s="636">
        <v>-10.56</v>
      </c>
      <c r="E45" s="636">
        <v>1.0900000000000001</v>
      </c>
      <c r="F45" s="636">
        <v>3.3</v>
      </c>
      <c r="G45" s="636">
        <v>7.4</v>
      </c>
      <c r="H45" s="636">
        <v>13.07</v>
      </c>
      <c r="I45" s="636">
        <v>5.1100000000000003</v>
      </c>
      <c r="J45" s="637">
        <v>468.8</v>
      </c>
    </row>
    <row r="46" spans="2:19" ht="22.5">
      <c r="B46" s="334" t="s">
        <v>207</v>
      </c>
      <c r="C46" s="638"/>
      <c r="D46" s="638"/>
      <c r="E46" s="638"/>
      <c r="F46" s="638"/>
      <c r="G46" s="638"/>
      <c r="H46" s="638"/>
      <c r="I46" s="638"/>
      <c r="J46" s="639"/>
    </row>
    <row r="47" spans="2:19" ht="11.25" customHeight="1" thickBot="1">
      <c r="B47" s="335" t="s">
        <v>208</v>
      </c>
      <c r="C47" s="640"/>
      <c r="D47" s="640"/>
      <c r="E47" s="640"/>
      <c r="F47" s="640"/>
      <c r="G47" s="640"/>
      <c r="H47" s="640"/>
      <c r="I47" s="640"/>
      <c r="J47" s="642"/>
    </row>
    <row r="48" spans="2:19" ht="11.25" customHeight="1" thickTop="1">
      <c r="B48" s="406" t="s">
        <v>215</v>
      </c>
      <c r="C48" s="645">
        <v>13.7</v>
      </c>
      <c r="D48" s="645">
        <v>15.2</v>
      </c>
      <c r="E48" s="645">
        <v>13.1</v>
      </c>
      <c r="F48" s="645">
        <v>13.1</v>
      </c>
      <c r="G48" s="645">
        <v>13.8</v>
      </c>
      <c r="H48" s="645">
        <v>12.5</v>
      </c>
      <c r="I48" s="645">
        <v>10.199999999999999</v>
      </c>
      <c r="J48" s="871" t="s">
        <v>1065</v>
      </c>
    </row>
    <row r="49" spans="2:10" ht="11.25" customHeight="1">
      <c r="B49" s="406" t="s">
        <v>216</v>
      </c>
      <c r="C49" s="406"/>
      <c r="D49" s="406"/>
      <c r="E49" s="406"/>
      <c r="F49" s="406"/>
      <c r="G49" s="635"/>
      <c r="H49" s="635"/>
      <c r="I49" s="635"/>
      <c r="J49" s="632"/>
    </row>
    <row r="50" spans="2:10" ht="11.25" customHeight="1" thickBot="1">
      <c r="B50" s="646" t="s">
        <v>217</v>
      </c>
      <c r="C50" s="646"/>
      <c r="D50" s="646"/>
      <c r="E50" s="646"/>
      <c r="F50" s="646"/>
      <c r="G50" s="647"/>
      <c r="H50" s="647"/>
      <c r="I50" s="647"/>
      <c r="J50" s="648"/>
    </row>
    <row r="51" spans="2:10" ht="11.25" customHeight="1" thickTop="1">
      <c r="B51" s="36" t="s">
        <v>47</v>
      </c>
      <c r="C51" s="130"/>
      <c r="D51" s="130"/>
      <c r="E51" s="130"/>
      <c r="F51" s="130"/>
      <c r="G51" s="130"/>
      <c r="H51" s="130"/>
      <c r="I51" s="130"/>
      <c r="J51" s="649"/>
    </row>
    <row r="52" spans="2:10" ht="11.25" customHeight="1">
      <c r="B52" s="130"/>
      <c r="C52" s="130"/>
      <c r="D52" s="130"/>
      <c r="E52" s="130"/>
      <c r="F52" s="130"/>
      <c r="G52" s="130"/>
      <c r="H52" s="130"/>
      <c r="I52" s="130"/>
      <c r="J52" s="649"/>
    </row>
    <row r="53" spans="2:10" ht="11.25" customHeight="1">
      <c r="B53" s="18"/>
    </row>
    <row r="54" spans="2:10" ht="11.25" customHeight="1"/>
    <row r="55" spans="2:10" ht="11.25" customHeight="1"/>
    <row r="93" spans="3:10">
      <c r="C93" s="68"/>
      <c r="D93" s="68"/>
      <c r="E93" s="68"/>
      <c r="F93" s="68"/>
      <c r="G93" s="68"/>
      <c r="H93" s="68"/>
      <c r="I93" s="68"/>
      <c r="J93" s="68"/>
    </row>
    <row r="94" spans="3:10">
      <c r="C94" s="68"/>
      <c r="D94" s="68"/>
      <c r="E94" s="68"/>
      <c r="F94" s="68"/>
      <c r="G94" s="68"/>
      <c r="H94" s="68"/>
      <c r="I94" s="68"/>
      <c r="J94" s="68"/>
    </row>
    <row r="95" spans="3:10">
      <c r="C95" s="68"/>
      <c r="D95" s="68"/>
      <c r="E95" s="68"/>
      <c r="F95" s="68"/>
      <c r="G95" s="68"/>
      <c r="H95" s="68"/>
      <c r="I95" s="68"/>
      <c r="J95" s="68"/>
    </row>
    <row r="96" spans="3:10">
      <c r="C96" s="68"/>
      <c r="D96" s="68"/>
      <c r="E96" s="68"/>
      <c r="F96" s="68"/>
      <c r="G96" s="68"/>
      <c r="H96" s="68"/>
      <c r="I96" s="68"/>
      <c r="J96" s="68"/>
    </row>
    <row r="97" spans="3:10">
      <c r="C97" s="68"/>
      <c r="D97" s="68"/>
      <c r="E97" s="68"/>
      <c r="F97" s="68"/>
      <c r="G97" s="68"/>
      <c r="H97" s="68"/>
      <c r="I97" s="68"/>
      <c r="J97" s="68"/>
    </row>
    <row r="98" spans="3:10">
      <c r="C98" s="68"/>
      <c r="D98" s="68"/>
      <c r="E98" s="68"/>
      <c r="F98" s="68"/>
      <c r="G98" s="68"/>
      <c r="H98" s="68"/>
      <c r="I98" s="68"/>
      <c r="J98" s="68"/>
    </row>
    <row r="99" spans="3:10">
      <c r="C99" s="68"/>
      <c r="D99" s="68"/>
      <c r="E99" s="68"/>
      <c r="F99" s="68"/>
      <c r="G99" s="68"/>
      <c r="H99" s="68"/>
      <c r="I99" s="68"/>
      <c r="J99" s="68"/>
    </row>
    <row r="100" spans="3:10">
      <c r="C100" s="68"/>
      <c r="D100" s="68"/>
      <c r="E100" s="68"/>
      <c r="F100" s="68"/>
      <c r="G100" s="68"/>
      <c r="H100" s="68"/>
      <c r="I100" s="68"/>
      <c r="J100" s="68"/>
    </row>
    <row r="101" spans="3:10">
      <c r="C101" s="68"/>
      <c r="D101" s="68"/>
      <c r="E101" s="68"/>
      <c r="F101" s="68"/>
      <c r="G101" s="68"/>
      <c r="H101" s="68"/>
      <c r="I101" s="68"/>
      <c r="J101" s="68"/>
    </row>
    <row r="102" spans="3:10">
      <c r="C102" s="68"/>
      <c r="D102" s="68"/>
      <c r="E102" s="68"/>
      <c r="F102" s="68"/>
      <c r="G102" s="68"/>
      <c r="H102" s="68"/>
      <c r="I102" s="68"/>
      <c r="J102" s="68"/>
    </row>
    <row r="103" spans="3:10">
      <c r="C103" s="68"/>
      <c r="D103" s="68"/>
      <c r="E103" s="68"/>
      <c r="F103" s="68"/>
      <c r="G103" s="68"/>
      <c r="H103" s="68"/>
      <c r="I103" s="68"/>
      <c r="J103" s="68"/>
    </row>
    <row r="104" spans="3:10">
      <c r="C104" s="68"/>
      <c r="D104" s="68"/>
      <c r="E104" s="68"/>
      <c r="F104" s="68"/>
      <c r="G104" s="68"/>
      <c r="H104" s="68"/>
      <c r="I104" s="68"/>
      <c r="J104" s="68"/>
    </row>
    <row r="105" spans="3:10">
      <c r="C105" s="68"/>
      <c r="D105" s="68"/>
      <c r="E105" s="68"/>
      <c r="F105" s="68"/>
      <c r="G105" s="68"/>
      <c r="H105" s="68"/>
      <c r="I105" s="68"/>
      <c r="J105" s="68"/>
    </row>
    <row r="106" spans="3:10">
      <c r="C106" s="68"/>
      <c r="D106" s="68"/>
      <c r="E106" s="68"/>
      <c r="F106" s="68"/>
      <c r="G106" s="68"/>
      <c r="H106" s="68"/>
      <c r="I106" s="68"/>
      <c r="J106" s="68"/>
    </row>
    <row r="107" spans="3:10">
      <c r="C107" s="68"/>
      <c r="D107" s="68"/>
      <c r="E107" s="68"/>
      <c r="F107" s="68"/>
      <c r="G107" s="68"/>
      <c r="H107" s="68"/>
      <c r="I107" s="68"/>
      <c r="J107" s="68"/>
    </row>
    <row r="108" spans="3:10">
      <c r="C108" s="68"/>
      <c r="D108" s="68"/>
      <c r="E108" s="68"/>
      <c r="F108" s="68"/>
      <c r="G108" s="68"/>
      <c r="H108" s="68"/>
      <c r="I108" s="68"/>
      <c r="J108" s="68"/>
    </row>
    <row r="109" spans="3:10">
      <c r="C109" s="68"/>
      <c r="D109" s="68"/>
      <c r="E109" s="68"/>
      <c r="F109" s="68"/>
      <c r="G109" s="68"/>
      <c r="H109" s="68"/>
      <c r="I109" s="68"/>
      <c r="J109" s="68"/>
    </row>
    <row r="110" spans="3:10">
      <c r="C110" s="68"/>
      <c r="D110" s="68"/>
      <c r="E110" s="68"/>
      <c r="F110" s="68"/>
      <c r="G110" s="68"/>
      <c r="H110" s="68"/>
      <c r="I110" s="68"/>
      <c r="J110" s="68"/>
    </row>
    <row r="111" spans="3:10">
      <c r="C111" s="68"/>
      <c r="D111" s="68"/>
      <c r="E111" s="68"/>
      <c r="F111" s="68"/>
      <c r="G111" s="68"/>
      <c r="H111" s="68"/>
      <c r="I111" s="68"/>
      <c r="J111" s="68"/>
    </row>
    <row r="112" spans="3:10">
      <c r="C112" s="68"/>
      <c r="D112" s="68"/>
      <c r="E112" s="68"/>
      <c r="F112" s="68"/>
      <c r="G112" s="68"/>
      <c r="H112" s="68"/>
      <c r="I112" s="68"/>
      <c r="J112" s="68"/>
    </row>
    <row r="113" spans="3:10">
      <c r="C113" s="68"/>
      <c r="D113" s="68"/>
      <c r="E113" s="68"/>
      <c r="F113" s="68"/>
      <c r="G113" s="68"/>
      <c r="H113" s="68"/>
      <c r="I113" s="68"/>
      <c r="J113" s="68"/>
    </row>
    <row r="114" spans="3:10">
      <c r="C114" s="68"/>
      <c r="D114" s="68"/>
      <c r="E114" s="68"/>
      <c r="F114" s="68"/>
      <c r="G114" s="68"/>
      <c r="H114" s="68"/>
      <c r="I114" s="68"/>
      <c r="J114" s="68"/>
    </row>
    <row r="115" spans="3:10">
      <c r="C115" s="68"/>
      <c r="D115" s="68"/>
      <c r="E115" s="68"/>
      <c r="F115" s="68"/>
      <c r="G115" s="68"/>
      <c r="H115" s="68"/>
      <c r="I115" s="68"/>
      <c r="J115" s="68"/>
    </row>
    <row r="116" spans="3:10">
      <c r="C116" s="68"/>
      <c r="D116" s="68"/>
      <c r="E116" s="68"/>
      <c r="F116" s="68"/>
      <c r="G116" s="68"/>
      <c r="H116" s="68"/>
      <c r="I116" s="68"/>
      <c r="J116" s="68"/>
    </row>
    <row r="117" spans="3:10">
      <c r="C117" s="68"/>
      <c r="D117" s="68"/>
      <c r="E117" s="68"/>
      <c r="F117" s="68"/>
      <c r="G117" s="68"/>
      <c r="H117" s="68"/>
      <c r="I117" s="68"/>
      <c r="J117" s="68"/>
    </row>
    <row r="118" spans="3:10">
      <c r="C118" s="68"/>
      <c r="D118" s="68"/>
      <c r="E118" s="68"/>
      <c r="F118" s="68"/>
      <c r="G118" s="68"/>
      <c r="H118" s="68"/>
      <c r="I118" s="68"/>
      <c r="J118" s="68"/>
    </row>
    <row r="119" spans="3:10">
      <c r="C119" s="68"/>
      <c r="D119" s="68"/>
      <c r="E119" s="68"/>
      <c r="F119" s="68"/>
      <c r="G119" s="68"/>
      <c r="H119" s="68"/>
      <c r="I119" s="68"/>
      <c r="J119" s="68"/>
    </row>
    <row r="120" spans="3:10">
      <c r="C120" s="68"/>
      <c r="D120" s="68"/>
      <c r="E120" s="68"/>
      <c r="F120" s="68"/>
      <c r="G120" s="68"/>
      <c r="H120" s="68"/>
      <c r="I120" s="68"/>
      <c r="J120" s="68"/>
    </row>
    <row r="121" spans="3:10">
      <c r="C121" s="68"/>
      <c r="D121" s="68"/>
      <c r="E121" s="68"/>
      <c r="F121" s="68"/>
      <c r="G121" s="68"/>
      <c r="H121" s="68"/>
      <c r="I121" s="68"/>
      <c r="J121" s="68"/>
    </row>
    <row r="122" spans="3:10">
      <c r="C122" s="68"/>
      <c r="D122" s="68"/>
      <c r="E122" s="68"/>
      <c r="F122" s="68"/>
      <c r="G122" s="68"/>
      <c r="H122" s="68"/>
      <c r="I122" s="68"/>
      <c r="J122" s="68"/>
    </row>
    <row r="123" spans="3:10">
      <c r="C123" s="68"/>
      <c r="D123" s="68"/>
      <c r="E123" s="68"/>
      <c r="F123" s="68"/>
      <c r="G123" s="68"/>
      <c r="H123" s="68"/>
      <c r="I123" s="68"/>
      <c r="J123" s="68"/>
    </row>
    <row r="124" spans="3:10">
      <c r="C124" s="68"/>
      <c r="D124" s="68"/>
      <c r="E124" s="68"/>
      <c r="F124" s="68"/>
      <c r="G124" s="68"/>
      <c r="H124" s="68"/>
      <c r="I124" s="68"/>
      <c r="J124" s="68"/>
    </row>
    <row r="125" spans="3:10">
      <c r="C125" s="68"/>
      <c r="D125" s="68"/>
      <c r="E125" s="68"/>
      <c r="F125" s="68"/>
      <c r="G125" s="68"/>
      <c r="H125" s="68"/>
      <c r="I125" s="68"/>
      <c r="J125" s="68"/>
    </row>
    <row r="126" spans="3:10">
      <c r="C126" s="68"/>
      <c r="D126" s="68"/>
      <c r="E126" s="68"/>
      <c r="F126" s="68"/>
      <c r="G126" s="68"/>
      <c r="H126" s="68"/>
      <c r="I126" s="68"/>
      <c r="J126" s="68"/>
    </row>
    <row r="127" spans="3:10">
      <c r="C127" s="68"/>
      <c r="D127" s="68"/>
      <c r="E127" s="68"/>
      <c r="F127" s="68"/>
      <c r="G127" s="68"/>
      <c r="H127" s="68"/>
      <c r="I127" s="68"/>
      <c r="J127" s="68"/>
    </row>
    <row r="128" spans="3:10">
      <c r="C128" s="68"/>
      <c r="D128" s="68"/>
      <c r="E128" s="68"/>
      <c r="F128" s="68"/>
      <c r="G128" s="68"/>
      <c r="H128" s="68"/>
      <c r="I128" s="68"/>
      <c r="J128" s="68"/>
    </row>
    <row r="129" spans="3:10">
      <c r="C129" s="68"/>
      <c r="D129" s="68"/>
      <c r="E129" s="68"/>
      <c r="F129" s="68"/>
      <c r="G129" s="68"/>
      <c r="H129" s="68"/>
      <c r="I129" s="68"/>
      <c r="J129" s="68"/>
    </row>
    <row r="130" spans="3:10">
      <c r="C130" s="68"/>
      <c r="D130" s="68"/>
      <c r="E130" s="68"/>
      <c r="F130" s="68"/>
      <c r="G130" s="68"/>
      <c r="H130" s="68"/>
      <c r="I130" s="68"/>
      <c r="J130" s="68"/>
    </row>
    <row r="131" spans="3:10">
      <c r="C131" s="68"/>
      <c r="D131" s="68"/>
      <c r="E131" s="68"/>
      <c r="F131" s="68"/>
      <c r="G131" s="68"/>
      <c r="H131" s="68"/>
      <c r="I131" s="68"/>
      <c r="J131" s="68"/>
    </row>
    <row r="132" spans="3:10">
      <c r="C132" s="68"/>
      <c r="D132" s="68"/>
      <c r="E132" s="68"/>
      <c r="F132" s="68"/>
      <c r="G132" s="68"/>
      <c r="H132" s="68"/>
      <c r="I132" s="68"/>
      <c r="J132" s="68"/>
    </row>
    <row r="133" spans="3:10">
      <c r="C133" s="68"/>
      <c r="D133" s="68"/>
      <c r="E133" s="68"/>
      <c r="F133" s="68"/>
      <c r="G133" s="68"/>
      <c r="H133" s="68"/>
      <c r="I133" s="68"/>
      <c r="J133" s="68"/>
    </row>
    <row r="134" spans="3:10">
      <c r="C134" s="68"/>
      <c r="D134" s="68"/>
      <c r="E134" s="68"/>
      <c r="F134" s="68"/>
      <c r="G134" s="68"/>
      <c r="H134" s="68"/>
      <c r="I134" s="68"/>
      <c r="J134" s="68"/>
    </row>
    <row r="135" spans="3:10">
      <c r="C135" s="68"/>
      <c r="D135" s="68"/>
      <c r="E135" s="68"/>
      <c r="F135" s="68"/>
      <c r="G135" s="68"/>
      <c r="H135" s="68"/>
      <c r="I135" s="68"/>
      <c r="J135" s="68"/>
    </row>
    <row r="136" spans="3:10">
      <c r="C136" s="68"/>
      <c r="D136" s="68"/>
      <c r="E136" s="68"/>
      <c r="F136" s="68"/>
      <c r="G136" s="68"/>
      <c r="H136" s="68"/>
      <c r="I136" s="68"/>
      <c r="J136" s="68"/>
    </row>
    <row r="137" spans="3:10">
      <c r="C137" s="68"/>
      <c r="D137" s="68"/>
      <c r="E137" s="68"/>
      <c r="F137" s="68"/>
      <c r="G137" s="68"/>
      <c r="H137" s="68"/>
      <c r="I137" s="68"/>
      <c r="J137" s="68"/>
    </row>
    <row r="138" spans="3:10">
      <c r="C138" s="68"/>
      <c r="D138" s="68"/>
      <c r="E138" s="68"/>
      <c r="F138" s="68"/>
      <c r="G138" s="68"/>
      <c r="H138" s="68"/>
      <c r="I138" s="68"/>
      <c r="J138" s="68"/>
    </row>
    <row r="139" spans="3:10">
      <c r="C139" s="68"/>
      <c r="D139" s="68"/>
      <c r="E139" s="68"/>
      <c r="F139" s="68"/>
      <c r="G139" s="68"/>
      <c r="H139" s="68"/>
      <c r="I139" s="68"/>
      <c r="J139" s="68"/>
    </row>
    <row r="140" spans="3:10">
      <c r="C140" s="68"/>
      <c r="D140" s="68"/>
      <c r="E140" s="68"/>
      <c r="F140" s="68"/>
      <c r="G140" s="68"/>
      <c r="H140" s="68"/>
      <c r="I140" s="68"/>
      <c r="J140" s="68"/>
    </row>
    <row r="141" spans="3:10">
      <c r="C141" s="68"/>
      <c r="D141" s="68"/>
      <c r="E141" s="68"/>
      <c r="F141" s="68"/>
      <c r="G141" s="68"/>
      <c r="H141" s="68"/>
      <c r="I141" s="68"/>
      <c r="J141" s="68"/>
    </row>
    <row r="142" spans="3:10">
      <c r="C142" s="68"/>
      <c r="D142" s="68"/>
      <c r="E142" s="68"/>
      <c r="F142" s="68"/>
      <c r="G142" s="68"/>
      <c r="H142" s="68"/>
      <c r="I142" s="68"/>
      <c r="J142" s="68"/>
    </row>
    <row r="143" spans="3:10">
      <c r="C143" s="68"/>
      <c r="D143" s="68"/>
      <c r="E143" s="68"/>
      <c r="F143" s="68"/>
      <c r="G143" s="68"/>
      <c r="H143" s="68"/>
      <c r="I143" s="68"/>
      <c r="J143" s="68"/>
    </row>
    <row r="144" spans="3:10">
      <c r="C144" s="68"/>
      <c r="D144" s="68"/>
      <c r="E144" s="68"/>
      <c r="F144" s="68"/>
      <c r="G144" s="68"/>
      <c r="H144" s="68"/>
      <c r="I144" s="68"/>
      <c r="J144" s="68"/>
    </row>
    <row r="145" spans="3:10">
      <c r="C145" s="68"/>
      <c r="D145" s="68"/>
      <c r="E145" s="68"/>
      <c r="F145" s="68"/>
      <c r="G145" s="68"/>
      <c r="H145" s="68"/>
      <c r="I145" s="68"/>
      <c r="J145" s="68"/>
    </row>
    <row r="146" spans="3:10">
      <c r="C146" s="68"/>
      <c r="D146" s="68"/>
      <c r="E146" s="68"/>
      <c r="F146" s="68"/>
      <c r="G146" s="68"/>
      <c r="H146" s="68"/>
      <c r="I146" s="68"/>
      <c r="J146" s="68"/>
    </row>
    <row r="147" spans="3:10">
      <c r="C147" s="68"/>
      <c r="D147" s="68"/>
      <c r="E147" s="68"/>
      <c r="F147" s="68"/>
      <c r="G147" s="68"/>
      <c r="H147" s="68"/>
      <c r="I147" s="68"/>
      <c r="J147" s="68"/>
    </row>
    <row r="148" spans="3:10">
      <c r="C148" s="68"/>
      <c r="D148" s="68"/>
      <c r="E148" s="68"/>
      <c r="F148" s="68"/>
      <c r="G148" s="68"/>
      <c r="H148" s="68"/>
      <c r="I148" s="68"/>
      <c r="J148" s="68"/>
    </row>
    <row r="149" spans="3:10">
      <c r="C149" s="68"/>
      <c r="D149" s="68"/>
      <c r="E149" s="68"/>
      <c r="F149" s="68"/>
      <c r="G149" s="68"/>
      <c r="H149" s="68"/>
      <c r="I149" s="68"/>
      <c r="J149" s="68"/>
    </row>
    <row r="150" spans="3:10">
      <c r="C150" s="68"/>
      <c r="D150" s="68"/>
      <c r="E150" s="68"/>
      <c r="F150" s="68"/>
      <c r="G150" s="68"/>
      <c r="H150" s="68"/>
      <c r="I150" s="68"/>
      <c r="J150" s="68"/>
    </row>
    <row r="151" spans="3:10">
      <c r="C151" s="68"/>
      <c r="D151" s="68"/>
      <c r="E151" s="68"/>
      <c r="F151" s="68"/>
      <c r="G151" s="68"/>
      <c r="H151" s="68"/>
      <c r="I151" s="68"/>
      <c r="J151" s="68"/>
    </row>
    <row r="152" spans="3:10">
      <c r="C152" s="68"/>
      <c r="D152" s="68"/>
      <c r="E152" s="68"/>
      <c r="F152" s="68"/>
      <c r="G152" s="68"/>
      <c r="H152" s="68"/>
      <c r="I152" s="68"/>
      <c r="J152" s="68"/>
    </row>
    <row r="153" spans="3:10">
      <c r="C153" s="68"/>
      <c r="D153" s="68"/>
      <c r="E153" s="68"/>
      <c r="F153" s="68"/>
      <c r="G153" s="68"/>
      <c r="H153" s="68"/>
      <c r="I153" s="68"/>
      <c r="J153" s="68"/>
    </row>
    <row r="154" spans="3:10">
      <c r="C154" s="68"/>
      <c r="D154" s="68"/>
      <c r="E154" s="68"/>
      <c r="F154" s="68"/>
      <c r="G154" s="68"/>
      <c r="H154" s="68"/>
      <c r="I154" s="68"/>
      <c r="J154" s="68"/>
    </row>
    <row r="155" spans="3:10">
      <c r="C155" s="68"/>
      <c r="D155" s="68"/>
      <c r="E155" s="68"/>
      <c r="F155" s="68"/>
      <c r="G155" s="68"/>
      <c r="H155" s="68"/>
      <c r="I155" s="68"/>
      <c r="J155" s="68"/>
    </row>
    <row r="156" spans="3:10">
      <c r="C156" s="68"/>
      <c r="D156" s="68"/>
      <c r="E156" s="68"/>
      <c r="F156" s="68"/>
      <c r="G156" s="68"/>
      <c r="H156" s="68"/>
      <c r="I156" s="68"/>
      <c r="J156" s="68"/>
    </row>
    <row r="157" spans="3:10">
      <c r="C157" s="68"/>
      <c r="D157" s="68"/>
      <c r="E157" s="68"/>
      <c r="F157" s="68"/>
      <c r="G157" s="68"/>
      <c r="H157" s="68"/>
      <c r="I157" s="68"/>
      <c r="J157" s="68"/>
    </row>
    <row r="158" spans="3:10">
      <c r="C158" s="68"/>
      <c r="D158" s="68"/>
      <c r="E158" s="68"/>
      <c r="F158" s="68"/>
      <c r="G158" s="68"/>
      <c r="H158" s="68"/>
      <c r="I158" s="68"/>
      <c r="J158" s="68"/>
    </row>
    <row r="159" spans="3:10">
      <c r="C159" s="68"/>
      <c r="D159" s="68"/>
      <c r="E159" s="68"/>
      <c r="F159" s="68"/>
      <c r="G159" s="68"/>
      <c r="H159" s="68"/>
      <c r="I159" s="68"/>
      <c r="J159" s="68"/>
    </row>
    <row r="160" spans="3:10">
      <c r="C160" s="68"/>
      <c r="D160" s="68"/>
      <c r="E160" s="68"/>
      <c r="F160" s="68"/>
      <c r="G160" s="68"/>
      <c r="H160" s="68"/>
      <c r="I160" s="68"/>
      <c r="J160" s="68"/>
    </row>
    <row r="161" spans="3:10">
      <c r="C161" s="68"/>
      <c r="D161" s="68"/>
      <c r="E161" s="68"/>
      <c r="F161" s="68"/>
      <c r="G161" s="68"/>
      <c r="H161" s="68"/>
      <c r="I161" s="68"/>
      <c r="J161" s="68"/>
    </row>
    <row r="162" spans="3:10">
      <c r="C162" s="68"/>
      <c r="D162" s="68"/>
      <c r="E162" s="68"/>
      <c r="F162" s="68"/>
      <c r="G162" s="68"/>
      <c r="H162" s="68"/>
      <c r="I162" s="68"/>
      <c r="J162" s="68"/>
    </row>
    <row r="163" spans="3:10">
      <c r="C163" s="68"/>
      <c r="D163" s="68"/>
      <c r="E163" s="68"/>
      <c r="F163" s="68"/>
      <c r="G163" s="68"/>
      <c r="H163" s="68"/>
      <c r="I163" s="68"/>
      <c r="J163" s="68"/>
    </row>
    <row r="164" spans="3:10">
      <c r="C164" s="68"/>
      <c r="D164" s="68"/>
      <c r="E164" s="68"/>
      <c r="F164" s="68"/>
      <c r="G164" s="68"/>
      <c r="H164" s="68"/>
      <c r="I164" s="68"/>
      <c r="J164" s="68"/>
    </row>
    <row r="165" spans="3:10">
      <c r="C165" s="68"/>
      <c r="D165" s="68"/>
      <c r="E165" s="68"/>
      <c r="F165" s="68"/>
      <c r="G165" s="68"/>
      <c r="H165" s="68"/>
      <c r="I165" s="68"/>
      <c r="J165" s="68"/>
    </row>
    <row r="166" spans="3:10">
      <c r="C166" s="68"/>
      <c r="D166" s="68"/>
      <c r="E166" s="68"/>
      <c r="F166" s="68"/>
      <c r="G166" s="68"/>
      <c r="H166" s="68"/>
      <c r="I166" s="68"/>
      <c r="J166" s="68"/>
    </row>
    <row r="167" spans="3:10">
      <c r="C167" s="68"/>
      <c r="D167" s="68"/>
      <c r="E167" s="68"/>
      <c r="F167" s="68"/>
      <c r="G167" s="68"/>
      <c r="H167" s="68"/>
      <c r="I167" s="68"/>
      <c r="J167" s="68"/>
    </row>
    <row r="168" spans="3:10">
      <c r="C168" s="68"/>
      <c r="D168" s="68"/>
      <c r="E168" s="68"/>
      <c r="F168" s="68"/>
      <c r="G168" s="68"/>
      <c r="H168" s="68"/>
      <c r="I168" s="68"/>
      <c r="J168" s="68"/>
    </row>
    <row r="169" spans="3:10">
      <c r="C169" s="68"/>
      <c r="D169" s="68"/>
      <c r="E169" s="68"/>
      <c r="F169" s="68"/>
      <c r="G169" s="68"/>
      <c r="H169" s="68"/>
      <c r="I169" s="68"/>
      <c r="J169" s="68"/>
    </row>
    <row r="170" spans="3:10">
      <c r="C170" s="68"/>
      <c r="D170" s="68"/>
      <c r="E170" s="68"/>
      <c r="F170" s="68"/>
      <c r="G170" s="68"/>
      <c r="H170" s="68"/>
      <c r="I170" s="68"/>
      <c r="J170" s="68"/>
    </row>
    <row r="171" spans="3:10">
      <c r="C171" s="68"/>
      <c r="D171" s="68"/>
      <c r="E171" s="68"/>
      <c r="F171" s="68"/>
      <c r="G171" s="68"/>
      <c r="H171" s="68"/>
      <c r="I171" s="68"/>
      <c r="J171" s="68"/>
    </row>
    <row r="172" spans="3:10">
      <c r="C172" s="68"/>
      <c r="D172" s="68"/>
      <c r="E172" s="68"/>
      <c r="F172" s="68"/>
      <c r="G172" s="68"/>
      <c r="H172" s="68"/>
      <c r="I172" s="68"/>
      <c r="J172" s="68"/>
    </row>
    <row r="173" spans="3:10">
      <c r="C173" s="68"/>
      <c r="D173" s="68"/>
      <c r="E173" s="68"/>
      <c r="F173" s="68"/>
      <c r="G173" s="68"/>
      <c r="H173" s="68"/>
      <c r="I173" s="68"/>
      <c r="J173" s="68"/>
    </row>
    <row r="174" spans="3:10">
      <c r="C174" s="68"/>
      <c r="D174" s="68"/>
      <c r="E174" s="68"/>
      <c r="F174" s="68"/>
      <c r="G174" s="68"/>
      <c r="H174" s="68"/>
      <c r="I174" s="68"/>
      <c r="J174" s="68"/>
    </row>
    <row r="175" spans="3:10">
      <c r="C175" s="68"/>
      <c r="D175" s="68"/>
      <c r="E175" s="68"/>
      <c r="F175" s="68"/>
      <c r="G175" s="68"/>
      <c r="H175" s="68"/>
      <c r="I175" s="68"/>
      <c r="J175" s="68"/>
    </row>
    <row r="176" spans="3:10">
      <c r="C176" s="68"/>
      <c r="D176" s="68"/>
      <c r="E176" s="68"/>
      <c r="F176" s="68"/>
      <c r="G176" s="68"/>
      <c r="H176" s="68"/>
      <c r="I176" s="68"/>
      <c r="J176" s="68"/>
    </row>
    <row r="177" spans="3:10">
      <c r="C177" s="68"/>
      <c r="D177" s="68"/>
      <c r="E177" s="68"/>
      <c r="F177" s="68"/>
      <c r="G177" s="68"/>
      <c r="H177" s="68"/>
      <c r="I177" s="68"/>
      <c r="J177" s="68"/>
    </row>
    <row r="178" spans="3:10">
      <c r="C178" s="68"/>
      <c r="D178" s="68"/>
      <c r="E178" s="68"/>
      <c r="F178" s="68"/>
      <c r="G178" s="68"/>
      <c r="H178" s="68"/>
      <c r="I178" s="68"/>
      <c r="J178" s="68"/>
    </row>
    <row r="179" spans="3:10">
      <c r="C179" s="68"/>
      <c r="D179" s="68"/>
      <c r="E179" s="68"/>
      <c r="F179" s="68"/>
      <c r="G179" s="68"/>
      <c r="H179" s="68"/>
      <c r="I179" s="68"/>
      <c r="J179" s="68"/>
    </row>
    <row r="180" spans="3:10">
      <c r="C180" s="68"/>
      <c r="D180" s="68"/>
      <c r="E180" s="68"/>
      <c r="F180" s="68"/>
      <c r="G180" s="68"/>
      <c r="H180" s="68"/>
      <c r="I180" s="68"/>
      <c r="J180" s="68"/>
    </row>
    <row r="181" spans="3:10">
      <c r="C181" s="68"/>
      <c r="D181" s="68"/>
      <c r="E181" s="68"/>
      <c r="F181" s="68"/>
      <c r="G181" s="68"/>
      <c r="H181" s="68"/>
      <c r="I181" s="68"/>
      <c r="J181" s="68"/>
    </row>
    <row r="182" spans="3:10">
      <c r="C182" s="68"/>
      <c r="D182" s="68"/>
      <c r="E182" s="68"/>
      <c r="F182" s="68"/>
      <c r="G182" s="68"/>
      <c r="H182" s="68"/>
      <c r="I182" s="68"/>
      <c r="J182" s="68"/>
    </row>
    <row r="183" spans="3:10">
      <c r="C183" s="68"/>
      <c r="D183" s="68"/>
      <c r="E183" s="68"/>
      <c r="F183" s="68"/>
      <c r="G183" s="68"/>
      <c r="H183" s="68"/>
      <c r="I183" s="68"/>
      <c r="J183" s="68"/>
    </row>
    <row r="184" spans="3:10">
      <c r="C184" s="68"/>
      <c r="D184" s="68"/>
      <c r="E184" s="68"/>
      <c r="F184" s="68"/>
      <c r="G184" s="68"/>
      <c r="H184" s="68"/>
      <c r="I184" s="68"/>
      <c r="J184" s="68"/>
    </row>
    <row r="185" spans="3:10">
      <c r="C185" s="68"/>
      <c r="D185" s="68"/>
      <c r="E185" s="68"/>
      <c r="F185" s="68"/>
      <c r="G185" s="68"/>
      <c r="H185" s="68"/>
      <c r="I185" s="68"/>
      <c r="J185" s="68"/>
    </row>
    <row r="186" spans="3:10">
      <c r="C186" s="68"/>
      <c r="D186" s="68"/>
      <c r="E186" s="68"/>
      <c r="F186" s="68"/>
      <c r="G186" s="68"/>
      <c r="H186" s="68"/>
      <c r="I186" s="68"/>
      <c r="J186" s="68"/>
    </row>
    <row r="187" spans="3:10">
      <c r="C187" s="68"/>
      <c r="D187" s="68"/>
      <c r="E187" s="68"/>
      <c r="F187" s="68"/>
      <c r="G187" s="68"/>
      <c r="H187" s="68"/>
      <c r="I187" s="68"/>
      <c r="J187" s="68"/>
    </row>
    <row r="188" spans="3:10">
      <c r="C188" s="68"/>
      <c r="D188" s="68"/>
      <c r="E188" s="68"/>
      <c r="F188" s="68"/>
      <c r="G188" s="68"/>
      <c r="H188" s="68"/>
      <c r="I188" s="68"/>
      <c r="J188" s="68"/>
    </row>
    <row r="189" spans="3:10">
      <c r="C189" s="68"/>
      <c r="D189" s="68"/>
      <c r="E189" s="68"/>
      <c r="F189" s="68"/>
      <c r="G189" s="68"/>
      <c r="H189" s="68"/>
      <c r="I189" s="68"/>
      <c r="J189" s="68"/>
    </row>
    <row r="190" spans="3:10">
      <c r="C190" s="68"/>
      <c r="D190" s="68"/>
      <c r="E190" s="68"/>
      <c r="F190" s="68"/>
      <c r="G190" s="68"/>
      <c r="H190" s="68"/>
      <c r="I190" s="68"/>
      <c r="J190" s="68"/>
    </row>
    <row r="191" spans="3:10">
      <c r="C191" s="68"/>
      <c r="D191" s="68"/>
      <c r="E191" s="68"/>
      <c r="F191" s="68"/>
      <c r="G191" s="68"/>
      <c r="H191" s="68"/>
      <c r="I191" s="68"/>
      <c r="J191" s="68"/>
    </row>
    <row r="192" spans="3:10">
      <c r="C192" s="68"/>
      <c r="D192" s="68"/>
      <c r="E192" s="68"/>
      <c r="F192" s="68"/>
      <c r="G192" s="68"/>
      <c r="H192" s="68"/>
      <c r="I192" s="68"/>
      <c r="J192" s="68"/>
    </row>
  </sheetData>
  <mergeCells count="11">
    <mergeCell ref="B1:L1"/>
    <mergeCell ref="B2:L2"/>
    <mergeCell ref="B3:L3"/>
    <mergeCell ref="B7:J7"/>
    <mergeCell ref="C9:F9"/>
    <mergeCell ref="B5:J5"/>
    <mergeCell ref="B6:J6"/>
    <mergeCell ref="B9:B11"/>
    <mergeCell ref="J9:J10"/>
    <mergeCell ref="G9:I9"/>
    <mergeCell ref="C11:I11"/>
  </mergeCells>
  <hyperlinks>
    <hyperlink ref="B1:G1" location="Cuprins_ro!B4" display="I. Balanța de plăți a Republicii Moldova în trimestrul I 2023 (date provizorii)" xr:uid="{96624C61-7DD1-42D5-91AF-A9F854DB687E}"/>
    <hyperlink ref="B2:G2" location="Содержание_ru!B4" display="I. Платёжный баланс Республики Молдова в I кварталe 2023 года (предварительные данные)" xr:uid="{A605B1B4-BB23-4592-A52D-9B17DC9C4CF7}"/>
    <hyperlink ref="B3:G3" location="Contents_en!B4" display="I. Balance of payments of the Republic of Moldova in Quarter I, 2023 (preliminary data)" xr:uid="{CFC14097-C8F1-4FE9-8DD8-96522234A3B9}"/>
  </hyperlink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2082-CF72-4472-8120-DC7619DACFAA}">
  <dimension ref="B1:X66"/>
  <sheetViews>
    <sheetView showGridLines="0" showRowColHeaders="0" zoomScaleNormal="100" workbookViewId="0"/>
  </sheetViews>
  <sheetFormatPr defaultRowHeight="15"/>
  <cols>
    <col min="1" max="1" width="5.7109375" customWidth="1"/>
    <col min="2" max="2" width="28.7109375" customWidth="1"/>
    <col min="3" max="3" width="7.85546875" customWidth="1"/>
    <col min="4" max="7" width="9.5703125" bestFit="1" customWidth="1"/>
    <col min="8" max="8" width="9.5703125" customWidth="1"/>
    <col min="9" max="9" width="9.5703125" bestFit="1" customWidth="1"/>
  </cols>
  <sheetData>
    <row r="1" spans="2:24" s="9" customFormat="1">
      <c r="B1" s="881" t="s">
        <v>884</v>
      </c>
      <c r="C1" s="881"/>
      <c r="D1" s="881"/>
      <c r="E1" s="881"/>
      <c r="F1" s="881"/>
      <c r="G1" s="881"/>
      <c r="H1" s="881"/>
      <c r="I1" s="881"/>
      <c r="J1" s="881"/>
      <c r="K1" s="881"/>
      <c r="L1" s="881"/>
    </row>
    <row r="2" spans="2:24" s="9" customFormat="1">
      <c r="B2" s="881" t="s">
        <v>885</v>
      </c>
      <c r="C2" s="881"/>
      <c r="D2" s="881"/>
      <c r="E2" s="881"/>
      <c r="F2" s="881"/>
      <c r="G2" s="881"/>
      <c r="H2" s="881"/>
      <c r="I2" s="881"/>
      <c r="J2" s="881"/>
      <c r="K2" s="881"/>
      <c r="L2" s="881"/>
    </row>
    <row r="3" spans="2:24" s="9" customFormat="1">
      <c r="B3" s="881" t="s">
        <v>886</v>
      </c>
      <c r="C3" s="881"/>
      <c r="D3" s="881"/>
      <c r="E3" s="881"/>
      <c r="F3" s="881"/>
      <c r="G3" s="881"/>
      <c r="H3" s="881"/>
      <c r="I3" s="881"/>
      <c r="J3" s="881"/>
      <c r="K3" s="881"/>
      <c r="L3" s="881"/>
    </row>
    <row r="4" spans="2:24" ht="11.25" customHeight="1"/>
    <row r="5" spans="2:24" s="148" customFormat="1" ht="30" customHeight="1">
      <c r="B5" s="875" t="s">
        <v>856</v>
      </c>
      <c r="C5" s="875"/>
      <c r="D5" s="875"/>
      <c r="E5" s="875"/>
      <c r="F5" s="875"/>
      <c r="G5" s="875"/>
      <c r="H5" s="875"/>
      <c r="I5" s="875"/>
      <c r="J5" s="875"/>
      <c r="K5" s="875"/>
      <c r="L5" s="875"/>
    </row>
    <row r="6" spans="2:24" s="148" customFormat="1" ht="30" customHeight="1">
      <c r="B6" s="875" t="s">
        <v>1038</v>
      </c>
      <c r="C6" s="875"/>
      <c r="D6" s="875"/>
      <c r="E6" s="875"/>
      <c r="F6" s="875"/>
      <c r="G6" s="875"/>
      <c r="H6" s="875"/>
      <c r="I6" s="875"/>
      <c r="J6" s="875"/>
      <c r="K6" s="875"/>
      <c r="L6" s="875"/>
      <c r="N6" s="719"/>
      <c r="O6" s="719"/>
      <c r="P6" s="719"/>
      <c r="Q6" s="719"/>
      <c r="R6" s="719"/>
      <c r="S6" s="719"/>
      <c r="T6" s="719"/>
      <c r="U6" s="719"/>
      <c r="V6" s="719"/>
      <c r="W6" s="719"/>
      <c r="X6" s="719"/>
    </row>
    <row r="7" spans="2:24" s="148" customFormat="1" ht="30" customHeight="1">
      <c r="B7" s="875" t="s">
        <v>1039</v>
      </c>
      <c r="C7" s="875"/>
      <c r="D7" s="875"/>
      <c r="E7" s="875"/>
      <c r="F7" s="875"/>
      <c r="G7" s="875"/>
      <c r="H7" s="875"/>
      <c r="I7" s="875"/>
      <c r="J7" s="875"/>
      <c r="K7" s="875"/>
      <c r="L7" s="875"/>
      <c r="N7" s="719"/>
      <c r="O7" s="719"/>
      <c r="P7" s="719"/>
      <c r="Q7" s="719"/>
      <c r="R7" s="719"/>
      <c r="S7" s="719"/>
      <c r="T7" s="719"/>
      <c r="U7" s="719"/>
      <c r="V7" s="719"/>
      <c r="W7" s="719"/>
      <c r="X7" s="719"/>
    </row>
    <row r="8" spans="2:24" ht="5.0999999999999996" customHeight="1">
      <c r="B8" s="130"/>
      <c r="C8" s="130"/>
      <c r="D8" s="130"/>
      <c r="E8" s="130"/>
      <c r="F8" s="130"/>
      <c r="G8" s="130"/>
      <c r="H8" s="130"/>
      <c r="I8" s="130"/>
    </row>
    <row r="9" spans="2:24" s="149" customFormat="1" ht="12.75">
      <c r="B9" s="874" t="s">
        <v>218</v>
      </c>
      <c r="C9" s="874"/>
      <c r="D9" s="874"/>
      <c r="E9" s="874"/>
      <c r="F9" s="874"/>
      <c r="G9" s="874"/>
      <c r="H9" s="874"/>
      <c r="I9" s="874"/>
      <c r="J9" s="874"/>
      <c r="K9" s="874"/>
      <c r="L9" s="874"/>
    </row>
    <row r="10" spans="2:24" s="149" customFormat="1" ht="12.75">
      <c r="B10" s="874" t="s">
        <v>1066</v>
      </c>
      <c r="C10" s="874"/>
      <c r="D10" s="874"/>
      <c r="E10" s="874"/>
      <c r="F10" s="874"/>
      <c r="G10" s="874"/>
      <c r="H10" s="874"/>
      <c r="I10" s="874"/>
      <c r="J10" s="874"/>
      <c r="K10" s="874"/>
      <c r="L10" s="874"/>
    </row>
    <row r="11" spans="2:24" s="149" customFormat="1" ht="12.75">
      <c r="B11" s="874" t="s">
        <v>301</v>
      </c>
      <c r="C11" s="874"/>
      <c r="D11" s="874"/>
      <c r="E11" s="874"/>
      <c r="F11" s="874"/>
      <c r="G11" s="874"/>
      <c r="H11" s="874"/>
      <c r="I11" s="874"/>
      <c r="J11" s="874"/>
      <c r="K11" s="874"/>
      <c r="L11" s="874"/>
    </row>
    <row r="12" spans="2:24" ht="5.0999999999999996" customHeight="1"/>
    <row r="39" spans="2:10" ht="11.25" customHeight="1">
      <c r="B39" s="36" t="s">
        <v>47</v>
      </c>
      <c r="C39" s="130"/>
      <c r="D39" s="130"/>
      <c r="E39" s="130"/>
      <c r="F39" s="130"/>
      <c r="G39" s="130"/>
      <c r="H39" s="130"/>
      <c r="I39" s="130"/>
      <c r="J39" s="530"/>
    </row>
    <row r="40" spans="2:10" ht="11.25" customHeight="1">
      <c r="B40" s="36"/>
      <c r="C40" s="130"/>
      <c r="D40" s="130"/>
      <c r="E40" s="130"/>
      <c r="F40" s="130"/>
      <c r="G40" s="130"/>
      <c r="H40" s="130"/>
      <c r="I40" s="130"/>
      <c r="J40" s="530"/>
    </row>
    <row r="41" spans="2:10" ht="11.25" customHeight="1">
      <c r="B41" s="1001"/>
      <c r="C41" s="998">
        <v>2022</v>
      </c>
      <c r="D41" s="999"/>
      <c r="E41" s="999"/>
      <c r="F41" s="1000"/>
      <c r="G41" s="1002">
        <v>2023</v>
      </c>
      <c r="H41" s="1003"/>
      <c r="I41" s="1004"/>
    </row>
    <row r="42" spans="2:10" ht="11.25" customHeight="1">
      <c r="B42" s="1001"/>
      <c r="C42" s="650" t="s">
        <v>3</v>
      </c>
      <c r="D42" s="650" t="s">
        <v>4</v>
      </c>
      <c r="E42" s="650" t="s">
        <v>5</v>
      </c>
      <c r="F42" s="650" t="s">
        <v>6</v>
      </c>
      <c r="G42" s="650" t="s">
        <v>694</v>
      </c>
      <c r="H42" s="650" t="s">
        <v>845</v>
      </c>
      <c r="I42" s="650" t="s">
        <v>5</v>
      </c>
    </row>
    <row r="43" spans="2:10" ht="11.25" customHeight="1">
      <c r="B43" s="651" t="s">
        <v>715</v>
      </c>
      <c r="C43" s="652">
        <v>237.35</v>
      </c>
      <c r="D43" s="652">
        <v>266.49</v>
      </c>
      <c r="E43" s="652">
        <v>234.88</v>
      </c>
      <c r="F43" s="652">
        <v>238.49</v>
      </c>
      <c r="G43" s="366">
        <v>256.14999999999998</v>
      </c>
      <c r="H43" s="366">
        <v>270.89999999999998</v>
      </c>
      <c r="I43" s="366">
        <v>266.77999999999997</v>
      </c>
    </row>
    <row r="44" spans="2:10" ht="11.25" customHeight="1">
      <c r="B44" s="651" t="s">
        <v>153</v>
      </c>
      <c r="C44" s="652">
        <v>39.67</v>
      </c>
      <c r="D44" s="652">
        <v>114.73</v>
      </c>
      <c r="E44" s="652">
        <v>157.55000000000001</v>
      </c>
      <c r="F44" s="652">
        <v>131.04</v>
      </c>
      <c r="G44" s="652">
        <v>77.39</v>
      </c>
      <c r="H44" s="652">
        <v>69.5</v>
      </c>
      <c r="I44" s="652">
        <v>50.47</v>
      </c>
    </row>
    <row r="45" spans="2:10" ht="23.25" thickBot="1">
      <c r="B45" s="835" t="s">
        <v>154</v>
      </c>
      <c r="C45" s="836">
        <v>140.51</v>
      </c>
      <c r="D45" s="836">
        <v>144.18</v>
      </c>
      <c r="E45" s="836">
        <v>142.63999999999999</v>
      </c>
      <c r="F45" s="836">
        <v>139.34</v>
      </c>
      <c r="G45" s="836">
        <v>131.66999999999999</v>
      </c>
      <c r="H45" s="836">
        <v>148.35</v>
      </c>
      <c r="I45" s="836">
        <v>140.66999999999999</v>
      </c>
    </row>
    <row r="46" spans="2:10" ht="11.25" customHeight="1">
      <c r="B46" s="837" t="s">
        <v>715</v>
      </c>
      <c r="C46" s="838">
        <v>-111.51</v>
      </c>
      <c r="D46" s="838">
        <v>-89.09</v>
      </c>
      <c r="E46" s="838">
        <v>-69.83</v>
      </c>
      <c r="F46" s="838">
        <v>-65.36</v>
      </c>
      <c r="G46" s="838">
        <v>-56.07</v>
      </c>
      <c r="H46" s="838">
        <v>-58.69</v>
      </c>
      <c r="I46" s="838">
        <v>-64.72</v>
      </c>
    </row>
    <row r="47" spans="2:10" ht="11.25" customHeight="1">
      <c r="B47" s="651" t="s">
        <v>153</v>
      </c>
      <c r="C47" s="653">
        <v>-39.47</v>
      </c>
      <c r="D47" s="653">
        <v>-34.56</v>
      </c>
      <c r="E47" s="653">
        <v>-30.59</v>
      </c>
      <c r="F47" s="653">
        <v>-28.77</v>
      </c>
      <c r="G47" s="653">
        <v>-25.42</v>
      </c>
      <c r="H47" s="653">
        <v>-30.05</v>
      </c>
      <c r="I47" s="653">
        <v>-33.92</v>
      </c>
    </row>
    <row r="48" spans="2:10" ht="22.5">
      <c r="B48" s="79" t="s">
        <v>154</v>
      </c>
      <c r="C48" s="654">
        <v>-41.79</v>
      </c>
      <c r="D48" s="654">
        <v>-36.68</v>
      </c>
      <c r="E48" s="654">
        <v>-27.56</v>
      </c>
      <c r="F48" s="654">
        <v>-26.14</v>
      </c>
      <c r="G48" s="654">
        <v>-24.13</v>
      </c>
      <c r="H48" s="654">
        <v>-21.76</v>
      </c>
      <c r="I48" s="654">
        <v>-24.64</v>
      </c>
    </row>
    <row r="61" spans="3:9">
      <c r="C61" s="569"/>
      <c r="D61" s="569"/>
      <c r="E61" s="569"/>
      <c r="F61" s="569"/>
      <c r="G61" s="569"/>
      <c r="H61" s="569"/>
      <c r="I61" s="569"/>
    </row>
    <row r="62" spans="3:9">
      <c r="C62" s="569"/>
      <c r="D62" s="569"/>
      <c r="E62" s="569"/>
      <c r="F62" s="569"/>
      <c r="G62" s="569"/>
      <c r="H62" s="569"/>
      <c r="I62" s="569"/>
    </row>
    <row r="63" spans="3:9">
      <c r="C63" s="569"/>
      <c r="D63" s="569"/>
      <c r="E63" s="569"/>
      <c r="F63" s="569"/>
      <c r="G63" s="569"/>
      <c r="H63" s="569"/>
      <c r="I63" s="569"/>
    </row>
    <row r="64" spans="3:9">
      <c r="C64" s="569"/>
      <c r="D64" s="569"/>
      <c r="E64" s="569"/>
      <c r="F64" s="569"/>
      <c r="G64" s="569"/>
      <c r="H64" s="569"/>
      <c r="I64" s="569"/>
    </row>
    <row r="65" spans="3:9">
      <c r="C65" s="569"/>
      <c r="D65" s="569"/>
      <c r="E65" s="569"/>
      <c r="F65" s="569"/>
      <c r="G65" s="569"/>
      <c r="H65" s="569"/>
      <c r="I65" s="569"/>
    </row>
    <row r="66" spans="3:9">
      <c r="C66" s="569"/>
      <c r="D66" s="569"/>
      <c r="E66" s="569"/>
      <c r="F66" s="569"/>
      <c r="G66" s="569"/>
      <c r="H66" s="569"/>
      <c r="I66" s="569"/>
    </row>
  </sheetData>
  <mergeCells count="12">
    <mergeCell ref="C41:F41"/>
    <mergeCell ref="B41:B42"/>
    <mergeCell ref="G41:I41"/>
    <mergeCell ref="B1:L1"/>
    <mergeCell ref="B2:L2"/>
    <mergeCell ref="B3:L3"/>
    <mergeCell ref="B11:L11"/>
    <mergeCell ref="B5:L5"/>
    <mergeCell ref="B6:L6"/>
    <mergeCell ref="B7:L7"/>
    <mergeCell ref="B9:L9"/>
    <mergeCell ref="B10:L10"/>
  </mergeCells>
  <hyperlinks>
    <hyperlink ref="B1:G1" location="Cuprins_ro!B4" display="I. Balanța de plăți a Republicii Moldova în trimestrul I 2023 (date provizorii)" xr:uid="{4BF4699F-265D-4A25-AD9D-E1F43FFAC619}"/>
    <hyperlink ref="B2:G2" location="Содержание_ru!B4" display="I. Платёжный баланс Республики Молдова в I кварталe 2023 года (предварительные данные)" xr:uid="{61372FA5-34EF-430E-8038-F231FC777DA5}"/>
    <hyperlink ref="B3:G3" location="Contents_en!B4" display="I. Balance of payments of the Republic of Moldova in Quarter I, 2023 (preliminary data)" xr:uid="{3D20F06E-AD28-44F2-8B22-78AEB495876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0714-CFA5-4396-8959-B4EC8C72793A}">
  <sheetPr codeName="Sheet23"/>
  <dimension ref="B1:K53"/>
  <sheetViews>
    <sheetView showGridLines="0" showRowColHeaders="0" showZeros="0" zoomScaleNormal="100" workbookViewId="0"/>
  </sheetViews>
  <sheetFormatPr defaultColWidth="9.140625" defaultRowHeight="12.75"/>
  <cols>
    <col min="1" max="1" width="5.7109375" style="85" customWidth="1"/>
    <col min="2" max="2" width="40.85546875" style="85" customWidth="1"/>
    <col min="3" max="8" width="9.140625" style="85"/>
    <col min="9" max="9" width="9.28515625" style="85" customWidth="1"/>
    <col min="10" max="16384" width="9.140625" style="85"/>
  </cols>
  <sheetData>
    <row r="1" spans="2:9" s="9" customFormat="1" ht="15">
      <c r="B1" s="1005" t="s">
        <v>884</v>
      </c>
      <c r="C1" s="1005"/>
      <c r="D1" s="1005"/>
      <c r="E1" s="1005"/>
      <c r="F1" s="1005"/>
      <c r="G1" s="1005"/>
      <c r="H1" s="1005"/>
      <c r="I1" s="1005"/>
    </row>
    <row r="2" spans="2:9" s="9" customFormat="1" ht="15">
      <c r="B2" s="1005" t="s">
        <v>885</v>
      </c>
      <c r="C2" s="1005"/>
      <c r="D2" s="1005"/>
      <c r="E2" s="1005"/>
      <c r="F2" s="1005"/>
      <c r="G2" s="1005"/>
      <c r="H2" s="1005"/>
      <c r="I2" s="1005"/>
    </row>
    <row r="3" spans="2:9" s="9" customFormat="1" ht="15">
      <c r="B3" s="1005" t="s">
        <v>886</v>
      </c>
      <c r="C3" s="1005"/>
      <c r="D3" s="1005"/>
      <c r="E3" s="1005"/>
      <c r="F3" s="1005"/>
      <c r="G3" s="1005"/>
      <c r="H3" s="1005"/>
      <c r="I3" s="1005"/>
    </row>
    <row r="4" spans="2:9" customFormat="1" ht="11.25" customHeight="1">
      <c r="B4" s="120"/>
      <c r="C4" s="120"/>
      <c r="D4" s="120"/>
      <c r="E4" s="120"/>
      <c r="F4" s="120"/>
      <c r="G4" s="120"/>
      <c r="H4" s="120"/>
      <c r="I4" s="120"/>
    </row>
    <row r="5" spans="2:9" s="148" customFormat="1" ht="32.25" customHeight="1">
      <c r="B5" s="875" t="s">
        <v>1040</v>
      </c>
      <c r="C5" s="875"/>
      <c r="D5" s="875"/>
      <c r="E5" s="875"/>
      <c r="F5" s="875"/>
      <c r="G5" s="875"/>
      <c r="H5" s="875"/>
      <c r="I5" s="875"/>
    </row>
    <row r="6" spans="2:9" s="148" customFormat="1" ht="32.25" customHeight="1">
      <c r="B6" s="875" t="s">
        <v>909</v>
      </c>
      <c r="C6" s="875"/>
      <c r="D6" s="875"/>
      <c r="E6" s="875"/>
      <c r="F6" s="875"/>
      <c r="G6" s="875"/>
      <c r="H6" s="875"/>
      <c r="I6" s="875"/>
    </row>
    <row r="7" spans="2:9" s="148" customFormat="1" ht="32.25" customHeight="1">
      <c r="B7" s="875" t="s">
        <v>910</v>
      </c>
      <c r="C7" s="875"/>
      <c r="D7" s="875"/>
      <c r="E7" s="875"/>
      <c r="F7" s="875"/>
      <c r="G7" s="875"/>
      <c r="H7" s="875"/>
      <c r="I7" s="875"/>
    </row>
    <row r="8" spans="2:9" customFormat="1" ht="5.0999999999999996" customHeight="1">
      <c r="B8" s="655"/>
      <c r="C8" s="655"/>
      <c r="D8" s="655"/>
      <c r="E8" s="655"/>
      <c r="F8" s="655"/>
      <c r="G8" s="655"/>
      <c r="H8" s="655"/>
      <c r="I8" s="655"/>
    </row>
    <row r="9" spans="2:9" s="149" customFormat="1">
      <c r="B9" s="874" t="s">
        <v>221</v>
      </c>
      <c r="C9" s="874"/>
      <c r="D9" s="874"/>
      <c r="E9" s="874"/>
      <c r="F9" s="874"/>
      <c r="G9" s="874"/>
      <c r="H9" s="874"/>
      <c r="I9" s="874"/>
    </row>
    <row r="10" spans="2:9" s="149" customFormat="1">
      <c r="B10" s="874" t="s">
        <v>302</v>
      </c>
      <c r="C10" s="874"/>
      <c r="D10" s="874"/>
      <c r="E10" s="874"/>
      <c r="F10" s="874"/>
      <c r="G10" s="874"/>
      <c r="H10" s="874"/>
      <c r="I10" s="874"/>
    </row>
    <row r="11" spans="2:9" s="149" customFormat="1">
      <c r="B11" s="874" t="s">
        <v>303</v>
      </c>
      <c r="C11" s="874"/>
      <c r="D11" s="874"/>
      <c r="E11" s="874"/>
      <c r="F11" s="874"/>
      <c r="G11" s="874"/>
      <c r="H11" s="874"/>
      <c r="I11" s="874"/>
    </row>
    <row r="12" spans="2:9" customFormat="1" ht="15.75">
      <c r="B12" s="85"/>
      <c r="C12" s="120"/>
      <c r="D12" s="120"/>
      <c r="E12" s="120"/>
      <c r="F12" s="120"/>
      <c r="G12" s="120"/>
      <c r="H12" s="120"/>
      <c r="I12" s="120"/>
    </row>
    <row r="13" spans="2:9" customFormat="1" ht="15.75">
      <c r="B13" s="85"/>
      <c r="C13" s="120"/>
      <c r="D13" s="120"/>
      <c r="E13" s="120"/>
      <c r="F13" s="120"/>
      <c r="G13" s="120"/>
      <c r="H13" s="120"/>
      <c r="I13" s="120"/>
    </row>
    <row r="14" spans="2:9" customFormat="1" ht="15.75">
      <c r="B14" s="85"/>
      <c r="C14" s="120"/>
      <c r="D14" s="120"/>
      <c r="E14" s="120"/>
      <c r="F14" s="120"/>
      <c r="G14" s="120"/>
      <c r="H14" s="120"/>
      <c r="I14" s="120"/>
    </row>
    <row r="15" spans="2:9" customFormat="1" ht="15.75">
      <c r="B15" s="85"/>
      <c r="C15" s="120"/>
      <c r="D15" s="120"/>
      <c r="E15" s="120"/>
      <c r="F15" s="120"/>
      <c r="G15" s="120"/>
      <c r="H15" s="120"/>
      <c r="I15" s="120"/>
    </row>
    <row r="16" spans="2:9" customFormat="1" ht="15.75">
      <c r="B16" s="85"/>
      <c r="C16" s="120"/>
      <c r="D16" s="120"/>
      <c r="E16" s="120"/>
      <c r="F16" s="120"/>
      <c r="G16" s="120"/>
      <c r="H16" s="120"/>
      <c r="I16" s="120"/>
    </row>
    <row r="17" spans="2:9" customFormat="1" ht="15.75">
      <c r="B17" s="85"/>
      <c r="C17" s="120"/>
      <c r="D17" s="120"/>
      <c r="E17" s="120"/>
      <c r="F17" s="120"/>
      <c r="G17" s="120"/>
      <c r="H17" s="120"/>
      <c r="I17" s="120"/>
    </row>
    <row r="18" spans="2:9" customFormat="1" ht="15.75">
      <c r="B18" s="85"/>
      <c r="C18" s="120"/>
      <c r="D18" s="120"/>
      <c r="E18" s="120"/>
      <c r="F18" s="120"/>
      <c r="G18" s="120"/>
      <c r="H18" s="120"/>
      <c r="I18" s="120"/>
    </row>
    <row r="19" spans="2:9" customFormat="1" ht="15.75">
      <c r="B19" s="85"/>
      <c r="C19" s="120"/>
      <c r="D19" s="120"/>
      <c r="E19" s="120"/>
      <c r="F19" s="120"/>
      <c r="G19" s="120"/>
      <c r="H19" s="120"/>
      <c r="I19" s="120"/>
    </row>
    <row r="20" spans="2:9" customFormat="1" ht="15.75">
      <c r="B20" s="85"/>
      <c r="C20" s="120"/>
      <c r="D20" s="120"/>
      <c r="E20" s="120"/>
      <c r="F20" s="120"/>
      <c r="G20" s="120"/>
      <c r="H20" s="120"/>
      <c r="I20" s="120"/>
    </row>
    <row r="21" spans="2:9" customFormat="1" ht="15.75">
      <c r="B21" s="85"/>
      <c r="C21" s="120"/>
      <c r="D21" s="120"/>
      <c r="E21" s="120"/>
      <c r="F21" s="120"/>
      <c r="G21" s="120"/>
      <c r="H21" s="120"/>
      <c r="I21" s="120"/>
    </row>
    <row r="22" spans="2:9" customFormat="1" ht="15.75">
      <c r="B22" s="85"/>
      <c r="C22" s="120"/>
      <c r="D22" s="120"/>
      <c r="E22" s="120"/>
      <c r="F22" s="120"/>
      <c r="G22" s="120"/>
      <c r="H22" s="120"/>
      <c r="I22" s="120"/>
    </row>
    <row r="23" spans="2:9" customFormat="1" ht="15.75">
      <c r="B23" s="85"/>
      <c r="C23" s="120"/>
      <c r="D23" s="120"/>
      <c r="E23" s="120"/>
      <c r="F23" s="120"/>
      <c r="G23" s="120"/>
      <c r="H23" s="120"/>
      <c r="I23" s="120"/>
    </row>
    <row r="24" spans="2:9" customFormat="1" ht="15.75">
      <c r="B24" s="85"/>
      <c r="C24" s="120"/>
      <c r="D24" s="120"/>
      <c r="E24" s="120"/>
      <c r="F24" s="120"/>
      <c r="G24" s="120"/>
      <c r="H24" s="120"/>
      <c r="I24" s="120"/>
    </row>
    <row r="25" spans="2:9" customFormat="1" ht="15.75">
      <c r="B25" s="85"/>
      <c r="C25" s="120"/>
      <c r="D25" s="120"/>
      <c r="E25" s="120"/>
      <c r="F25" s="120"/>
      <c r="G25" s="120"/>
      <c r="H25" s="120"/>
      <c r="I25" s="120"/>
    </row>
    <row r="26" spans="2:9" customFormat="1" ht="15.75">
      <c r="B26" s="85"/>
      <c r="C26" s="120"/>
      <c r="D26" s="120"/>
      <c r="E26" s="120"/>
      <c r="F26" s="120"/>
      <c r="G26" s="120"/>
      <c r="H26" s="120"/>
      <c r="I26" s="120"/>
    </row>
    <row r="27" spans="2:9" customFormat="1" ht="15.75">
      <c r="B27" s="85"/>
      <c r="C27" s="120"/>
      <c r="D27" s="120"/>
      <c r="E27" s="120"/>
      <c r="F27" s="120"/>
      <c r="G27" s="120"/>
      <c r="H27" s="120"/>
      <c r="I27" s="120"/>
    </row>
    <row r="28" spans="2:9" customFormat="1" ht="15.75">
      <c r="B28" s="85"/>
      <c r="C28" s="120"/>
      <c r="D28" s="120"/>
      <c r="E28" s="120"/>
      <c r="F28" s="120"/>
      <c r="G28" s="120"/>
      <c r="H28" s="120"/>
      <c r="I28" s="120"/>
    </row>
    <row r="29" spans="2:9" customFormat="1" ht="15.75">
      <c r="B29" s="85"/>
      <c r="C29" s="120"/>
      <c r="D29" s="120"/>
      <c r="E29" s="120"/>
      <c r="F29" s="120"/>
      <c r="G29" s="120"/>
      <c r="H29" s="120"/>
      <c r="I29" s="120"/>
    </row>
    <row r="30" spans="2:9" customFormat="1" ht="15.75">
      <c r="B30" s="85"/>
      <c r="C30" s="120"/>
      <c r="D30" s="120"/>
      <c r="E30" s="120"/>
      <c r="F30" s="120"/>
      <c r="G30" s="120"/>
      <c r="H30" s="120"/>
      <c r="I30" s="120"/>
    </row>
    <row r="31" spans="2:9" customFormat="1" ht="15.75">
      <c r="B31" s="85"/>
      <c r="C31" s="120"/>
      <c r="D31" s="120"/>
      <c r="E31" s="120"/>
      <c r="F31" s="120"/>
      <c r="G31" s="120"/>
      <c r="H31" s="120"/>
      <c r="I31" s="120"/>
    </row>
    <row r="32" spans="2:9" customFormat="1" ht="15.75">
      <c r="B32" s="85"/>
      <c r="C32" s="120"/>
      <c r="D32" s="120"/>
      <c r="E32" s="120"/>
      <c r="F32" s="120"/>
      <c r="G32" s="120"/>
      <c r="H32" s="120"/>
      <c r="I32" s="120"/>
    </row>
    <row r="33" spans="2:11" customFormat="1" ht="15.75">
      <c r="B33" s="85"/>
      <c r="C33" s="120"/>
      <c r="D33" s="120"/>
      <c r="E33" s="120"/>
      <c r="F33" s="120"/>
      <c r="G33" s="120"/>
      <c r="H33" s="120"/>
      <c r="I33" s="120"/>
    </row>
    <row r="34" spans="2:11" customFormat="1" ht="11.25" customHeight="1">
      <c r="B34" s="36" t="s">
        <v>47</v>
      </c>
      <c r="C34" s="130"/>
      <c r="D34" s="130"/>
      <c r="E34" s="130"/>
      <c r="F34" s="130"/>
      <c r="G34" s="130"/>
      <c r="H34" s="130"/>
      <c r="I34" s="130"/>
      <c r="K34" s="530"/>
    </row>
    <row r="35" spans="2:11" customFormat="1" ht="11.25" customHeight="1">
      <c r="B35" s="36"/>
      <c r="C35" s="130"/>
      <c r="D35" s="130"/>
      <c r="E35" s="130"/>
      <c r="F35" s="130"/>
      <c r="G35" s="130"/>
      <c r="H35" s="130"/>
      <c r="I35" s="130"/>
      <c r="K35" s="530"/>
    </row>
    <row r="36" spans="2:11" customFormat="1" ht="11.25" customHeight="1">
      <c r="B36" s="952"/>
      <c r="C36" s="1006">
        <v>2022</v>
      </c>
      <c r="D36" s="1007"/>
      <c r="E36" s="1007"/>
      <c r="F36" s="1007"/>
      <c r="G36" s="923">
        <v>2023</v>
      </c>
      <c r="H36" s="924"/>
      <c r="I36" s="925"/>
      <c r="J36" s="85"/>
    </row>
    <row r="37" spans="2:11" ht="11.25" customHeight="1">
      <c r="B37" s="953"/>
      <c r="C37" s="656" t="s">
        <v>3</v>
      </c>
      <c r="D37" s="656" t="s">
        <v>4</v>
      </c>
      <c r="E37" s="656" t="s">
        <v>5</v>
      </c>
      <c r="F37" s="656" t="s">
        <v>6</v>
      </c>
      <c r="G37" s="656" t="s">
        <v>694</v>
      </c>
      <c r="H37" s="656" t="s">
        <v>845</v>
      </c>
      <c r="I37" s="656" t="s">
        <v>5</v>
      </c>
    </row>
    <row r="38" spans="2:11" ht="33.75">
      <c r="B38" s="134" t="s">
        <v>219</v>
      </c>
      <c r="C38" s="360">
        <v>6.51</v>
      </c>
      <c r="D38" s="360">
        <v>8.52</v>
      </c>
      <c r="E38" s="360">
        <v>8.5</v>
      </c>
      <c r="F38" s="360">
        <v>17.02</v>
      </c>
      <c r="G38" s="360">
        <v>6.68</v>
      </c>
      <c r="H38" s="360">
        <v>11.99</v>
      </c>
      <c r="I38" s="360">
        <v>19.850000000000001</v>
      </c>
      <c r="J38" s="321"/>
    </row>
    <row r="39" spans="2:11" ht="60" customHeight="1">
      <c r="B39" s="134" t="s">
        <v>309</v>
      </c>
      <c r="C39" s="360">
        <v>-14.100000000000001</v>
      </c>
      <c r="D39" s="360">
        <v>-10.560000000000002</v>
      </c>
      <c r="E39" s="360">
        <v>1.0899999999999999</v>
      </c>
      <c r="F39" s="360">
        <v>3.2999999999999972</v>
      </c>
      <c r="G39" s="360">
        <v>7.4</v>
      </c>
      <c r="H39" s="360">
        <v>13.07</v>
      </c>
      <c r="I39" s="360">
        <v>5.1099999999999994</v>
      </c>
    </row>
    <row r="40" spans="2:11" ht="68.25" customHeight="1">
      <c r="B40" s="134" t="s">
        <v>310</v>
      </c>
      <c r="C40" s="360">
        <v>0</v>
      </c>
      <c r="D40" s="360">
        <v>0</v>
      </c>
      <c r="E40" s="360">
        <v>0</v>
      </c>
      <c r="F40" s="360">
        <v>-0.1</v>
      </c>
      <c r="G40" s="360">
        <v>-0.06</v>
      </c>
      <c r="H40" s="360">
        <v>0</v>
      </c>
      <c r="I40" s="360">
        <v>-0.16</v>
      </c>
    </row>
    <row r="41" spans="2:11">
      <c r="B41" s="819" t="s">
        <v>220</v>
      </c>
      <c r="C41" s="359">
        <v>-7.5900000000000034</v>
      </c>
      <c r="D41" s="359">
        <v>-2.0400000000000027</v>
      </c>
      <c r="E41" s="359">
        <v>9.59</v>
      </c>
      <c r="F41" s="359">
        <v>20.219999999999992</v>
      </c>
      <c r="G41" s="359">
        <v>14.02</v>
      </c>
      <c r="H41" s="359">
        <v>25.060000000000002</v>
      </c>
      <c r="I41" s="359">
        <v>24.799999999999997</v>
      </c>
    </row>
    <row r="42" spans="2:11">
      <c r="B42" s="18"/>
      <c r="C42" s="72"/>
      <c r="D42" s="72"/>
      <c r="E42" s="72"/>
      <c r="F42" s="72"/>
      <c r="G42" s="72"/>
      <c r="H42" s="72"/>
    </row>
    <row r="43" spans="2:11" s="86" customFormat="1">
      <c r="C43" s="87"/>
      <c r="D43" s="87"/>
      <c r="E43" s="87"/>
      <c r="F43" s="87"/>
      <c r="G43" s="87"/>
      <c r="H43" s="87"/>
      <c r="I43" s="87"/>
    </row>
    <row r="49" spans="3:9">
      <c r="C49" s="573"/>
      <c r="D49" s="573"/>
      <c r="E49" s="573"/>
      <c r="F49" s="573"/>
      <c r="G49" s="573"/>
      <c r="H49" s="573"/>
      <c r="I49" s="573"/>
    </row>
    <row r="50" spans="3:9">
      <c r="C50" s="573"/>
      <c r="D50" s="573"/>
      <c r="E50" s="573"/>
      <c r="F50" s="573"/>
      <c r="G50" s="573"/>
      <c r="H50" s="573"/>
      <c r="I50" s="573"/>
    </row>
    <row r="51" spans="3:9">
      <c r="C51" s="573"/>
      <c r="D51" s="573"/>
      <c r="E51" s="573"/>
      <c r="F51" s="573"/>
      <c r="G51" s="573"/>
      <c r="H51" s="573"/>
      <c r="I51" s="573"/>
    </row>
    <row r="52" spans="3:9">
      <c r="C52" s="573"/>
      <c r="D52" s="573"/>
      <c r="E52" s="573"/>
      <c r="F52" s="573"/>
      <c r="G52" s="573"/>
      <c r="H52" s="573"/>
      <c r="I52" s="573"/>
    </row>
    <row r="53" spans="3:9">
      <c r="C53" s="573"/>
      <c r="D53" s="573"/>
      <c r="E53" s="573"/>
      <c r="F53" s="573"/>
      <c r="G53" s="573"/>
      <c r="H53" s="573"/>
      <c r="I53" s="573"/>
    </row>
  </sheetData>
  <mergeCells count="12">
    <mergeCell ref="B36:B37"/>
    <mergeCell ref="B1:I1"/>
    <mergeCell ref="B2:I2"/>
    <mergeCell ref="B3:I3"/>
    <mergeCell ref="C36:F36"/>
    <mergeCell ref="B9:I9"/>
    <mergeCell ref="B10:I10"/>
    <mergeCell ref="B11:I11"/>
    <mergeCell ref="B5:I5"/>
    <mergeCell ref="B6:I6"/>
    <mergeCell ref="B7:I7"/>
    <mergeCell ref="G36:I36"/>
  </mergeCells>
  <hyperlinks>
    <hyperlink ref="B1:I1" location="Cuprins_ro!B4" display="I. Balanța de plăți a Republicii Moldova în trimestrul I 2023 (date provizorii)" xr:uid="{8C82BC92-4E6B-4545-8DC6-4A2959706591}"/>
    <hyperlink ref="B2:I2" location="Содержание_ru!B4" display="I. Платёжный баланс Республики Молдова в I кварталe 2023 года (предварительные данные)" xr:uid="{2B83C1D6-551D-452E-A2DB-F1E5E5993EDB}"/>
    <hyperlink ref="B3:I3" location="Contents_en!B4" display="I. Balance of payments of the Republic of Moldova in Quarter I, 2023 (preliminary data)" xr:uid="{C0088726-48D1-465F-92D8-DF507E82648A}"/>
  </hyperlinks>
  <pageMargins left="0.7" right="0.7" top="0.75" bottom="0.75" header="0.3" footer="0.3"/>
  <pageSetup paperSize="9" orientation="portrait" horizontalDpi="300"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C841-6EBD-4993-9661-CC42B5B5BE15}">
  <sheetPr codeName="Sheet24"/>
  <dimension ref="B1:O80"/>
  <sheetViews>
    <sheetView showGridLines="0" showRowColHeaders="0" showZeros="0" zoomScaleNormal="100" workbookViewId="0"/>
  </sheetViews>
  <sheetFormatPr defaultColWidth="9.140625" defaultRowHeight="12.75"/>
  <cols>
    <col min="1" max="1" width="5.7109375" style="88" customWidth="1"/>
    <col min="2" max="2" width="32.7109375" style="88" customWidth="1"/>
    <col min="3" max="12" width="7.85546875" style="88" customWidth="1"/>
    <col min="13" max="16384" width="9.140625" style="88"/>
  </cols>
  <sheetData>
    <row r="1" spans="2:13" s="9" customFormat="1" ht="15">
      <c r="B1" s="1005" t="s">
        <v>884</v>
      </c>
      <c r="C1" s="1005"/>
      <c r="D1" s="1005"/>
      <c r="E1" s="1005"/>
      <c r="F1" s="1005"/>
      <c r="G1" s="1005"/>
      <c r="H1" s="1005"/>
      <c r="I1" s="1005"/>
      <c r="J1" s="1005"/>
      <c r="K1" s="1005"/>
      <c r="L1" s="139"/>
    </row>
    <row r="2" spans="2:13" s="9" customFormat="1" ht="15">
      <c r="B2" s="1005" t="s">
        <v>885</v>
      </c>
      <c r="C2" s="1005"/>
      <c r="D2" s="1005"/>
      <c r="E2" s="1005"/>
      <c r="F2" s="1005"/>
      <c r="G2" s="1005"/>
      <c r="H2" s="1005"/>
      <c r="I2" s="1005"/>
      <c r="J2" s="1005"/>
      <c r="K2" s="1005"/>
      <c r="L2" s="139"/>
    </row>
    <row r="3" spans="2:13" s="9" customFormat="1" ht="15">
      <c r="B3" s="1005" t="s">
        <v>886</v>
      </c>
      <c r="C3" s="1005"/>
      <c r="D3" s="1005"/>
      <c r="E3" s="1005"/>
      <c r="F3" s="1005"/>
      <c r="G3" s="1005"/>
      <c r="H3" s="1005"/>
      <c r="I3" s="1005"/>
      <c r="J3" s="1005"/>
      <c r="K3" s="1005"/>
      <c r="L3" s="139"/>
    </row>
    <row r="4" spans="2:13" ht="11.25" customHeight="1">
      <c r="B4" s="1008"/>
      <c r="C4" s="1009"/>
      <c r="D4" s="971"/>
      <c r="E4" s="971"/>
      <c r="F4" s="971"/>
      <c r="G4" s="971"/>
      <c r="H4"/>
      <c r="I4"/>
    </row>
    <row r="5" spans="2:13" s="159" customFormat="1" ht="30" customHeight="1">
      <c r="B5" s="875" t="s">
        <v>940</v>
      </c>
      <c r="C5" s="875"/>
      <c r="D5" s="875"/>
      <c r="E5" s="875"/>
      <c r="F5" s="875"/>
      <c r="G5" s="875"/>
      <c r="H5" s="875"/>
      <c r="I5" s="875"/>
      <c r="J5" s="875"/>
      <c r="K5" s="875"/>
      <c r="L5" s="875"/>
      <c r="M5" s="875"/>
    </row>
    <row r="6" spans="2:13" s="159" customFormat="1" ht="30" customHeight="1">
      <c r="B6" s="875" t="s">
        <v>941</v>
      </c>
      <c r="C6" s="875"/>
      <c r="D6" s="875"/>
      <c r="E6" s="875"/>
      <c r="F6" s="875"/>
      <c r="G6" s="875"/>
      <c r="H6" s="875"/>
      <c r="I6" s="875"/>
      <c r="J6" s="875"/>
      <c r="K6" s="875"/>
      <c r="L6" s="875"/>
      <c r="M6" s="875"/>
    </row>
    <row r="7" spans="2:13" s="159" customFormat="1" ht="30" customHeight="1">
      <c r="B7" s="875" t="s">
        <v>942</v>
      </c>
      <c r="C7" s="875"/>
      <c r="D7" s="875"/>
      <c r="E7" s="875"/>
      <c r="F7" s="875"/>
      <c r="G7" s="875"/>
      <c r="H7" s="875"/>
      <c r="I7" s="875"/>
      <c r="J7" s="875"/>
      <c r="K7" s="875"/>
      <c r="L7" s="875"/>
      <c r="M7" s="875"/>
    </row>
    <row r="8" spans="2:13" ht="5.0999999999999996" customHeight="1">
      <c r="B8" s="564"/>
      <c r="C8" s="565"/>
      <c r="D8" s="130"/>
      <c r="E8" s="130"/>
      <c r="F8" s="130"/>
      <c r="G8" s="130"/>
      <c r="H8" s="130"/>
      <c r="I8" s="130"/>
    </row>
    <row r="9" spans="2:13" s="153" customFormat="1" ht="12" customHeight="1">
      <c r="B9" s="657" t="s">
        <v>666</v>
      </c>
      <c r="C9" s="657"/>
      <c r="D9" s="657"/>
      <c r="E9" s="657"/>
      <c r="F9" s="657"/>
      <c r="G9" s="657"/>
      <c r="H9" s="657"/>
      <c r="I9" s="657"/>
      <c r="J9" s="658"/>
      <c r="K9" s="658"/>
      <c r="L9" s="658"/>
      <c r="M9" s="152"/>
    </row>
    <row r="10" spans="2:13" s="153" customFormat="1" ht="12" customHeight="1">
      <c r="B10" s="657" t="s">
        <v>667</v>
      </c>
      <c r="C10" s="657"/>
      <c r="D10" s="657"/>
      <c r="E10" s="657"/>
      <c r="F10" s="657"/>
      <c r="G10" s="657"/>
      <c r="H10" s="657"/>
      <c r="I10" s="657"/>
      <c r="J10" s="658"/>
      <c r="K10" s="658"/>
      <c r="L10" s="658"/>
      <c r="M10" s="152"/>
    </row>
    <row r="11" spans="2:13" s="153" customFormat="1" ht="12" customHeight="1">
      <c r="B11" s="657" t="s">
        <v>668</v>
      </c>
      <c r="C11" s="657"/>
      <c r="D11" s="657"/>
      <c r="E11" s="657"/>
      <c r="F11" s="657"/>
      <c r="G11" s="657"/>
      <c r="H11" s="658"/>
      <c r="I11" s="658"/>
      <c r="J11" s="658"/>
      <c r="K11" s="658"/>
      <c r="L11" s="658"/>
      <c r="M11" s="152"/>
    </row>
    <row r="27" ht="61.5" customHeight="1"/>
    <row r="44" spans="2:15" ht="11.25" customHeight="1">
      <c r="B44" s="1013" t="s">
        <v>716</v>
      </c>
      <c r="C44" s="1013"/>
      <c r="D44" s="1013"/>
      <c r="E44" s="1013"/>
      <c r="F44" s="1013"/>
      <c r="G44" s="1013"/>
      <c r="H44" s="1013"/>
      <c r="I44" s="1013"/>
      <c r="J44" s="1013"/>
      <c r="K44" s="1013"/>
      <c r="L44" s="1013"/>
      <c r="M44" s="1013"/>
    </row>
    <row r="45" spans="2:15" customFormat="1" ht="11.25" customHeight="1">
      <c r="B45" s="36" t="s">
        <v>47</v>
      </c>
      <c r="C45" s="130"/>
      <c r="D45" s="130"/>
      <c r="E45" s="130"/>
      <c r="F45" s="130"/>
      <c r="G45" s="130"/>
      <c r="H45" s="130"/>
      <c r="I45" s="130"/>
      <c r="J45" s="130"/>
      <c r="K45" s="130"/>
      <c r="L45" s="130"/>
      <c r="M45" s="130"/>
      <c r="O45" s="530"/>
    </row>
    <row r="46" spans="2:15">
      <c r="B46" s="606"/>
    </row>
    <row r="47" spans="2:15" ht="11.25" customHeight="1">
      <c r="B47" s="1010"/>
      <c r="C47" s="918">
        <v>2022</v>
      </c>
      <c r="D47" s="919"/>
      <c r="E47" s="919"/>
      <c r="F47" s="919"/>
      <c r="G47" s="1012">
        <v>2023</v>
      </c>
      <c r="H47" s="1012"/>
      <c r="I47" s="1012"/>
    </row>
    <row r="48" spans="2:15" ht="11.25" customHeight="1">
      <c r="B48" s="1011"/>
      <c r="C48" s="89" t="s">
        <v>3</v>
      </c>
      <c r="D48" s="89" t="s">
        <v>4</v>
      </c>
      <c r="E48" s="89" t="s">
        <v>5</v>
      </c>
      <c r="F48" s="89" t="s">
        <v>6</v>
      </c>
      <c r="G48" s="89" t="s">
        <v>694</v>
      </c>
      <c r="H48" s="89" t="s">
        <v>845</v>
      </c>
      <c r="I48" s="89" t="s">
        <v>5</v>
      </c>
    </row>
    <row r="49" spans="2:13" s="92" customFormat="1" ht="33.75">
      <c r="B49" s="90" t="s">
        <v>222</v>
      </c>
      <c r="C49" s="91">
        <v>-616.18000000000006</v>
      </c>
      <c r="D49" s="91">
        <v>-436.56999999999988</v>
      </c>
      <c r="E49" s="91">
        <v>-619.67000000000007</v>
      </c>
      <c r="F49" s="91">
        <v>-765.24</v>
      </c>
      <c r="G49" s="91">
        <v>-464.33</v>
      </c>
      <c r="H49" s="91">
        <v>-310.72000000000003</v>
      </c>
      <c r="I49" s="91">
        <v>-633.62999999999977</v>
      </c>
    </row>
    <row r="50" spans="2:13" ht="33.75">
      <c r="B50" s="839" t="s">
        <v>223</v>
      </c>
      <c r="C50" s="93">
        <v>-177.15</v>
      </c>
      <c r="D50" s="93">
        <v>-111.35000000000001</v>
      </c>
      <c r="E50" s="93">
        <v>-192.08</v>
      </c>
      <c r="F50" s="93">
        <v>-60.499999999999979</v>
      </c>
      <c r="G50" s="93">
        <v>-138.49</v>
      </c>
      <c r="H50" s="93">
        <v>-57.159999999999982</v>
      </c>
      <c r="I50" s="93">
        <v>-105.52999999999999</v>
      </c>
    </row>
    <row r="51" spans="2:13" ht="33.75">
      <c r="B51" s="839" t="s">
        <v>224</v>
      </c>
      <c r="C51" s="93">
        <v>-2.96</v>
      </c>
      <c r="D51" s="93">
        <v>6.39</v>
      </c>
      <c r="E51" s="93">
        <v>0.2599999999999999</v>
      </c>
      <c r="F51" s="93">
        <v>-0.31000000000000005</v>
      </c>
      <c r="G51" s="93">
        <v>1.1399999999999999</v>
      </c>
      <c r="H51" s="93">
        <v>0.8</v>
      </c>
      <c r="I51" s="93">
        <v>0.80999999999999983</v>
      </c>
    </row>
    <row r="52" spans="2:13" s="95" customFormat="1" ht="33.75">
      <c r="B52" s="839" t="s">
        <v>225</v>
      </c>
      <c r="C52" s="93">
        <v>-12.500000000000004</v>
      </c>
      <c r="D52" s="93">
        <v>-357.71</v>
      </c>
      <c r="E52" s="93">
        <v>-736.86</v>
      </c>
      <c r="F52" s="93">
        <v>-490.59</v>
      </c>
      <c r="G52" s="93">
        <v>-171.46</v>
      </c>
      <c r="H52" s="93">
        <v>-355.41999999999996</v>
      </c>
      <c r="I52" s="93">
        <v>-443.53999999999996</v>
      </c>
    </row>
    <row r="53" spans="2:13" s="95" customFormat="1" ht="33.75">
      <c r="B53" s="839" t="s">
        <v>226</v>
      </c>
      <c r="C53" s="93">
        <v>-5.4200000000000017</v>
      </c>
      <c r="D53" s="93">
        <v>-219.07</v>
      </c>
      <c r="E53" s="93">
        <v>-201.35000000000002</v>
      </c>
      <c r="F53" s="93">
        <v>-314.31</v>
      </c>
      <c r="G53" s="93">
        <v>-192.88</v>
      </c>
      <c r="H53" s="93">
        <v>-52.350000000000023</v>
      </c>
      <c r="I53" s="93">
        <v>40.450000000000003</v>
      </c>
    </row>
    <row r="54" spans="2:13" s="95" customFormat="1" ht="33.75">
      <c r="B54" s="839" t="s">
        <v>227</v>
      </c>
      <c r="C54" s="93">
        <v>26.810000000000027</v>
      </c>
      <c r="D54" s="93">
        <v>-2.2799999999999958</v>
      </c>
      <c r="E54" s="93">
        <v>-210.01</v>
      </c>
      <c r="F54" s="93">
        <v>-14.010000000000002</v>
      </c>
      <c r="G54" s="93">
        <v>-118.21000000000001</v>
      </c>
      <c r="H54" s="93">
        <v>-94.860000000000014</v>
      </c>
      <c r="I54" s="93">
        <v>-161.69999999999999</v>
      </c>
    </row>
    <row r="55" spans="2:13" s="95" customFormat="1" ht="33.75" hidden="1">
      <c r="B55" s="839" t="s">
        <v>228</v>
      </c>
      <c r="C55" s="93">
        <v>0</v>
      </c>
      <c r="D55" s="93">
        <v>0</v>
      </c>
      <c r="E55" s="93">
        <v>0</v>
      </c>
      <c r="F55" s="93">
        <v>0</v>
      </c>
      <c r="G55" s="93">
        <v>0</v>
      </c>
      <c r="H55" s="93">
        <v>0</v>
      </c>
      <c r="I55" s="93">
        <v>0</v>
      </c>
    </row>
    <row r="56" spans="2:13" ht="33.75">
      <c r="B56" s="839" t="s">
        <v>229</v>
      </c>
      <c r="C56" s="93">
        <v>-444.96000000000004</v>
      </c>
      <c r="D56" s="93">
        <v>247.45</v>
      </c>
      <c r="E56" s="93">
        <v>720.36999999999989</v>
      </c>
      <c r="F56" s="93">
        <v>114.48000000000003</v>
      </c>
      <c r="G56" s="93">
        <v>155.57</v>
      </c>
      <c r="H56" s="93">
        <v>248.27</v>
      </c>
      <c r="I56" s="93">
        <v>35.880000000000059</v>
      </c>
    </row>
    <row r="57" spans="2:13" ht="33.75" hidden="1">
      <c r="B57" s="796" t="s">
        <v>230</v>
      </c>
      <c r="C57" s="797">
        <v>-20.2</v>
      </c>
      <c r="D57" s="797">
        <v>-12.6</v>
      </c>
      <c r="E57" s="797">
        <v>-15.2</v>
      </c>
      <c r="F57" s="797">
        <v>-19.7</v>
      </c>
      <c r="G57" s="797">
        <v>-13.742056994112243</v>
      </c>
      <c r="H57" s="797">
        <v>-7.9413465724707182</v>
      </c>
      <c r="I57" s="797">
        <v>-14.114016540541979</v>
      </c>
    </row>
    <row r="58" spans="2:13">
      <c r="B58" s="36"/>
      <c r="C58" s="96"/>
      <c r="D58" s="96"/>
    </row>
    <row r="60" spans="2:13" s="94" customFormat="1">
      <c r="C60" s="88"/>
      <c r="D60" s="88"/>
      <c r="E60" s="88"/>
      <c r="F60" s="88"/>
      <c r="G60" s="88"/>
      <c r="H60" s="88"/>
      <c r="I60" s="88"/>
      <c r="J60" s="88"/>
      <c r="K60" s="88"/>
      <c r="L60" s="88"/>
      <c r="M60" s="88"/>
    </row>
    <row r="61" spans="2:13" s="94" customFormat="1">
      <c r="C61" s="88"/>
      <c r="D61" s="88"/>
      <c r="E61" s="88"/>
      <c r="F61" s="88"/>
      <c r="G61" s="88"/>
      <c r="H61" s="88"/>
      <c r="I61" s="88"/>
      <c r="J61" s="88"/>
      <c r="K61" s="88"/>
      <c r="L61" s="88"/>
      <c r="M61" s="88"/>
    </row>
    <row r="62" spans="2:13" s="94" customFormat="1">
      <c r="C62" s="88"/>
      <c r="D62" s="88"/>
      <c r="E62" s="88"/>
      <c r="F62" s="88"/>
      <c r="G62" s="88"/>
      <c r="H62" s="88"/>
      <c r="I62" s="88"/>
      <c r="J62" s="88"/>
      <c r="K62" s="88"/>
      <c r="L62" s="88"/>
      <c r="M62" s="88"/>
    </row>
    <row r="70" spans="3:13">
      <c r="C70" s="574"/>
      <c r="D70" s="574"/>
      <c r="E70" s="574"/>
      <c r="F70" s="574"/>
      <c r="G70" s="574"/>
      <c r="H70" s="574"/>
      <c r="I70" s="574"/>
      <c r="J70" s="574"/>
      <c r="K70" s="574"/>
      <c r="L70" s="574"/>
      <c r="M70" s="574"/>
    </row>
    <row r="71" spans="3:13">
      <c r="C71" s="574"/>
      <c r="D71" s="574"/>
      <c r="E71" s="574"/>
      <c r="F71" s="574"/>
      <c r="G71" s="574"/>
      <c r="H71" s="574"/>
      <c r="I71" s="574"/>
      <c r="J71" s="574"/>
      <c r="K71" s="574"/>
      <c r="L71" s="574"/>
      <c r="M71" s="574"/>
    </row>
    <row r="72" spans="3:13">
      <c r="C72" s="574"/>
      <c r="D72" s="574"/>
      <c r="E72" s="574"/>
      <c r="F72" s="574"/>
      <c r="G72" s="574"/>
      <c r="H72" s="574"/>
      <c r="I72" s="574"/>
      <c r="J72" s="574"/>
      <c r="K72" s="574"/>
      <c r="L72" s="574"/>
      <c r="M72" s="574"/>
    </row>
    <row r="73" spans="3:13">
      <c r="C73" s="574"/>
      <c r="D73" s="574"/>
      <c r="E73" s="574"/>
      <c r="F73" s="574"/>
      <c r="G73" s="574"/>
      <c r="H73" s="574"/>
      <c r="I73" s="574"/>
      <c r="J73" s="574"/>
      <c r="K73" s="574"/>
      <c r="L73" s="574"/>
      <c r="M73" s="574"/>
    </row>
    <row r="74" spans="3:13">
      <c r="C74" s="574"/>
      <c r="D74" s="574"/>
      <c r="E74" s="574"/>
      <c r="F74" s="574"/>
      <c r="G74" s="574"/>
      <c r="H74" s="574"/>
      <c r="I74" s="574"/>
      <c r="J74" s="574"/>
      <c r="K74" s="574"/>
      <c r="L74" s="574"/>
      <c r="M74" s="574"/>
    </row>
    <row r="75" spans="3:13">
      <c r="C75" s="574"/>
      <c r="D75" s="574"/>
      <c r="E75" s="574"/>
      <c r="F75" s="574"/>
      <c r="G75" s="574"/>
      <c r="H75" s="574"/>
      <c r="I75" s="574"/>
      <c r="J75" s="574"/>
      <c r="K75" s="574"/>
      <c r="L75" s="574"/>
      <c r="M75" s="574"/>
    </row>
    <row r="76" spans="3:13">
      <c r="C76" s="574"/>
      <c r="D76" s="574"/>
      <c r="E76" s="574"/>
      <c r="F76" s="574"/>
      <c r="G76" s="574"/>
      <c r="H76" s="574"/>
      <c r="I76" s="574"/>
      <c r="J76" s="574"/>
      <c r="K76" s="574"/>
      <c r="L76" s="574"/>
      <c r="M76" s="574"/>
    </row>
    <row r="77" spans="3:13">
      <c r="C77" s="574"/>
      <c r="D77" s="574"/>
      <c r="E77" s="574"/>
      <c r="F77" s="574"/>
      <c r="G77" s="574"/>
      <c r="H77" s="574"/>
      <c r="I77" s="574"/>
      <c r="J77" s="574"/>
      <c r="K77" s="574"/>
      <c r="L77" s="574"/>
      <c r="M77" s="574"/>
    </row>
    <row r="78" spans="3:13">
      <c r="C78" s="574"/>
      <c r="D78" s="574"/>
      <c r="E78" s="574"/>
      <c r="F78" s="574"/>
      <c r="G78" s="574"/>
      <c r="H78" s="574"/>
      <c r="I78" s="574"/>
      <c r="J78" s="574"/>
      <c r="K78" s="574"/>
      <c r="L78" s="574"/>
      <c r="M78" s="574"/>
    </row>
    <row r="79" spans="3:13">
      <c r="C79" s="574"/>
      <c r="D79" s="574"/>
      <c r="E79" s="574"/>
      <c r="F79" s="574"/>
      <c r="G79" s="574"/>
      <c r="H79" s="574"/>
      <c r="I79" s="574"/>
      <c r="J79" s="574"/>
      <c r="K79" s="574"/>
      <c r="L79" s="574"/>
      <c r="M79" s="574"/>
    </row>
    <row r="80" spans="3:13">
      <c r="C80" s="574"/>
      <c r="D80" s="574"/>
      <c r="E80" s="574"/>
      <c r="F80" s="574"/>
      <c r="G80" s="574"/>
      <c r="H80" s="574"/>
      <c r="I80" s="574"/>
      <c r="J80" s="574"/>
      <c r="K80" s="574"/>
      <c r="L80" s="574"/>
      <c r="M80" s="574"/>
    </row>
  </sheetData>
  <mergeCells count="11">
    <mergeCell ref="C47:F47"/>
    <mergeCell ref="B1:K1"/>
    <mergeCell ref="B2:K2"/>
    <mergeCell ref="B3:K3"/>
    <mergeCell ref="B4:G4"/>
    <mergeCell ref="B47:B48"/>
    <mergeCell ref="G47:I47"/>
    <mergeCell ref="B44:M44"/>
    <mergeCell ref="B5:M5"/>
    <mergeCell ref="B6:M6"/>
    <mergeCell ref="B7:M7"/>
  </mergeCells>
  <hyperlinks>
    <hyperlink ref="B1:K1" location="Cuprins_ro!B4" display="I. Balanța de plăți a Republicii Moldova în trimestrul I 2023 (date provizorii)" xr:uid="{7B28EB4B-F89B-4E1B-945E-50397546B54B}"/>
    <hyperlink ref="B2:K2" location="Содержание_ru!B4" display="I. Платёжный баланс Республики Молдова в I кварталe 2023 года (предварительные данные)" xr:uid="{B4E062F7-237F-42DE-8959-77C2C5BBD225}"/>
    <hyperlink ref="B3:K3" location="Contents_en!B4" display="I. Balance of payments of the Republic of Moldova in Quarter I, 2023 (preliminary data)" xr:uid="{204E94DF-33B4-4349-9A14-198035B9131F}"/>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CA233-DC58-4E71-A1E6-CB1C35D0C690}">
  <sheetPr codeName="Sheet21"/>
  <dimension ref="B1:I130"/>
  <sheetViews>
    <sheetView showGridLines="0" showRowColHeaders="0" zoomScaleNormal="100" workbookViewId="0"/>
  </sheetViews>
  <sheetFormatPr defaultRowHeight="15"/>
  <cols>
    <col min="1" max="1" width="5.7109375" customWidth="1"/>
    <col min="2" max="2" width="48.42578125" customWidth="1"/>
    <col min="3" max="9" width="10.85546875" customWidth="1"/>
  </cols>
  <sheetData>
    <row r="1" spans="2:9">
      <c r="B1" s="1005" t="s">
        <v>884</v>
      </c>
      <c r="C1" s="1005"/>
      <c r="D1" s="1005"/>
      <c r="E1" s="1005"/>
      <c r="F1" s="1005"/>
      <c r="G1" s="1005"/>
      <c r="H1" s="139"/>
    </row>
    <row r="2" spans="2:9">
      <c r="B2" s="1005" t="s">
        <v>885</v>
      </c>
      <c r="C2" s="1005"/>
      <c r="D2" s="1005"/>
      <c r="E2" s="1005"/>
      <c r="F2" s="1005"/>
      <c r="G2" s="1005"/>
      <c r="H2" s="139"/>
    </row>
    <row r="3" spans="2:9">
      <c r="B3" s="1005" t="s">
        <v>886</v>
      </c>
      <c r="C3" s="1005"/>
      <c r="D3" s="1005"/>
      <c r="E3" s="1005"/>
      <c r="F3" s="1005"/>
      <c r="G3" s="1005"/>
      <c r="H3" s="139"/>
    </row>
    <row r="4" spans="2:9" ht="11.25" customHeight="1"/>
    <row r="5" spans="2:9">
      <c r="B5" s="890" t="s">
        <v>231</v>
      </c>
      <c r="C5" s="890"/>
      <c r="D5" s="890"/>
      <c r="E5" s="890"/>
      <c r="F5" s="890"/>
      <c r="G5" s="890"/>
      <c r="H5" s="787"/>
    </row>
    <row r="6" spans="2:9">
      <c r="B6" s="890" t="s">
        <v>305</v>
      </c>
      <c r="C6" s="890"/>
      <c r="D6" s="890"/>
      <c r="E6" s="890"/>
      <c r="F6" s="890"/>
      <c r="G6" s="890"/>
      <c r="H6" s="787"/>
    </row>
    <row r="7" spans="2:9">
      <c r="B7" s="890" t="s">
        <v>688</v>
      </c>
      <c r="C7" s="890"/>
      <c r="D7" s="890"/>
      <c r="E7" s="890"/>
      <c r="F7" s="890"/>
      <c r="G7" s="890"/>
      <c r="H7" s="787"/>
    </row>
    <row r="8" spans="2:9" ht="5.0999999999999996" customHeight="1" thickBot="1">
      <c r="B8" s="121"/>
    </row>
    <row r="9" spans="2:9" ht="11.25" customHeight="1" thickTop="1">
      <c r="B9" s="1014"/>
      <c r="C9" s="1016">
        <v>2022</v>
      </c>
      <c r="D9" s="1017"/>
      <c r="E9" s="1017"/>
      <c r="F9" s="1018"/>
      <c r="G9" s="1016">
        <v>2023</v>
      </c>
      <c r="H9" s="1017"/>
      <c r="I9" s="1018"/>
    </row>
    <row r="10" spans="2:9" ht="11.25" customHeight="1" thickBot="1">
      <c r="B10" s="1015"/>
      <c r="C10" s="38" t="s">
        <v>3</v>
      </c>
      <c r="D10" s="13" t="s">
        <v>4</v>
      </c>
      <c r="E10" s="13" t="s">
        <v>5</v>
      </c>
      <c r="F10" s="97" t="s">
        <v>6</v>
      </c>
      <c r="G10" s="466" t="s">
        <v>694</v>
      </c>
      <c r="H10" s="38" t="s">
        <v>845</v>
      </c>
      <c r="I10" s="97" t="s">
        <v>5</v>
      </c>
    </row>
    <row r="11" spans="2:9" ht="11.25" customHeight="1" thickTop="1">
      <c r="B11" s="39" t="s">
        <v>232</v>
      </c>
      <c r="C11" s="339">
        <v>-20.2</v>
      </c>
      <c r="D11" s="340">
        <v>-12.6</v>
      </c>
      <c r="E11" s="340">
        <v>-15.2</v>
      </c>
      <c r="F11" s="339">
        <v>-19.7</v>
      </c>
      <c r="G11" s="339">
        <v>-13.7</v>
      </c>
      <c r="H11" s="339">
        <v>-7.9</v>
      </c>
      <c r="I11" s="467">
        <v>-14.1</v>
      </c>
    </row>
    <row r="12" spans="2:9" ht="11.25" customHeight="1">
      <c r="B12" s="39" t="s">
        <v>233</v>
      </c>
      <c r="C12" s="341"/>
      <c r="D12" s="342"/>
      <c r="E12" s="342"/>
      <c r="F12" s="341"/>
      <c r="G12" s="341"/>
      <c r="H12" s="341"/>
      <c r="I12" s="468"/>
    </row>
    <row r="13" spans="2:9" ht="11.25" customHeight="1" thickBot="1">
      <c r="B13" s="40" t="s">
        <v>234</v>
      </c>
      <c r="C13" s="343"/>
      <c r="D13" s="344"/>
      <c r="E13" s="344"/>
      <c r="F13" s="343"/>
      <c r="G13" s="343"/>
      <c r="H13" s="343"/>
      <c r="I13" s="469"/>
    </row>
    <row r="14" spans="2:9" ht="11.25" customHeight="1" thickTop="1">
      <c r="B14" s="274" t="s">
        <v>581</v>
      </c>
      <c r="C14" s="339">
        <v>-5.8</v>
      </c>
      <c r="D14" s="340">
        <v>-3.2</v>
      </c>
      <c r="E14" s="340">
        <v>-4.7</v>
      </c>
      <c r="F14" s="339">
        <v>-1.6</v>
      </c>
      <c r="G14" s="339">
        <v>-4.0999999999999996</v>
      </c>
      <c r="H14" s="339">
        <v>-1.5</v>
      </c>
      <c r="I14" s="467">
        <v>-2.4</v>
      </c>
    </row>
    <row r="15" spans="2:9" ht="11.25" customHeight="1">
      <c r="B15" s="274" t="s">
        <v>235</v>
      </c>
      <c r="C15" s="341"/>
      <c r="D15" s="342"/>
      <c r="E15" s="342"/>
      <c r="F15" s="341"/>
      <c r="G15" s="341"/>
      <c r="H15" s="341"/>
      <c r="I15" s="468"/>
    </row>
    <row r="16" spans="2:9" ht="11.25" customHeight="1" thickBot="1">
      <c r="B16" s="275" t="s">
        <v>236</v>
      </c>
      <c r="C16" s="343"/>
      <c r="D16" s="344"/>
      <c r="E16" s="344"/>
      <c r="F16" s="343"/>
      <c r="G16" s="343"/>
      <c r="H16" s="343"/>
      <c r="I16" s="469"/>
    </row>
    <row r="17" spans="2:9" ht="11.25" customHeight="1" thickTop="1">
      <c r="B17" s="441" t="s">
        <v>237</v>
      </c>
      <c r="C17" s="345">
        <v>-1.2</v>
      </c>
      <c r="D17" s="346">
        <v>-0.5</v>
      </c>
      <c r="E17" s="346">
        <v>-0.4</v>
      </c>
      <c r="F17" s="345">
        <v>-0.4</v>
      </c>
      <c r="G17" s="345">
        <v>-0.7</v>
      </c>
      <c r="H17" s="345">
        <v>0.1</v>
      </c>
      <c r="I17" s="470">
        <v>-0.1</v>
      </c>
    </row>
    <row r="18" spans="2:9" ht="11.25" customHeight="1">
      <c r="B18" s="441" t="s">
        <v>238</v>
      </c>
      <c r="C18" s="347"/>
      <c r="D18" s="348"/>
      <c r="E18" s="348"/>
      <c r="F18" s="347"/>
      <c r="G18" s="347"/>
      <c r="H18" s="347"/>
      <c r="I18" s="471"/>
    </row>
    <row r="19" spans="2:9" ht="11.25" customHeight="1">
      <c r="B19" s="441" t="s">
        <v>239</v>
      </c>
      <c r="C19" s="347"/>
      <c r="D19" s="348"/>
      <c r="E19" s="348"/>
      <c r="F19" s="347"/>
      <c r="G19" s="347"/>
      <c r="H19" s="347"/>
      <c r="I19" s="471"/>
    </row>
    <row r="20" spans="2:9" ht="11.25" customHeight="1" thickBot="1">
      <c r="B20" s="442" t="s">
        <v>240</v>
      </c>
      <c r="C20" s="349"/>
      <c r="D20" s="350"/>
      <c r="E20" s="350"/>
      <c r="F20" s="349"/>
      <c r="G20" s="349"/>
      <c r="H20" s="349"/>
      <c r="I20" s="472"/>
    </row>
    <row r="21" spans="2:9" ht="11.25" customHeight="1" thickTop="1">
      <c r="B21" s="441" t="s">
        <v>241</v>
      </c>
      <c r="C21" s="345">
        <v>-4.2</v>
      </c>
      <c r="D21" s="346">
        <v>-4.2</v>
      </c>
      <c r="E21" s="346">
        <v>-2.4</v>
      </c>
      <c r="F21" s="345">
        <v>-2.6</v>
      </c>
      <c r="G21" s="345">
        <v>-3</v>
      </c>
      <c r="H21" s="345">
        <v>-1.7</v>
      </c>
      <c r="I21" s="470">
        <v>-2.8</v>
      </c>
    </row>
    <row r="22" spans="2:9" ht="11.25" customHeight="1">
      <c r="B22" s="441" t="s">
        <v>242</v>
      </c>
      <c r="C22" s="347"/>
      <c r="D22" s="348"/>
      <c r="E22" s="348"/>
      <c r="F22" s="347"/>
      <c r="G22" s="347"/>
      <c r="H22" s="347"/>
      <c r="I22" s="471"/>
    </row>
    <row r="23" spans="2:9" ht="11.25" customHeight="1" thickBot="1">
      <c r="B23" s="442" t="s">
        <v>243</v>
      </c>
      <c r="C23" s="349"/>
      <c r="D23" s="350"/>
      <c r="E23" s="350"/>
      <c r="F23" s="349"/>
      <c r="G23" s="349"/>
      <c r="H23" s="349"/>
      <c r="I23" s="472"/>
    </row>
    <row r="24" spans="2:9" ht="11.25" customHeight="1" thickTop="1">
      <c r="B24" s="441" t="s">
        <v>244</v>
      </c>
      <c r="C24" s="345">
        <v>-0.4</v>
      </c>
      <c r="D24" s="346">
        <v>1.5</v>
      </c>
      <c r="E24" s="346">
        <v>-1.9</v>
      </c>
      <c r="F24" s="345">
        <v>1.4</v>
      </c>
      <c r="G24" s="345">
        <v>-0.4</v>
      </c>
      <c r="H24" s="345">
        <v>0.2</v>
      </c>
      <c r="I24" s="470">
        <v>0.5</v>
      </c>
    </row>
    <row r="25" spans="2:9" ht="11.25" customHeight="1">
      <c r="B25" s="441" t="s">
        <v>245</v>
      </c>
      <c r="C25" s="347"/>
      <c r="D25" s="348"/>
      <c r="E25" s="348"/>
      <c r="F25" s="347"/>
      <c r="G25" s="347"/>
      <c r="H25" s="347"/>
      <c r="I25" s="471"/>
    </row>
    <row r="26" spans="2:9" ht="11.25" customHeight="1" thickBot="1">
      <c r="B26" s="442" t="s">
        <v>246</v>
      </c>
      <c r="C26" s="349"/>
      <c r="D26" s="350"/>
      <c r="E26" s="350"/>
      <c r="F26" s="349"/>
      <c r="G26" s="349"/>
      <c r="H26" s="349"/>
      <c r="I26" s="472"/>
    </row>
    <row r="27" spans="2:9" ht="11.25" hidden="1" customHeight="1" thickTop="1">
      <c r="B27" s="274" t="s">
        <v>247</v>
      </c>
      <c r="C27" s="339">
        <v>0</v>
      </c>
      <c r="D27" s="340">
        <v>0</v>
      </c>
      <c r="E27" s="340">
        <v>0</v>
      </c>
      <c r="F27" s="339">
        <v>0</v>
      </c>
      <c r="G27" s="339">
        <v>0</v>
      </c>
      <c r="H27" s="339">
        <v>0</v>
      </c>
      <c r="I27" s="467">
        <v>0</v>
      </c>
    </row>
    <row r="28" spans="2:9" ht="22.5" hidden="1" customHeight="1">
      <c r="B28" s="443" t="s">
        <v>248</v>
      </c>
      <c r="C28" s="341"/>
      <c r="D28" s="342"/>
      <c r="E28" s="342"/>
      <c r="F28" s="341"/>
      <c r="G28" s="341"/>
      <c r="H28" s="341"/>
      <c r="I28" s="468"/>
    </row>
    <row r="29" spans="2:9" ht="11.25" hidden="1" customHeight="1" thickBot="1">
      <c r="B29" s="275" t="s">
        <v>249</v>
      </c>
      <c r="C29" s="343"/>
      <c r="D29" s="344"/>
      <c r="E29" s="344"/>
      <c r="F29" s="343"/>
      <c r="G29" s="343"/>
      <c r="H29" s="343"/>
      <c r="I29" s="469"/>
    </row>
    <row r="30" spans="2:9" ht="11.25" customHeight="1" thickTop="1">
      <c r="B30" s="274" t="s">
        <v>582</v>
      </c>
      <c r="C30" s="339">
        <v>0.2</v>
      </c>
      <c r="D30" s="340">
        <v>-16.600000000000001</v>
      </c>
      <c r="E30" s="340">
        <v>-28.1</v>
      </c>
      <c r="F30" s="339">
        <v>-21.1</v>
      </c>
      <c r="G30" s="339">
        <v>-14.3</v>
      </c>
      <c r="H30" s="339">
        <v>-12.8</v>
      </c>
      <c r="I30" s="467">
        <v>-12.6</v>
      </c>
    </row>
    <row r="31" spans="2:9" ht="11.25" customHeight="1">
      <c r="B31" s="274" t="s">
        <v>250</v>
      </c>
      <c r="C31" s="341"/>
      <c r="D31" s="342"/>
      <c r="E31" s="342"/>
      <c r="F31" s="341"/>
      <c r="G31" s="341"/>
      <c r="H31" s="341"/>
      <c r="I31" s="468"/>
    </row>
    <row r="32" spans="2:9" ht="11.25" customHeight="1" thickBot="1">
      <c r="B32" s="275" t="s">
        <v>251</v>
      </c>
      <c r="C32" s="343"/>
      <c r="D32" s="344"/>
      <c r="E32" s="344"/>
      <c r="F32" s="343"/>
      <c r="G32" s="343"/>
      <c r="H32" s="343"/>
      <c r="I32" s="469"/>
    </row>
    <row r="33" spans="2:9" ht="11.25" customHeight="1" thickTop="1">
      <c r="B33" s="441" t="s">
        <v>252</v>
      </c>
      <c r="C33" s="345">
        <v>-0.4</v>
      </c>
      <c r="D33" s="346">
        <v>-10.4</v>
      </c>
      <c r="E33" s="346">
        <v>-18</v>
      </c>
      <c r="F33" s="345">
        <v>-12.7</v>
      </c>
      <c r="G33" s="345">
        <v>-5.0999999999999996</v>
      </c>
      <c r="H33" s="345">
        <v>-9.1</v>
      </c>
      <c r="I33" s="470">
        <v>-9.9</v>
      </c>
    </row>
    <row r="34" spans="2:9" ht="11.25" customHeight="1">
      <c r="B34" s="441" t="s">
        <v>253</v>
      </c>
      <c r="C34" s="347"/>
      <c r="D34" s="348"/>
      <c r="E34" s="348"/>
      <c r="F34" s="347"/>
      <c r="G34" s="347"/>
      <c r="H34" s="347"/>
      <c r="I34" s="471"/>
    </row>
    <row r="35" spans="2:9" ht="11.25" customHeight="1" thickBot="1">
      <c r="B35" s="442" t="s">
        <v>254</v>
      </c>
      <c r="C35" s="349"/>
      <c r="D35" s="350"/>
      <c r="E35" s="350"/>
      <c r="F35" s="349"/>
      <c r="G35" s="349"/>
      <c r="H35" s="349"/>
      <c r="I35" s="472"/>
    </row>
    <row r="36" spans="2:9" ht="11.25" customHeight="1" thickTop="1">
      <c r="B36" s="441" t="s">
        <v>255</v>
      </c>
      <c r="C36" s="345">
        <v>-0.2</v>
      </c>
      <c r="D36" s="346">
        <v>-6.3</v>
      </c>
      <c r="E36" s="346">
        <v>-4.9000000000000004</v>
      </c>
      <c r="F36" s="345">
        <v>-8.1</v>
      </c>
      <c r="G36" s="345">
        <v>-5.7</v>
      </c>
      <c r="H36" s="345">
        <v>-1.3</v>
      </c>
      <c r="I36" s="470">
        <v>0.9</v>
      </c>
    </row>
    <row r="37" spans="2:9" ht="11.25" customHeight="1">
      <c r="B37" s="441" t="s">
        <v>256</v>
      </c>
      <c r="C37" s="347"/>
      <c r="D37" s="348"/>
      <c r="E37" s="348"/>
      <c r="F37" s="347"/>
      <c r="G37" s="347"/>
      <c r="H37" s="347"/>
      <c r="I37" s="471"/>
    </row>
    <row r="38" spans="2:9" ht="11.25" customHeight="1" thickBot="1">
      <c r="B38" s="442" t="s">
        <v>257</v>
      </c>
      <c r="C38" s="349"/>
      <c r="D38" s="350"/>
      <c r="E38" s="350"/>
      <c r="F38" s="349"/>
      <c r="G38" s="349"/>
      <c r="H38" s="349"/>
      <c r="I38" s="472"/>
    </row>
    <row r="39" spans="2:9" ht="11.25" customHeight="1" thickTop="1">
      <c r="B39" s="441" t="s">
        <v>258</v>
      </c>
      <c r="C39" s="345">
        <v>0.9</v>
      </c>
      <c r="D39" s="346">
        <v>-0.1</v>
      </c>
      <c r="E39" s="346">
        <v>-5.0999999999999996</v>
      </c>
      <c r="F39" s="345">
        <v>-0.4</v>
      </c>
      <c r="G39" s="345">
        <v>-3.5</v>
      </c>
      <c r="H39" s="345">
        <v>-2.4</v>
      </c>
      <c r="I39" s="470">
        <v>-3.6</v>
      </c>
    </row>
    <row r="40" spans="2:9" ht="11.25" customHeight="1">
      <c r="B40" s="441" t="s">
        <v>259</v>
      </c>
      <c r="C40" s="347"/>
      <c r="D40" s="348"/>
      <c r="E40" s="348"/>
      <c r="F40" s="347"/>
      <c r="G40" s="347"/>
      <c r="H40" s="347"/>
      <c r="I40" s="471"/>
    </row>
    <row r="41" spans="2:9" ht="11.25" customHeight="1" thickBot="1">
      <c r="B41" s="442" t="s">
        <v>260</v>
      </c>
      <c r="C41" s="349"/>
      <c r="D41" s="350"/>
      <c r="E41" s="350"/>
      <c r="F41" s="349"/>
      <c r="G41" s="349"/>
      <c r="H41" s="349"/>
      <c r="I41" s="472"/>
    </row>
    <row r="42" spans="2:9" ht="11.25" customHeight="1" thickTop="1">
      <c r="B42" s="441" t="s">
        <v>697</v>
      </c>
      <c r="C42" s="347">
        <v>-0.1</v>
      </c>
      <c r="D42" s="348">
        <v>0.2</v>
      </c>
      <c r="E42" s="348"/>
      <c r="F42" s="347"/>
      <c r="G42" s="347"/>
      <c r="H42" s="347"/>
      <c r="I42" s="471"/>
    </row>
    <row r="43" spans="2:9" ht="11.25" customHeight="1">
      <c r="B43" s="531" t="s">
        <v>698</v>
      </c>
      <c r="C43" s="347"/>
      <c r="D43" s="348"/>
      <c r="E43" s="348"/>
      <c r="F43" s="347"/>
      <c r="G43" s="347"/>
      <c r="H43" s="347"/>
      <c r="I43" s="471"/>
    </row>
    <row r="44" spans="2:9" ht="11.25" customHeight="1" thickBot="1">
      <c r="B44" s="441" t="s">
        <v>699</v>
      </c>
      <c r="C44" s="347"/>
      <c r="D44" s="348"/>
      <c r="E44" s="348"/>
      <c r="F44" s="347"/>
      <c r="G44" s="347"/>
      <c r="H44" s="347"/>
      <c r="I44" s="471"/>
    </row>
    <row r="45" spans="2:9" ht="11.25" hidden="1" customHeight="1" thickTop="1">
      <c r="B45" s="532" t="s">
        <v>261</v>
      </c>
      <c r="C45" s="351"/>
      <c r="D45" s="352"/>
      <c r="E45" s="352"/>
      <c r="F45" s="351"/>
      <c r="G45" s="351"/>
      <c r="H45" s="351"/>
      <c r="I45" s="473"/>
    </row>
    <row r="46" spans="2:9" ht="11.25" hidden="1" customHeight="1">
      <c r="B46" s="441" t="s">
        <v>262</v>
      </c>
      <c r="C46" s="353"/>
      <c r="D46" s="354"/>
      <c r="E46" s="354"/>
      <c r="F46" s="353"/>
      <c r="G46" s="353"/>
      <c r="H46" s="353"/>
      <c r="I46" s="474"/>
    </row>
    <row r="47" spans="2:9" ht="11.25" hidden="1" customHeight="1" thickBot="1">
      <c r="B47" s="441" t="s">
        <v>263</v>
      </c>
      <c r="C47" s="355"/>
      <c r="D47" s="356"/>
      <c r="E47" s="356"/>
      <c r="F47" s="355"/>
      <c r="G47" s="355"/>
      <c r="H47" s="355"/>
      <c r="I47" s="475"/>
    </row>
    <row r="48" spans="2:9" ht="11.25" customHeight="1" thickTop="1">
      <c r="B48" s="798" t="s">
        <v>264</v>
      </c>
      <c r="C48" s="339">
        <v>-14.6</v>
      </c>
      <c r="D48" s="340">
        <v>7.2</v>
      </c>
      <c r="E48" s="340">
        <v>17.600000000000001</v>
      </c>
      <c r="F48" s="339">
        <v>3</v>
      </c>
      <c r="G48" s="339">
        <v>4.5999999999999996</v>
      </c>
      <c r="H48" s="339">
        <v>6.3</v>
      </c>
      <c r="I48" s="467">
        <v>0.8</v>
      </c>
    </row>
    <row r="49" spans="2:9" ht="11.25" customHeight="1">
      <c r="B49" s="274" t="s">
        <v>265</v>
      </c>
      <c r="C49" s="341"/>
      <c r="D49" s="342"/>
      <c r="E49" s="342"/>
      <c r="F49" s="341"/>
      <c r="G49" s="341"/>
      <c r="H49" s="341"/>
      <c r="I49" s="468"/>
    </row>
    <row r="50" spans="2:9" ht="11.25" customHeight="1" thickBot="1">
      <c r="B50" s="440" t="s">
        <v>266</v>
      </c>
      <c r="C50" s="357"/>
      <c r="D50" s="358"/>
      <c r="E50" s="358"/>
      <c r="F50" s="357"/>
      <c r="G50" s="357"/>
      <c r="H50" s="357"/>
      <c r="I50" s="476"/>
    </row>
    <row r="51" spans="2:9" ht="11.25" customHeight="1" thickTop="1">
      <c r="B51" s="659" t="s">
        <v>267</v>
      </c>
    </row>
    <row r="52" spans="2:9" ht="11.25" customHeight="1">
      <c r="B52" s="659" t="s">
        <v>268</v>
      </c>
    </row>
    <row r="53" spans="2:9" ht="11.25" customHeight="1">
      <c r="B53" s="659" t="s">
        <v>269</v>
      </c>
    </row>
    <row r="54" spans="2:9" ht="11.25" customHeight="1">
      <c r="B54" s="36" t="s">
        <v>47</v>
      </c>
    </row>
    <row r="55" spans="2:9">
      <c r="B55" s="18"/>
    </row>
    <row r="104" spans="3:9">
      <c r="C104" s="569"/>
      <c r="D104" s="569"/>
      <c r="E104" s="569"/>
      <c r="F104" s="569"/>
      <c r="G104" s="569"/>
      <c r="H104" s="569"/>
      <c r="I104" s="569"/>
    </row>
    <row r="105" spans="3:9">
      <c r="C105" s="569"/>
      <c r="D105" s="569"/>
      <c r="E105" s="569"/>
      <c r="F105" s="569"/>
      <c r="G105" s="569"/>
      <c r="H105" s="569"/>
      <c r="I105" s="569"/>
    </row>
    <row r="106" spans="3:9">
      <c r="C106" s="569"/>
      <c r="D106" s="569"/>
      <c r="E106" s="569"/>
      <c r="F106" s="569"/>
      <c r="G106" s="569"/>
      <c r="H106" s="569"/>
      <c r="I106" s="569"/>
    </row>
    <row r="107" spans="3:9">
      <c r="C107" s="569"/>
      <c r="D107" s="569"/>
      <c r="E107" s="569"/>
      <c r="F107" s="569"/>
      <c r="G107" s="569"/>
      <c r="H107" s="569"/>
      <c r="I107" s="569"/>
    </row>
    <row r="108" spans="3:9">
      <c r="C108" s="569"/>
      <c r="D108" s="569"/>
      <c r="E108" s="569"/>
      <c r="F108" s="569"/>
      <c r="G108" s="569"/>
      <c r="H108" s="569"/>
      <c r="I108" s="569"/>
    </row>
    <row r="109" spans="3:9">
      <c r="C109" s="569"/>
      <c r="D109" s="569"/>
      <c r="E109" s="569"/>
      <c r="F109" s="569"/>
      <c r="G109" s="569"/>
      <c r="H109" s="569"/>
      <c r="I109" s="569"/>
    </row>
    <row r="110" spans="3:9">
      <c r="C110" s="569"/>
      <c r="D110" s="569"/>
      <c r="E110" s="569"/>
      <c r="F110" s="569"/>
      <c r="G110" s="569"/>
      <c r="H110" s="569"/>
      <c r="I110" s="569"/>
    </row>
    <row r="111" spans="3:9">
      <c r="C111" s="569"/>
      <c r="D111" s="569"/>
      <c r="E111" s="569"/>
      <c r="F111" s="569"/>
      <c r="G111" s="569"/>
      <c r="H111" s="569"/>
      <c r="I111" s="569"/>
    </row>
    <row r="112" spans="3:9">
      <c r="C112" s="569"/>
      <c r="D112" s="569"/>
      <c r="E112" s="569"/>
      <c r="F112" s="569"/>
      <c r="G112" s="569"/>
      <c r="H112" s="569"/>
      <c r="I112" s="569"/>
    </row>
    <row r="113" spans="3:9">
      <c r="C113" s="569"/>
      <c r="D113" s="569"/>
      <c r="E113" s="569"/>
      <c r="F113" s="569"/>
      <c r="G113" s="569"/>
      <c r="H113" s="569"/>
      <c r="I113" s="569"/>
    </row>
    <row r="114" spans="3:9">
      <c r="C114" s="569"/>
      <c r="D114" s="569"/>
      <c r="E114" s="569"/>
      <c r="F114" s="569"/>
      <c r="G114" s="569"/>
      <c r="H114" s="569"/>
      <c r="I114" s="569"/>
    </row>
    <row r="115" spans="3:9">
      <c r="C115" s="569"/>
      <c r="D115" s="569"/>
      <c r="E115" s="569"/>
      <c r="F115" s="569"/>
      <c r="G115" s="569"/>
      <c r="H115" s="569"/>
      <c r="I115" s="569"/>
    </row>
    <row r="116" spans="3:9">
      <c r="C116" s="569"/>
      <c r="D116" s="569"/>
      <c r="E116" s="569"/>
      <c r="F116" s="569"/>
      <c r="G116" s="569"/>
      <c r="H116" s="569"/>
      <c r="I116" s="569"/>
    </row>
    <row r="117" spans="3:9">
      <c r="C117" s="569"/>
      <c r="D117" s="569"/>
      <c r="E117" s="569"/>
      <c r="F117" s="569"/>
      <c r="G117" s="569"/>
      <c r="H117" s="569"/>
      <c r="I117" s="569"/>
    </row>
    <row r="118" spans="3:9">
      <c r="C118" s="569"/>
      <c r="D118" s="569"/>
      <c r="E118" s="569"/>
      <c r="F118" s="569"/>
      <c r="G118" s="569"/>
      <c r="H118" s="569"/>
      <c r="I118" s="569"/>
    </row>
    <row r="119" spans="3:9">
      <c r="C119" s="569"/>
      <c r="D119" s="569"/>
      <c r="E119" s="569"/>
      <c r="F119" s="569"/>
      <c r="G119" s="569"/>
      <c r="H119" s="569"/>
      <c r="I119" s="569"/>
    </row>
    <row r="120" spans="3:9">
      <c r="C120" s="569"/>
      <c r="D120" s="569"/>
      <c r="E120" s="569"/>
      <c r="F120" s="569"/>
      <c r="G120" s="569"/>
      <c r="H120" s="569"/>
      <c r="I120" s="569"/>
    </row>
    <row r="121" spans="3:9">
      <c r="C121" s="569"/>
      <c r="D121" s="569"/>
      <c r="E121" s="569"/>
      <c r="F121" s="569"/>
      <c r="G121" s="569"/>
      <c r="H121" s="569"/>
      <c r="I121" s="569"/>
    </row>
    <row r="122" spans="3:9">
      <c r="C122" s="569"/>
      <c r="D122" s="569"/>
      <c r="E122" s="569"/>
      <c r="F122" s="569"/>
      <c r="G122" s="569"/>
      <c r="H122" s="569"/>
      <c r="I122" s="569"/>
    </row>
    <row r="123" spans="3:9">
      <c r="C123" s="569"/>
      <c r="D123" s="569"/>
      <c r="E123" s="569"/>
      <c r="F123" s="569"/>
      <c r="G123" s="569"/>
      <c r="H123" s="569"/>
      <c r="I123" s="569"/>
    </row>
    <row r="124" spans="3:9">
      <c r="C124" s="569"/>
      <c r="D124" s="569"/>
      <c r="E124" s="569"/>
      <c r="F124" s="569"/>
      <c r="G124" s="569"/>
      <c r="H124" s="569"/>
      <c r="I124" s="569"/>
    </row>
    <row r="125" spans="3:9">
      <c r="C125" s="569"/>
      <c r="D125" s="569"/>
      <c r="E125" s="569"/>
      <c r="F125" s="569"/>
      <c r="G125" s="569"/>
      <c r="H125" s="569"/>
      <c r="I125" s="569"/>
    </row>
    <row r="126" spans="3:9">
      <c r="C126" s="569"/>
      <c r="D126" s="569"/>
      <c r="E126" s="569"/>
      <c r="F126" s="569"/>
      <c r="G126" s="569"/>
      <c r="H126" s="569"/>
      <c r="I126" s="569"/>
    </row>
    <row r="127" spans="3:9">
      <c r="C127" s="569"/>
      <c r="D127" s="569"/>
      <c r="E127" s="569"/>
      <c r="F127" s="569"/>
      <c r="G127" s="569"/>
      <c r="H127" s="569"/>
      <c r="I127" s="569"/>
    </row>
    <row r="128" spans="3:9">
      <c r="C128" s="569"/>
      <c r="D128" s="569"/>
      <c r="E128" s="569"/>
      <c r="F128" s="569"/>
      <c r="G128" s="569"/>
      <c r="H128" s="569"/>
      <c r="I128" s="569"/>
    </row>
    <row r="129" spans="3:9">
      <c r="C129" s="569"/>
      <c r="D129" s="569"/>
      <c r="E129" s="569"/>
      <c r="F129" s="569"/>
      <c r="G129" s="569"/>
      <c r="H129" s="569"/>
      <c r="I129" s="569"/>
    </row>
    <row r="130" spans="3:9">
      <c r="C130" s="569"/>
      <c r="D130" s="569"/>
      <c r="E130" s="569"/>
      <c r="F130" s="569"/>
      <c r="G130" s="569"/>
      <c r="H130" s="569"/>
      <c r="I130" s="569"/>
    </row>
  </sheetData>
  <mergeCells count="9">
    <mergeCell ref="B7:G7"/>
    <mergeCell ref="B9:B10"/>
    <mergeCell ref="C9:F9"/>
    <mergeCell ref="B1:G1"/>
    <mergeCell ref="B2:G2"/>
    <mergeCell ref="B3:G3"/>
    <mergeCell ref="B5:G5"/>
    <mergeCell ref="B6:G6"/>
    <mergeCell ref="G9:I9"/>
  </mergeCells>
  <hyperlinks>
    <hyperlink ref="B1:G1" location="Cuprins_ro!B4" display="I. Balanța de plăți a Republicii Moldova în trimestrul I 2023 (date provizorii)" xr:uid="{8445564C-0C90-4F8E-A6AC-313A90492C09}"/>
    <hyperlink ref="B2:G2" location="Содержание_ru!B4" display="I. Платёжный баланс Республики Молдова в I кварталe 2023 года (предварительные данные)" xr:uid="{BB7A51EB-3897-474F-9AE6-D9E080F2F14A}"/>
    <hyperlink ref="B3:G3" location="Contents_en!B4" display="I. Balance of payments of the Republic of Moldova in Quarter I, 2023 (preliminary data)" xr:uid="{F2F76BD0-6B7F-48EC-AC93-9AEAB2A698A7}"/>
  </hyperlinks>
  <pageMargins left="0.7" right="0.7" top="0.75" bottom="0.75" header="0.3" footer="0.3"/>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F4E4-527D-49BB-81FD-7D5DF8C85519}">
  <dimension ref="B1:J71"/>
  <sheetViews>
    <sheetView showGridLines="0" showRowColHeaders="0" zoomScaleNormal="100" workbookViewId="0"/>
  </sheetViews>
  <sheetFormatPr defaultColWidth="9.140625" defaultRowHeight="11.25" customHeight="1"/>
  <cols>
    <col min="1" max="1" width="5.7109375" style="162" customWidth="1"/>
    <col min="2" max="2" width="42.42578125" style="162" customWidth="1"/>
    <col min="3" max="3" width="30.5703125" style="162" customWidth="1"/>
    <col min="4" max="4" width="31.42578125" style="162" customWidth="1"/>
    <col min="5" max="16384" width="9.140625" style="162"/>
  </cols>
  <sheetData>
    <row r="1" spans="2:10" customFormat="1" ht="15">
      <c r="B1" s="1005" t="s">
        <v>884</v>
      </c>
      <c r="C1" s="1005"/>
      <c r="D1" s="1005"/>
      <c r="E1" s="1005"/>
      <c r="F1" s="1005"/>
      <c r="G1" s="127"/>
      <c r="H1" s="127"/>
      <c r="I1" s="127"/>
      <c r="J1" s="127"/>
    </row>
    <row r="2" spans="2:10" customFormat="1" ht="15">
      <c r="B2" s="1005" t="s">
        <v>885</v>
      </c>
      <c r="C2" s="1005"/>
      <c r="D2" s="1005"/>
      <c r="E2" s="1005"/>
      <c r="F2" s="1005"/>
      <c r="G2" s="127"/>
      <c r="H2" s="127"/>
      <c r="I2" s="127"/>
      <c r="J2" s="127"/>
    </row>
    <row r="3" spans="2:10" customFormat="1" ht="15">
      <c r="B3" s="1005" t="s">
        <v>886</v>
      </c>
      <c r="C3" s="1005"/>
      <c r="D3" s="1005"/>
      <c r="E3" s="1005"/>
      <c r="F3" s="1005"/>
      <c r="G3" s="127"/>
      <c r="H3" s="127"/>
      <c r="I3" s="127"/>
      <c r="J3" s="127"/>
    </row>
    <row r="5" spans="2:10" ht="60" customHeight="1">
      <c r="B5" s="1020" t="s">
        <v>946</v>
      </c>
      <c r="C5" s="1020"/>
      <c r="D5" s="1020"/>
      <c r="E5" s="1020"/>
      <c r="F5" s="1020"/>
    </row>
    <row r="6" spans="2:10" ht="60" customHeight="1">
      <c r="B6" s="1020" t="s">
        <v>964</v>
      </c>
      <c r="C6" s="1020"/>
      <c r="D6" s="1020"/>
      <c r="E6" s="1020"/>
      <c r="F6" s="1020"/>
      <c r="H6" s="577"/>
    </row>
    <row r="7" spans="2:10" s="809" customFormat="1" ht="45" customHeight="1">
      <c r="B7" s="1020" t="s">
        <v>1003</v>
      </c>
      <c r="C7" s="1020"/>
      <c r="D7" s="1020"/>
      <c r="E7" s="1020"/>
      <c r="F7" s="1020"/>
    </row>
    <row r="8" spans="2:10" ht="5.0999999999999996" customHeight="1">
      <c r="B8" s="1019"/>
      <c r="C8" s="1019"/>
      <c r="D8" s="1019"/>
      <c r="E8" s="1019"/>
      <c r="F8" s="1019"/>
    </row>
    <row r="9" spans="2:10" ht="15" customHeight="1">
      <c r="B9" s="891" t="s">
        <v>943</v>
      </c>
      <c r="C9" s="891"/>
      <c r="D9" s="891"/>
      <c r="E9" s="891"/>
      <c r="F9" s="891"/>
    </row>
    <row r="10" spans="2:10" ht="15" customHeight="1">
      <c r="B10" s="891" t="s">
        <v>944</v>
      </c>
      <c r="C10" s="891"/>
      <c r="D10" s="891"/>
      <c r="E10" s="891"/>
      <c r="F10" s="891"/>
    </row>
    <row r="11" spans="2:10" ht="15" customHeight="1">
      <c r="B11" s="891" t="s">
        <v>945</v>
      </c>
      <c r="C11" s="891"/>
      <c r="D11" s="891"/>
      <c r="E11" s="891"/>
      <c r="F11" s="891"/>
      <c r="G11" s="707"/>
    </row>
    <row r="41" spans="2:10" s="165" customFormat="1" ht="53.25" customHeight="1">
      <c r="B41" s="163"/>
      <c r="C41" s="164" t="s">
        <v>312</v>
      </c>
      <c r="D41" s="164" t="s">
        <v>313</v>
      </c>
    </row>
    <row r="42" spans="2:10" s="167" customFormat="1" ht="11.25" customHeight="1">
      <c r="B42" s="361" t="s">
        <v>152</v>
      </c>
      <c r="C42" s="359">
        <v>-580.27999999999975</v>
      </c>
      <c r="D42" s="359">
        <v>53.349999999999994</v>
      </c>
      <c r="E42" s="166"/>
      <c r="F42" s="165"/>
      <c r="G42" s="165"/>
      <c r="H42" s="165"/>
      <c r="I42" s="165"/>
      <c r="J42" s="165"/>
    </row>
    <row r="43" spans="2:10" ht="33.75" customHeight="1">
      <c r="B43" s="168" t="s">
        <v>223</v>
      </c>
      <c r="C43" s="360">
        <v>1.7200000000000002</v>
      </c>
      <c r="D43" s="360">
        <v>107.24999999999999</v>
      </c>
      <c r="F43" s="165"/>
      <c r="G43" s="165"/>
      <c r="H43" s="165"/>
      <c r="I43" s="165"/>
      <c r="J43" s="165"/>
    </row>
    <row r="44" spans="2:10" ht="33.75" customHeight="1">
      <c r="B44" s="168" t="s">
        <v>224</v>
      </c>
      <c r="C44" s="360">
        <v>-0.68</v>
      </c>
      <c r="D44" s="360">
        <v>-1.4899999999999998</v>
      </c>
      <c r="F44" s="165"/>
      <c r="G44" s="165"/>
      <c r="H44" s="165"/>
      <c r="I44" s="165"/>
      <c r="J44" s="165"/>
    </row>
    <row r="45" spans="2:10" ht="33.75" customHeight="1">
      <c r="B45" s="168" t="s">
        <v>225</v>
      </c>
      <c r="C45" s="360">
        <v>-446.78999999999996</v>
      </c>
      <c r="D45" s="360">
        <v>-3.25</v>
      </c>
      <c r="F45" s="165"/>
      <c r="G45" s="165"/>
      <c r="H45" s="165"/>
      <c r="I45" s="165"/>
      <c r="J45" s="165"/>
    </row>
    <row r="46" spans="2:10" ht="33.75" customHeight="1">
      <c r="B46" s="168" t="s">
        <v>226</v>
      </c>
      <c r="C46" s="360">
        <v>-72.86999999999999</v>
      </c>
      <c r="D46" s="360">
        <v>-113.32</v>
      </c>
      <c r="F46" s="165"/>
      <c r="G46" s="165"/>
      <c r="H46" s="165"/>
      <c r="I46" s="165"/>
      <c r="J46" s="165"/>
    </row>
    <row r="47" spans="2:10" ht="33.75" customHeight="1">
      <c r="B47" s="168" t="s">
        <v>227</v>
      </c>
      <c r="C47" s="360">
        <v>-97.539999999999992</v>
      </c>
      <c r="D47" s="360">
        <v>64.16</v>
      </c>
      <c r="F47" s="165"/>
      <c r="G47" s="165"/>
      <c r="H47" s="165"/>
      <c r="I47" s="165"/>
      <c r="J47" s="165"/>
    </row>
    <row r="48" spans="2:10" ht="33.75" customHeight="1">
      <c r="B48" s="168" t="s">
        <v>229</v>
      </c>
      <c r="C48" s="360">
        <v>35.880000000000059</v>
      </c>
      <c r="D48" s="789"/>
      <c r="F48" s="165"/>
      <c r="G48" s="165"/>
      <c r="H48" s="165"/>
      <c r="I48" s="165"/>
      <c r="J48" s="165"/>
    </row>
    <row r="49" spans="2:4" s="167" customFormat="1" ht="11.25" customHeight="1">
      <c r="B49" s="162"/>
      <c r="C49" s="162"/>
      <c r="D49" s="162"/>
    </row>
    <row r="50" spans="2:4" ht="11.25" customHeight="1">
      <c r="C50" s="169"/>
      <c r="D50" s="169"/>
    </row>
    <row r="62" spans="2:4" ht="11.25" customHeight="1">
      <c r="C62" s="575"/>
      <c r="D62" s="575"/>
    </row>
    <row r="63" spans="2:4" ht="11.25" customHeight="1">
      <c r="C63" s="575"/>
      <c r="D63" s="575"/>
    </row>
    <row r="64" spans="2:4" ht="11.25" customHeight="1">
      <c r="C64" s="575"/>
      <c r="D64" s="575"/>
    </row>
    <row r="65" spans="3:4" ht="11.25" customHeight="1">
      <c r="C65" s="575"/>
      <c r="D65" s="575"/>
    </row>
    <row r="66" spans="3:4" ht="11.25" customHeight="1">
      <c r="C66" s="575"/>
      <c r="D66" s="575"/>
    </row>
    <row r="67" spans="3:4" ht="11.25" customHeight="1">
      <c r="C67" s="575"/>
      <c r="D67" s="575"/>
    </row>
    <row r="68" spans="3:4" ht="11.25" customHeight="1">
      <c r="C68" s="575"/>
      <c r="D68" s="575"/>
    </row>
    <row r="69" spans="3:4" ht="11.25" customHeight="1">
      <c r="C69" s="169"/>
      <c r="D69" s="169"/>
    </row>
    <row r="70" spans="3:4" ht="11.25" customHeight="1">
      <c r="C70" s="169"/>
      <c r="D70" s="169"/>
    </row>
    <row r="71" spans="3:4" ht="11.25" customHeight="1">
      <c r="C71" s="169"/>
      <c r="D71" s="169"/>
    </row>
  </sheetData>
  <mergeCells count="10">
    <mergeCell ref="B9:F9"/>
    <mergeCell ref="B10:F10"/>
    <mergeCell ref="B11:F11"/>
    <mergeCell ref="B1:F1"/>
    <mergeCell ref="B2:F2"/>
    <mergeCell ref="B3:F3"/>
    <mergeCell ref="B8:F8"/>
    <mergeCell ref="B5:F5"/>
    <mergeCell ref="B6:F6"/>
    <mergeCell ref="B7:F7"/>
  </mergeCells>
  <pageMargins left="0.7" right="0.7" top="0.75" bottom="0.75" header="0.3" footer="0.3"/>
  <pageSetup paperSize="32767" orientation="portrait" r:id="rId1"/>
  <headerFooter differentOddEven="1">
    <oddHeader>&amp;R&amp;"permiansanstypeface,Regular"&amp;12SP-3&amp;8
&amp;L&amp;1 </oddHeader>
    <oddFooter>&amp;C&amp;"permiansanstypeface,Regular"&amp;8Atenţie! Se interzice deţinerea, sustragerea, alterarea, multiplicarea, distrugerea sau folosirea  acestui document fără a dispune de drept de acces autorizat.&amp;L&amp;1 </oddFooter>
    <evenHeader>&amp;R&amp;"permiansanstypeface,Regular"&amp;12SP-3&amp;8
&amp;L&amp;1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92EC-C407-40A6-8198-9C9A740D9EBF}">
  <dimension ref="B1:P59"/>
  <sheetViews>
    <sheetView showGridLines="0" showRowColHeaders="0" zoomScaleNormal="100" workbookViewId="0"/>
  </sheetViews>
  <sheetFormatPr defaultRowHeight="15"/>
  <cols>
    <col min="1" max="1" width="5.7109375" customWidth="1"/>
    <col min="2" max="2" width="48" customWidth="1"/>
    <col min="16" max="16" width="9.140625" customWidth="1"/>
  </cols>
  <sheetData>
    <row r="1" spans="2:16">
      <c r="B1" s="1005" t="s">
        <v>884</v>
      </c>
      <c r="C1" s="1005"/>
      <c r="D1" s="1005"/>
      <c r="E1" s="1005"/>
      <c r="F1" s="1005"/>
      <c r="G1" s="1005"/>
      <c r="H1" s="1005"/>
    </row>
    <row r="2" spans="2:16">
      <c r="B2" s="1005" t="s">
        <v>885</v>
      </c>
      <c r="C2" s="1005"/>
      <c r="D2" s="1005"/>
      <c r="E2" s="1005"/>
      <c r="F2" s="1005"/>
      <c r="G2" s="1005"/>
      <c r="H2" s="1005"/>
    </row>
    <row r="3" spans="2:16">
      <c r="B3" s="1005" t="s">
        <v>886</v>
      </c>
      <c r="C3" s="1005"/>
      <c r="D3" s="1005"/>
      <c r="E3" s="1005"/>
      <c r="F3" s="1005"/>
      <c r="G3" s="1005"/>
      <c r="H3" s="1005"/>
    </row>
    <row r="4" spans="2:16" ht="11.25" customHeight="1"/>
    <row r="5" spans="2:16">
      <c r="B5" s="902" t="s">
        <v>947</v>
      </c>
      <c r="C5" s="902"/>
      <c r="D5" s="902"/>
      <c r="E5" s="902"/>
      <c r="F5" s="902"/>
      <c r="G5" s="902"/>
      <c r="H5" s="902"/>
    </row>
    <row r="6" spans="2:16">
      <c r="B6" s="902" t="s">
        <v>948</v>
      </c>
      <c r="C6" s="902"/>
      <c r="D6" s="902"/>
      <c r="E6" s="902"/>
      <c r="F6" s="902"/>
      <c r="G6" s="902"/>
      <c r="H6" s="902"/>
    </row>
    <row r="7" spans="2:16">
      <c r="B7" s="902" t="s">
        <v>949</v>
      </c>
      <c r="C7" s="902"/>
      <c r="D7" s="902"/>
      <c r="E7" s="902"/>
      <c r="F7" s="902"/>
      <c r="G7" s="902"/>
      <c r="H7" s="902"/>
    </row>
    <row r="8" spans="2:16" ht="5.0999999999999996" customHeight="1" thickBot="1">
      <c r="B8" s="56"/>
    </row>
    <row r="9" spans="2:16" ht="11.25" customHeight="1" thickTop="1">
      <c r="B9" s="1022"/>
      <c r="C9" s="990">
        <v>2022</v>
      </c>
      <c r="D9" s="886"/>
      <c r="E9" s="886"/>
      <c r="F9" s="886"/>
      <c r="G9" s="886"/>
      <c r="H9" s="886"/>
      <c r="I9" s="886"/>
      <c r="J9" s="994"/>
      <c r="K9" s="990">
        <v>2023</v>
      </c>
      <c r="L9" s="886"/>
      <c r="M9" s="886"/>
      <c r="N9" s="886"/>
      <c r="O9" s="886"/>
      <c r="P9" s="886"/>
    </row>
    <row r="10" spans="2:16" ht="11.25" customHeight="1">
      <c r="B10" s="1023"/>
      <c r="C10" s="993" t="s">
        <v>3</v>
      </c>
      <c r="D10" s="900"/>
      <c r="E10" s="900" t="s">
        <v>4</v>
      </c>
      <c r="F10" s="900"/>
      <c r="G10" s="900" t="s">
        <v>5</v>
      </c>
      <c r="H10" s="900"/>
      <c r="I10" s="900" t="s">
        <v>6</v>
      </c>
      <c r="J10" s="1025"/>
      <c r="K10" s="1021" t="s">
        <v>694</v>
      </c>
      <c r="L10" s="1021"/>
      <c r="M10" s="1021" t="s">
        <v>845</v>
      </c>
      <c r="N10" s="1021"/>
      <c r="O10" s="1021" t="s">
        <v>5</v>
      </c>
      <c r="P10" s="1021"/>
    </row>
    <row r="11" spans="2:16" ht="11.25" customHeight="1">
      <c r="B11" s="1023"/>
      <c r="C11" s="190" t="s">
        <v>341</v>
      </c>
      <c r="D11" s="188" t="s">
        <v>342</v>
      </c>
      <c r="E11" s="188" t="s">
        <v>341</v>
      </c>
      <c r="F11" s="188" t="s">
        <v>342</v>
      </c>
      <c r="G11" s="188" t="s">
        <v>341</v>
      </c>
      <c r="H11" s="188" t="s">
        <v>342</v>
      </c>
      <c r="I11" s="188" t="s">
        <v>341</v>
      </c>
      <c r="J11" s="189" t="s">
        <v>342</v>
      </c>
      <c r="K11" s="188" t="s">
        <v>341</v>
      </c>
      <c r="L11" s="188" t="s">
        <v>342</v>
      </c>
      <c r="M11" s="188" t="s">
        <v>341</v>
      </c>
      <c r="N11" s="188" t="s">
        <v>342</v>
      </c>
      <c r="O11" s="188" t="s">
        <v>341</v>
      </c>
      <c r="P11" s="188" t="s">
        <v>342</v>
      </c>
    </row>
    <row r="12" spans="2:16" ht="11.25" customHeight="1">
      <c r="B12" s="1023"/>
      <c r="C12" s="187" t="s">
        <v>343</v>
      </c>
      <c r="D12" s="10" t="s">
        <v>344</v>
      </c>
      <c r="E12" s="10" t="s">
        <v>343</v>
      </c>
      <c r="F12" s="10" t="s">
        <v>344</v>
      </c>
      <c r="G12" s="10" t="s">
        <v>343</v>
      </c>
      <c r="H12" s="10" t="s">
        <v>344</v>
      </c>
      <c r="I12" s="10" t="s">
        <v>343</v>
      </c>
      <c r="J12" s="186" t="s">
        <v>344</v>
      </c>
      <c r="K12" s="10" t="s">
        <v>343</v>
      </c>
      <c r="L12" s="10" t="s">
        <v>344</v>
      </c>
      <c r="M12" s="10" t="s">
        <v>343</v>
      </c>
      <c r="N12" s="10" t="s">
        <v>344</v>
      </c>
      <c r="O12" s="10" t="s">
        <v>343</v>
      </c>
      <c r="P12" s="10" t="s">
        <v>344</v>
      </c>
    </row>
    <row r="13" spans="2:16" ht="11.25" customHeight="1" thickBot="1">
      <c r="B13" s="1024"/>
      <c r="C13" s="192" t="s">
        <v>345</v>
      </c>
      <c r="D13" s="13" t="s">
        <v>346</v>
      </c>
      <c r="E13" s="13" t="s">
        <v>345</v>
      </c>
      <c r="F13" s="13" t="s">
        <v>346</v>
      </c>
      <c r="G13" s="13" t="s">
        <v>345</v>
      </c>
      <c r="H13" s="13" t="s">
        <v>346</v>
      </c>
      <c r="I13" s="13" t="s">
        <v>345</v>
      </c>
      <c r="J13" s="191" t="s">
        <v>346</v>
      </c>
      <c r="K13" s="13" t="s">
        <v>345</v>
      </c>
      <c r="L13" s="13" t="s">
        <v>346</v>
      </c>
      <c r="M13" s="13" t="s">
        <v>345</v>
      </c>
      <c r="N13" s="13" t="s">
        <v>346</v>
      </c>
      <c r="O13" s="13" t="s">
        <v>345</v>
      </c>
      <c r="P13" s="13" t="s">
        <v>346</v>
      </c>
    </row>
    <row r="14" spans="2:16" ht="11.25" customHeight="1" thickTop="1">
      <c r="B14" s="27" t="s">
        <v>347</v>
      </c>
      <c r="C14" s="193">
        <v>261.37</v>
      </c>
      <c r="D14" s="193">
        <v>84.22</v>
      </c>
      <c r="E14" s="193">
        <v>221</v>
      </c>
      <c r="F14" s="193">
        <v>109.65</v>
      </c>
      <c r="G14" s="141">
        <v>256.14</v>
      </c>
      <c r="H14" s="141">
        <v>64.06</v>
      </c>
      <c r="I14" s="141">
        <v>224.27</v>
      </c>
      <c r="J14" s="141">
        <v>163.77000000000001</v>
      </c>
      <c r="K14" s="193">
        <v>202.55</v>
      </c>
      <c r="L14" s="193">
        <v>64.06</v>
      </c>
      <c r="M14" s="193">
        <v>138.03</v>
      </c>
      <c r="N14" s="193">
        <v>80.87</v>
      </c>
      <c r="O14" s="193">
        <v>185.3</v>
      </c>
      <c r="P14" s="193">
        <v>79.77</v>
      </c>
    </row>
    <row r="15" spans="2:16" ht="11.25" customHeight="1">
      <c r="B15" s="27" t="s">
        <v>348</v>
      </c>
      <c r="C15" s="39"/>
      <c r="D15" s="39"/>
      <c r="E15" s="39"/>
      <c r="F15" s="39"/>
      <c r="G15" s="27"/>
      <c r="H15" s="27"/>
      <c r="I15" s="27"/>
      <c r="J15" s="27"/>
      <c r="K15" s="39"/>
      <c r="L15" s="39"/>
      <c r="M15" s="39"/>
      <c r="N15" s="39"/>
      <c r="O15" s="39"/>
      <c r="P15" s="39"/>
    </row>
    <row r="16" spans="2:16" ht="11.25" customHeight="1" thickBot="1">
      <c r="B16" s="28" t="s">
        <v>349</v>
      </c>
      <c r="C16" s="40"/>
      <c r="D16" s="40"/>
      <c r="E16" s="40"/>
      <c r="F16" s="40"/>
      <c r="G16" s="28"/>
      <c r="H16" s="28"/>
      <c r="I16" s="28"/>
      <c r="J16" s="28"/>
      <c r="K16" s="40"/>
      <c r="L16" s="40"/>
      <c r="M16" s="40"/>
      <c r="N16" s="40"/>
      <c r="O16" s="40"/>
      <c r="P16" s="40"/>
    </row>
    <row r="17" spans="2:16" ht="11.25" customHeight="1" thickTop="1" thickBot="1">
      <c r="B17" s="335" t="s">
        <v>350</v>
      </c>
      <c r="C17" s="799">
        <v>18.399999999999999</v>
      </c>
      <c r="D17" s="799">
        <v>35.270000000000003</v>
      </c>
      <c r="E17" s="799">
        <v>19.46</v>
      </c>
      <c r="F17" s="799">
        <v>31.82</v>
      </c>
      <c r="G17" s="364">
        <v>26</v>
      </c>
      <c r="H17" s="364">
        <v>29.08</v>
      </c>
      <c r="I17" s="364">
        <v>22.41</v>
      </c>
      <c r="J17" s="364">
        <v>35.06</v>
      </c>
      <c r="K17" s="799">
        <v>19.34</v>
      </c>
      <c r="L17" s="799">
        <v>19.73</v>
      </c>
      <c r="M17" s="799">
        <v>18.760000000000002</v>
      </c>
      <c r="N17" s="799">
        <v>20.87</v>
      </c>
      <c r="O17" s="799">
        <v>16.39</v>
      </c>
      <c r="P17" s="799">
        <v>18.11</v>
      </c>
    </row>
    <row r="18" spans="2:16" ht="11.25" customHeight="1" thickTop="1" thickBot="1">
      <c r="B18" s="335" t="s">
        <v>351</v>
      </c>
      <c r="C18" s="799">
        <v>242.97</v>
      </c>
      <c r="D18" s="799">
        <v>48.95</v>
      </c>
      <c r="E18" s="799">
        <v>201.54</v>
      </c>
      <c r="F18" s="799">
        <v>77.83</v>
      </c>
      <c r="G18" s="364">
        <v>230.14</v>
      </c>
      <c r="H18" s="364">
        <v>34.979999999999997</v>
      </c>
      <c r="I18" s="364">
        <v>201.86</v>
      </c>
      <c r="J18" s="364">
        <v>128.71</v>
      </c>
      <c r="K18" s="799">
        <v>183.21</v>
      </c>
      <c r="L18" s="799">
        <v>44.33</v>
      </c>
      <c r="M18" s="799">
        <v>119.27</v>
      </c>
      <c r="N18" s="799">
        <v>60</v>
      </c>
      <c r="O18" s="799">
        <v>168.91</v>
      </c>
      <c r="P18" s="799">
        <v>61.66</v>
      </c>
    </row>
    <row r="19" spans="2:16" s="69" customFormat="1" ht="23.25" thickTop="1">
      <c r="B19" s="453" t="s">
        <v>352</v>
      </c>
      <c r="C19" s="800">
        <v>62.65</v>
      </c>
      <c r="D19" s="800">
        <v>24.61</v>
      </c>
      <c r="E19" s="800">
        <v>19.39</v>
      </c>
      <c r="F19" s="800">
        <v>0.15</v>
      </c>
      <c r="G19" s="801">
        <v>27.22</v>
      </c>
      <c r="H19" s="801">
        <v>10.41</v>
      </c>
      <c r="I19" s="801">
        <v>50.76</v>
      </c>
      <c r="J19" s="801">
        <v>30.64</v>
      </c>
      <c r="K19" s="800">
        <v>41.44</v>
      </c>
      <c r="L19" s="800">
        <v>16.190000000000001</v>
      </c>
      <c r="M19" s="800">
        <v>22.01</v>
      </c>
      <c r="N19" s="800">
        <v>17.600000000000001</v>
      </c>
      <c r="O19" s="800">
        <v>11.16</v>
      </c>
      <c r="P19" s="800">
        <v>6.32</v>
      </c>
    </row>
    <row r="20" spans="2:16" ht="22.5">
      <c r="B20" s="370" t="s">
        <v>353</v>
      </c>
      <c r="C20" s="196"/>
      <c r="D20" s="196"/>
      <c r="E20" s="196"/>
      <c r="F20" s="196"/>
      <c r="G20" s="29"/>
      <c r="H20" s="29"/>
      <c r="I20" s="29"/>
      <c r="J20" s="29"/>
      <c r="K20" s="196"/>
      <c r="L20" s="196"/>
      <c r="M20" s="196"/>
      <c r="N20" s="196"/>
      <c r="O20" s="196"/>
      <c r="P20" s="196"/>
    </row>
    <row r="21" spans="2:16" ht="11.25" customHeight="1" thickBot="1">
      <c r="B21" s="362" t="s">
        <v>240</v>
      </c>
      <c r="C21" s="197"/>
      <c r="D21" s="197"/>
      <c r="E21" s="197"/>
      <c r="F21" s="197"/>
      <c r="G21" s="171"/>
      <c r="H21" s="171"/>
      <c r="I21" s="171"/>
      <c r="J21" s="171"/>
      <c r="K21" s="197"/>
      <c r="L21" s="197"/>
      <c r="M21" s="197"/>
      <c r="N21" s="197"/>
      <c r="O21" s="197"/>
      <c r="P21" s="197"/>
    </row>
    <row r="22" spans="2:16" ht="11.25" customHeight="1" thickTop="1">
      <c r="B22" s="370" t="s">
        <v>354</v>
      </c>
      <c r="C22" s="194">
        <v>128.77000000000001</v>
      </c>
      <c r="D22" s="199"/>
      <c r="E22" s="194">
        <v>144.19</v>
      </c>
      <c r="F22" s="198"/>
      <c r="G22" s="195">
        <v>99.27</v>
      </c>
      <c r="H22" s="200"/>
      <c r="I22" s="195">
        <v>100.12</v>
      </c>
      <c r="J22" s="200"/>
      <c r="K22" s="118">
        <v>99.74</v>
      </c>
      <c r="L22" s="371"/>
      <c r="M22" s="371">
        <v>67.209999999999994</v>
      </c>
      <c r="N22" s="371"/>
      <c r="O22" s="118">
        <v>125.67</v>
      </c>
      <c r="P22" s="371"/>
    </row>
    <row r="23" spans="2:16" ht="11.25" customHeight="1">
      <c r="B23" s="370" t="s">
        <v>355</v>
      </c>
      <c r="C23" s="196"/>
      <c r="D23" s="202"/>
      <c r="E23" s="196"/>
      <c r="F23" s="201"/>
      <c r="G23" s="29"/>
      <c r="H23" s="203"/>
      <c r="I23" s="29"/>
      <c r="J23" s="203"/>
      <c r="K23" s="196"/>
      <c r="L23" s="201"/>
      <c r="M23" s="201"/>
      <c r="N23" s="201"/>
      <c r="O23" s="196"/>
      <c r="P23" s="201"/>
    </row>
    <row r="24" spans="2:16" ht="11.25" customHeight="1" thickBot="1">
      <c r="B24" s="362" t="s">
        <v>356</v>
      </c>
      <c r="C24" s="197"/>
      <c r="D24" s="205"/>
      <c r="E24" s="197"/>
      <c r="F24" s="204"/>
      <c r="G24" s="171"/>
      <c r="H24" s="206"/>
      <c r="I24" s="171"/>
      <c r="J24" s="206"/>
      <c r="K24" s="197"/>
      <c r="L24" s="204"/>
      <c r="M24" s="204"/>
      <c r="N24" s="204"/>
      <c r="O24" s="197"/>
      <c r="P24" s="204"/>
    </row>
    <row r="25" spans="2:16" ht="11.25" customHeight="1" thickTop="1">
      <c r="B25" s="370" t="s">
        <v>244</v>
      </c>
      <c r="C25" s="194">
        <v>51.55</v>
      </c>
      <c r="D25" s="194">
        <v>24.34</v>
      </c>
      <c r="E25" s="194">
        <v>37.96</v>
      </c>
      <c r="F25" s="194">
        <v>77.680000000000007</v>
      </c>
      <c r="G25" s="195">
        <v>103.65</v>
      </c>
      <c r="H25" s="195">
        <v>24.57</v>
      </c>
      <c r="I25" s="195">
        <v>50.98</v>
      </c>
      <c r="J25" s="195">
        <v>98.07</v>
      </c>
      <c r="K25" s="194">
        <v>42.03</v>
      </c>
      <c r="L25" s="194">
        <v>28.14</v>
      </c>
      <c r="M25" s="194">
        <v>30.05</v>
      </c>
      <c r="N25" s="194">
        <v>42.4</v>
      </c>
      <c r="O25" s="194">
        <v>32.08</v>
      </c>
      <c r="P25" s="194">
        <v>55.34</v>
      </c>
    </row>
    <row r="26" spans="2:16" ht="11.25" customHeight="1">
      <c r="B26" s="370" t="s">
        <v>245</v>
      </c>
      <c r="C26" s="196"/>
      <c r="D26" s="196"/>
      <c r="E26" s="196"/>
      <c r="F26" s="196"/>
      <c r="G26" s="29"/>
      <c r="H26" s="29"/>
      <c r="I26" s="29"/>
      <c r="J26" s="29"/>
      <c r="K26" s="196"/>
      <c r="L26" s="196"/>
      <c r="M26" s="196"/>
      <c r="N26" s="196"/>
      <c r="O26" s="196"/>
      <c r="P26" s="196"/>
    </row>
    <row r="27" spans="2:16" ht="11.25" customHeight="1" thickBot="1">
      <c r="B27" s="363" t="s">
        <v>357</v>
      </c>
      <c r="C27" s="207"/>
      <c r="D27" s="207"/>
      <c r="E27" s="207"/>
      <c r="F27" s="207"/>
      <c r="G27" s="173"/>
      <c r="H27" s="173"/>
      <c r="I27" s="173"/>
      <c r="J27" s="173"/>
      <c r="K27" s="207"/>
      <c r="L27" s="207"/>
      <c r="M27" s="207"/>
      <c r="N27" s="207"/>
      <c r="O27" s="207"/>
      <c r="P27" s="207"/>
    </row>
    <row r="28" spans="2:16" ht="11.25" customHeight="1" thickTop="1">
      <c r="B28" s="606" t="s">
        <v>358</v>
      </c>
    </row>
    <row r="29" spans="2:16" ht="11.25" customHeight="1">
      <c r="B29" s="606" t="s">
        <v>359</v>
      </c>
      <c r="C29" s="18"/>
      <c r="D29" s="18"/>
      <c r="E29" s="18"/>
      <c r="F29" s="18"/>
      <c r="G29" s="18"/>
      <c r="H29" s="18"/>
      <c r="I29" s="18"/>
      <c r="J29" s="18"/>
    </row>
    <row r="30" spans="2:16" ht="11.25" customHeight="1">
      <c r="B30" s="606" t="s">
        <v>360</v>
      </c>
    </row>
    <row r="31" spans="2:16" ht="11.25" customHeight="1">
      <c r="B31" s="36" t="s">
        <v>47</v>
      </c>
      <c r="P31" s="530"/>
    </row>
    <row r="32" spans="2:16" ht="11.25" customHeight="1">
      <c r="B32" s="18"/>
    </row>
    <row r="48" spans="3:16">
      <c r="C48" s="572"/>
      <c r="D48" s="572"/>
      <c r="E48" s="572"/>
      <c r="F48" s="572"/>
      <c r="G48" s="572"/>
      <c r="H48" s="572"/>
      <c r="I48" s="572"/>
      <c r="J48" s="572"/>
      <c r="K48" s="572"/>
      <c r="L48" s="572"/>
      <c r="M48" s="572"/>
      <c r="N48" s="572"/>
      <c r="O48" s="572"/>
      <c r="P48" s="572"/>
    </row>
    <row r="49" spans="3:16">
      <c r="C49" s="572"/>
      <c r="D49" s="572"/>
      <c r="E49" s="572"/>
      <c r="F49" s="572"/>
      <c r="G49" s="572"/>
      <c r="H49" s="572"/>
      <c r="I49" s="572"/>
      <c r="J49" s="572"/>
      <c r="K49" s="572"/>
      <c r="L49" s="572"/>
      <c r="M49" s="572"/>
      <c r="N49" s="572"/>
      <c r="O49" s="572"/>
      <c r="P49" s="572"/>
    </row>
    <row r="50" spans="3:16">
      <c r="C50" s="572"/>
      <c r="D50" s="572"/>
      <c r="E50" s="572"/>
      <c r="F50" s="572"/>
      <c r="G50" s="572"/>
      <c r="H50" s="572"/>
      <c r="I50" s="572"/>
      <c r="J50" s="572"/>
      <c r="K50" s="572"/>
      <c r="L50" s="572"/>
      <c r="M50" s="572"/>
      <c r="N50" s="572"/>
      <c r="O50" s="572"/>
      <c r="P50" s="572"/>
    </row>
    <row r="51" spans="3:16">
      <c r="C51" s="572"/>
      <c r="D51" s="572"/>
      <c r="E51" s="572"/>
      <c r="F51" s="572"/>
      <c r="G51" s="572"/>
      <c r="H51" s="572"/>
      <c r="I51" s="572"/>
      <c r="J51" s="572"/>
      <c r="K51" s="572"/>
      <c r="L51" s="572"/>
      <c r="M51" s="572"/>
      <c r="N51" s="572"/>
      <c r="O51" s="572"/>
      <c r="P51" s="572"/>
    </row>
    <row r="52" spans="3:16">
      <c r="C52" s="572"/>
      <c r="D52" s="572"/>
      <c r="E52" s="572"/>
      <c r="F52" s="572"/>
      <c r="G52" s="572"/>
      <c r="H52" s="572"/>
      <c r="I52" s="572"/>
      <c r="J52" s="572"/>
      <c r="K52" s="572"/>
      <c r="L52" s="572"/>
      <c r="M52" s="572"/>
      <c r="N52" s="572"/>
      <c r="O52" s="572"/>
      <c r="P52" s="572"/>
    </row>
    <row r="53" spans="3:16">
      <c r="C53" s="572"/>
      <c r="D53" s="572"/>
      <c r="E53" s="572"/>
      <c r="F53" s="572"/>
      <c r="G53" s="572"/>
      <c r="H53" s="572"/>
      <c r="I53" s="572"/>
      <c r="J53" s="572"/>
      <c r="K53" s="572"/>
      <c r="L53" s="572"/>
      <c r="M53" s="572"/>
      <c r="N53" s="572"/>
      <c r="O53" s="572"/>
      <c r="P53" s="572"/>
    </row>
    <row r="54" spans="3:16">
      <c r="C54" s="572"/>
      <c r="D54" s="572"/>
      <c r="E54" s="572"/>
      <c r="F54" s="572"/>
      <c r="G54" s="572"/>
      <c r="H54" s="572"/>
      <c r="I54" s="572"/>
      <c r="J54" s="572"/>
      <c r="K54" s="572"/>
      <c r="L54" s="572"/>
      <c r="M54" s="572"/>
      <c r="N54" s="572"/>
      <c r="O54" s="572"/>
      <c r="P54" s="572"/>
    </row>
    <row r="55" spans="3:16">
      <c r="C55" s="572"/>
      <c r="D55" s="572"/>
      <c r="E55" s="572"/>
      <c r="F55" s="572"/>
      <c r="G55" s="572"/>
      <c r="H55" s="572"/>
      <c r="I55" s="572"/>
      <c r="J55" s="572"/>
      <c r="K55" s="572"/>
      <c r="L55" s="572"/>
      <c r="M55" s="572"/>
      <c r="N55" s="572"/>
      <c r="O55" s="572"/>
      <c r="P55" s="572"/>
    </row>
    <row r="56" spans="3:16">
      <c r="C56" s="572"/>
      <c r="D56" s="572"/>
      <c r="E56" s="572"/>
      <c r="F56" s="572"/>
      <c r="G56" s="572"/>
      <c r="H56" s="572"/>
      <c r="I56" s="572"/>
      <c r="J56" s="572"/>
      <c r="K56" s="572"/>
      <c r="L56" s="572"/>
      <c r="M56" s="572"/>
      <c r="N56" s="572"/>
      <c r="O56" s="572"/>
      <c r="P56" s="572"/>
    </row>
    <row r="57" spans="3:16">
      <c r="C57" s="572"/>
      <c r="D57" s="572"/>
      <c r="E57" s="572"/>
      <c r="F57" s="572"/>
      <c r="G57" s="572"/>
      <c r="H57" s="572"/>
      <c r="I57" s="572"/>
      <c r="J57" s="572"/>
      <c r="K57" s="572"/>
      <c r="L57" s="572"/>
      <c r="M57" s="572"/>
      <c r="N57" s="572"/>
      <c r="O57" s="572"/>
      <c r="P57" s="572"/>
    </row>
    <row r="58" spans="3:16">
      <c r="C58" s="572"/>
      <c r="D58" s="572"/>
      <c r="E58" s="572"/>
      <c r="F58" s="572"/>
      <c r="G58" s="572"/>
      <c r="H58" s="572"/>
      <c r="I58" s="572"/>
      <c r="J58" s="572"/>
      <c r="K58" s="572"/>
      <c r="L58" s="572"/>
      <c r="M58" s="572"/>
      <c r="N58" s="572"/>
      <c r="O58" s="572"/>
      <c r="P58" s="572"/>
    </row>
    <row r="59" spans="3:16">
      <c r="C59" s="572"/>
      <c r="D59" s="572"/>
      <c r="E59" s="572"/>
      <c r="F59" s="572"/>
      <c r="G59" s="572"/>
      <c r="H59" s="572"/>
      <c r="I59" s="572"/>
      <c r="J59" s="572"/>
      <c r="K59" s="572"/>
      <c r="L59" s="572"/>
      <c r="M59" s="572"/>
      <c r="N59" s="572"/>
      <c r="O59" s="572"/>
      <c r="P59" s="572"/>
    </row>
  </sheetData>
  <mergeCells count="16">
    <mergeCell ref="O10:P10"/>
    <mergeCell ref="K9:P9"/>
    <mergeCell ref="B1:H1"/>
    <mergeCell ref="B2:H2"/>
    <mergeCell ref="B3:H3"/>
    <mergeCell ref="B9:B13"/>
    <mergeCell ref="C9:J9"/>
    <mergeCell ref="B5:H5"/>
    <mergeCell ref="B6:H6"/>
    <mergeCell ref="B7:H7"/>
    <mergeCell ref="C10:D10"/>
    <mergeCell ref="E10:F10"/>
    <mergeCell ref="G10:H10"/>
    <mergeCell ref="I10:J10"/>
    <mergeCell ref="K10:L10"/>
    <mergeCell ref="M10:N10"/>
  </mergeCells>
  <hyperlinks>
    <hyperlink ref="B1:H1" location="Cuprins_ro!B4" display="I. Balanța de plăți a Republicii Moldova în trimestrul I 2023 (date provizorii)" xr:uid="{E0D3BF06-00E8-4B4A-8195-604071F454EF}"/>
    <hyperlink ref="B2:H2" location="Содержание_ru!B4" display="I. Платёжный баланс Республики Молдова в I кварталe 2023 года (предварительные данные)" xr:uid="{6EAAF86C-583A-4FF0-8E4E-D94F9FD3E63C}"/>
    <hyperlink ref="B3:H3" location="Contents_en!B4" display="I. Balance of payments of the Republic of Moldova in Quarter I, 2023 (preliminary data)" xr:uid="{636F2E96-EA83-4DCF-8AA2-E5D3716304C4}"/>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C98C-DC3E-4DD5-8706-DDB9D07240E8}">
  <dimension ref="B2:D63"/>
  <sheetViews>
    <sheetView showGridLines="0" showRowColHeaders="0" zoomScaleNormal="100" workbookViewId="0"/>
  </sheetViews>
  <sheetFormatPr defaultRowHeight="15"/>
  <cols>
    <col min="1" max="1" width="5.7109375" customWidth="1"/>
    <col min="2" max="2" width="125.7109375" style="130" customWidth="1"/>
    <col min="3" max="3" width="5.28515625" style="130" bestFit="1" customWidth="1"/>
    <col min="4" max="4" width="9.140625" style="130"/>
  </cols>
  <sheetData>
    <row r="2" spans="2:3" ht="21">
      <c r="B2" s="596" t="s">
        <v>984</v>
      </c>
    </row>
    <row r="3" spans="2:3" ht="5.0999999999999996" customHeight="1">
      <c r="B3" s="596"/>
    </row>
    <row r="4" spans="2:3">
      <c r="B4" s="597" t="s">
        <v>985</v>
      </c>
    </row>
    <row r="5" spans="2:3">
      <c r="B5" s="598" t="str">
        <f>'D1'!B11</f>
        <v>Chart 1. GDP, physical volume indices (% as against the same quarter of the previous year)</v>
      </c>
      <c r="C5" s="315" t="s">
        <v>529</v>
      </c>
    </row>
    <row r="6" spans="2:3">
      <c r="B6" s="598" t="str">
        <f>'T1'!B7</f>
        <v>Table 1. Main macroeconomic indicators of the Republic of Moldova</v>
      </c>
      <c r="C6" s="315" t="s">
        <v>530</v>
      </c>
    </row>
    <row r="7" spans="2:3">
      <c r="B7" s="598" t="str">
        <f>'D2'!B11</f>
        <v>Chart 2. Economic openness indicators, %</v>
      </c>
      <c r="C7" s="315" t="s">
        <v>531</v>
      </c>
    </row>
    <row r="8" spans="2:3">
      <c r="B8" s="598" t="str">
        <f>'T2'!B7</f>
        <v>Table 2. Balance of payments of the Republic of Moldova (BPM6), main aggregates (US$ million)</v>
      </c>
      <c r="C8" s="315" t="s">
        <v>532</v>
      </c>
    </row>
    <row r="9" spans="2:3">
      <c r="B9" s="598" t="str">
        <f>'D3'!B11</f>
        <v>Chart 3. Current account – main components (US$ million)</v>
      </c>
      <c r="C9" s="315" t="s">
        <v>533</v>
      </c>
    </row>
    <row r="10" spans="2:3">
      <c r="B10" s="598" t="str">
        <f>'T3'!B7</f>
        <v>Table 3. The main components of the BOP current account (BPM6), % to GDP</v>
      </c>
      <c r="C10" s="315" t="s">
        <v>534</v>
      </c>
    </row>
    <row r="11" spans="2:3">
      <c r="B11" s="598" t="str">
        <f>'D4'!B11</f>
        <v xml:space="preserve">Chart 4. Trade in goods balance, by region (FOB-CIF) </v>
      </c>
      <c r="C11" s="315" t="s">
        <v>535</v>
      </c>
    </row>
    <row r="12" spans="2:3">
      <c r="B12" s="598" t="str">
        <f>'D5'!B11</f>
        <v>Chart 5. Export of goods by region, in dynamics (US$ million)</v>
      </c>
      <c r="C12" s="315" t="s">
        <v>536</v>
      </c>
    </row>
    <row r="13" spans="2:3">
      <c r="B13" s="598" t="str">
        <f>'T4'!B7</f>
        <v>Table 4. Export of agrifood products by main categories</v>
      </c>
      <c r="C13" s="315" t="s">
        <v>537</v>
      </c>
    </row>
    <row r="14" spans="2:3">
      <c r="B14" s="598" t="str">
        <f>'D6'!B11</f>
        <v>Chart 6. Exports of ethyl alcohol and alcoholic beverages, by region (US$ million)</v>
      </c>
      <c r="C14" s="315" t="s">
        <v>538</v>
      </c>
    </row>
    <row r="15" spans="2:3">
      <c r="B15" s="598" t="str">
        <f>'D7'!B11</f>
        <v>Chart 7. Import of goods by region, CIF prices  (US$ million)</v>
      </c>
      <c r="C15" s="315" t="s">
        <v>539</v>
      </c>
    </row>
    <row r="16" spans="2:3">
      <c r="B16" s="598" t="str">
        <f>'D8'!B11</f>
        <v>Chart 8. Imports of energy products and electricity (CIF prices)</v>
      </c>
      <c r="C16" s="315" t="s">
        <v>540</v>
      </c>
    </row>
    <row r="17" spans="2:3">
      <c r="B17" s="598" t="str">
        <f>'D9'!B11</f>
        <v>Chart 9. Balance of services</v>
      </c>
      <c r="C17" s="315" t="s">
        <v>541</v>
      </c>
    </row>
    <row r="18" spans="2:3">
      <c r="B18" s="598" t="str">
        <f>'T5'!B7</f>
        <v>Table 5. Contribution of the main categories of services to the total change (percentage points)</v>
      </c>
      <c r="C18" s="315" t="s">
        <v>542</v>
      </c>
    </row>
    <row r="19" spans="2:3">
      <c r="B19" s="598" t="str">
        <f>'D10'!B11</f>
        <v>Chart 10. Exports of services, by main types, in quarter III 2023</v>
      </c>
      <c r="C19" s="315" t="s">
        <v>543</v>
      </c>
    </row>
    <row r="20" spans="2:3">
      <c r="B20" s="598" t="str">
        <f>'D11'!B11</f>
        <v>Chart 11. Imports of services, by main types, in quarter III 2023</v>
      </c>
      <c r="C20" s="315" t="s">
        <v>544</v>
      </c>
    </row>
    <row r="21" spans="2:3">
      <c r="B21" s="598" t="str">
        <f>'T6'!B7</f>
        <v xml:space="preserve">Table 6. Balance of computer services, by main types </v>
      </c>
      <c r="C21" s="315" t="s">
        <v>547</v>
      </c>
    </row>
    <row r="22" spans="2:3">
      <c r="B22" s="598" t="str">
        <f>'D12'!B11</f>
        <v>Chart 12. Primary income, in dynamics</v>
      </c>
      <c r="C22" s="315" t="s">
        <v>545</v>
      </c>
    </row>
    <row r="23" spans="2:3">
      <c r="B23" s="598" t="str">
        <f>'D13'!B11</f>
        <v>Chart 13. Secondary income, in dynamics</v>
      </c>
      <c r="C23" s="315" t="s">
        <v>546</v>
      </c>
    </row>
    <row r="24" spans="2:3">
      <c r="B24" s="598" t="str">
        <f>'T7'!B7</f>
        <v>Table 7. Structure of personal remittances</v>
      </c>
      <c r="C24" s="315" t="s">
        <v>548</v>
      </c>
    </row>
    <row r="25" spans="2:3">
      <c r="B25" s="598" t="str">
        <f>'D14'!B11</f>
        <v>Chart 14. Geographical structure of personal remittances dynamics (US$ million)</v>
      </c>
      <c r="C25" s="315" t="s">
        <v>550</v>
      </c>
    </row>
    <row r="26" spans="2:3">
      <c r="B26" s="598" t="str">
        <f>'D15'!B11</f>
        <v>Chart 15. Capital account - main components (US$ million)</v>
      </c>
      <c r="C26" s="315" t="s">
        <v>551</v>
      </c>
    </row>
    <row r="27" spans="2:3">
      <c r="B27" s="598" t="str">
        <f>'D16'!B11</f>
        <v>Chart 16. Financial account by functional categories, net flows (US$ million)</v>
      </c>
      <c r="C27" s="315" t="s">
        <v>552</v>
      </c>
    </row>
    <row r="28" spans="2:3">
      <c r="B28" s="598" t="str">
        <f>'T8'!B7</f>
        <v>Table 8. Sources of the net borrowing coverage, net financial flows, % GDP</v>
      </c>
      <c r="C28" s="315" t="s">
        <v>549</v>
      </c>
    </row>
    <row r="29" spans="2:3">
      <c r="B29" s="598" t="str">
        <f>'D17'!B11</f>
        <v>Chart 17. Financial account, assets and liabilities by functional categories in Quarter III 2023 (US$ million)</v>
      </c>
      <c r="C29" s="315" t="s">
        <v>553</v>
      </c>
    </row>
    <row r="30" spans="2:3">
      <c r="B30" s="598" t="str">
        <f>'T10'!B7</f>
        <v>Table 9. External loans (liabilities), by institutional sector, drawings and repayments (US$ million)</v>
      </c>
      <c r="C30" s="315" t="s">
        <v>554</v>
      </c>
    </row>
    <row r="31" spans="2:3">
      <c r="B31" s="598" t="str">
        <f>'D18'!B11</f>
        <v>Chart 18. The main creditors of general government in Quarter III, 2023</v>
      </c>
      <c r="C31" s="315" t="s">
        <v>555</v>
      </c>
    </row>
    <row r="32" spans="2:3">
      <c r="B32" s="598" t="str">
        <f>'T9'!B7</f>
        <v>Table 9. Direct investment, inflow and outflow (US$ million)</v>
      </c>
      <c r="C32" s="315" t="s">
        <v>556</v>
      </c>
    </row>
    <row r="33" spans="2:3" ht="5.0999999999999996" customHeight="1">
      <c r="C33" s="599"/>
    </row>
    <row r="34" spans="2:3" ht="15.75">
      <c r="B34" s="603" t="s">
        <v>986</v>
      </c>
      <c r="C34" s="599"/>
    </row>
    <row r="35" spans="2:3">
      <c r="B35" s="598" t="str">
        <f>'T11'!B7</f>
        <v>Table 11. Main indicators of the International Investment Position (BPM6)</v>
      </c>
      <c r="C35" s="315" t="s">
        <v>557</v>
      </c>
    </row>
    <row r="36" spans="2:3">
      <c r="B36" s="598" t="str">
        <f>'T12'!B7</f>
        <v>Table 12. International Investment Position (BPM6) as of 09/30/2023 (US$ million)</v>
      </c>
      <c r="C36" s="315" t="s">
        <v>558</v>
      </c>
    </row>
    <row r="37" spans="2:3">
      <c r="B37" s="598" t="str">
        <f>'D19'!B11</f>
        <v>Chart 19. Net international investment position, by institutional sector, % to GDP</v>
      </c>
      <c r="C37" s="315" t="s">
        <v>559</v>
      </c>
    </row>
    <row r="38" spans="2:3">
      <c r="B38" s="598" t="str">
        <f>'D20'!B11</f>
        <v>Chart 20. External financial assets and liabilities structure, by functional categories, at period-end (%)</v>
      </c>
      <c r="C38" s="315" t="s">
        <v>560</v>
      </c>
    </row>
    <row r="39" spans="2:3">
      <c r="B39" s="598" t="str">
        <f>'D21'!B11</f>
        <v>Chart 21. Indices of official reserve assets sufficiency</v>
      </c>
      <c r="C39" s="315" t="s">
        <v>561</v>
      </c>
    </row>
    <row r="40" spans="2:3">
      <c r="B40" s="598" t="str">
        <f>'D22'!B11</f>
        <v>Chart 22. Position of Direct investments** – equity, by geographic region, at the end of period (US$ million)</v>
      </c>
      <c r="C40" s="315" t="s">
        <v>562</v>
      </c>
    </row>
    <row r="41" spans="2:3">
      <c r="B41" s="598" t="str">
        <f>'D23'!B11</f>
        <v>Chart 23. Direct investment in domestic economy, equity as of 09/30/2023, by industry (according to NACE-2)</v>
      </c>
      <c r="C41" s="315" t="s">
        <v>563</v>
      </c>
    </row>
    <row r="42" spans="2:3">
      <c r="B42" s="598" t="str">
        <f>'D24'!B11</f>
        <v>Chart 24. Structure of external financial assets and liabilities by maturity, at period-end (%)</v>
      </c>
      <c r="C42" s="315" t="s">
        <v>564</v>
      </c>
    </row>
    <row r="43" spans="2:3" ht="5.0999999999999996" customHeight="1">
      <c r="C43" s="599"/>
    </row>
    <row r="44" spans="2:3" ht="15.75">
      <c r="B44" s="603" t="s">
        <v>987</v>
      </c>
      <c r="C44" s="599"/>
    </row>
    <row r="45" spans="2:3">
      <c r="B45" s="598" t="str">
        <f>'T13'!B7</f>
        <v>Table 13. Gross external debt (BPM6) by institutional sectors and maturities (original), (US$ million)</v>
      </c>
      <c r="C45" s="315" t="s">
        <v>565</v>
      </c>
    </row>
    <row r="46" spans="2:3">
      <c r="B46" s="598" t="str">
        <f>'D25'!B11</f>
        <v>Chart 25. Gross external debt at the end of the period</v>
      </c>
      <c r="C46" s="315" t="s">
        <v>566</v>
      </c>
    </row>
    <row r="47" spans="2:3">
      <c r="B47" s="598" t="str">
        <f>'D26'!B11</f>
        <v>Chart 26. Gross external debt at the end of the period (US$ million)</v>
      </c>
      <c r="C47" s="315" t="s">
        <v>567</v>
      </c>
    </row>
    <row r="48" spans="2:3">
      <c r="B48" s="598" t="str">
        <f>'T14'!B7</f>
        <v>Table 14. Main indicators of the external debt (BPM6)</v>
      </c>
      <c r="C48" s="315" t="s">
        <v>568</v>
      </c>
    </row>
    <row r="49" spans="2:3">
      <c r="B49" s="598" t="str">
        <f>'D27'!B11</f>
        <v>Chart 27. Public external debt at period-end (US$ million)</v>
      </c>
      <c r="C49" s="315" t="s">
        <v>569</v>
      </c>
    </row>
    <row r="50" spans="2:3">
      <c r="B50" s="598" t="str">
        <f>'D28'!B11</f>
        <v>Chart 28. Structure of external public debt by creditors at period-end (%)</v>
      </c>
      <c r="C50" s="315" t="s">
        <v>570</v>
      </c>
    </row>
    <row r="51" spans="2:3">
      <c r="B51" s="598" t="str">
        <f>'T16'!B7</f>
        <v>Table 16. Public external debt service</v>
      </c>
      <c r="C51" s="315" t="s">
        <v>571</v>
      </c>
    </row>
    <row r="52" spans="2:3">
      <c r="B52" s="598" t="str">
        <f>'T15'!B7</f>
        <v>Table 15. External loans, SDR allocations and debt securities, by creditor (US$ million)</v>
      </c>
      <c r="C52" s="315" t="s">
        <v>572</v>
      </c>
    </row>
    <row r="53" spans="2:3">
      <c r="B53" s="598" t="str">
        <f>'D29'!B11</f>
        <v>Chart 29. Private external debt at period-end (US$ million)</v>
      </c>
      <c r="C53" s="315" t="s">
        <v>573</v>
      </c>
    </row>
    <row r="54" spans="2:3">
      <c r="B54" s="598" t="str">
        <f>'D30'!B11</f>
        <v>Chart 30. Structure of external private debt by institutional sectors at period-end (%)</v>
      </c>
      <c r="C54" s="315" t="s">
        <v>574</v>
      </c>
    </row>
    <row r="55" spans="2:3">
      <c r="B55" s="598" t="str">
        <f>'D31'!B11</f>
        <v>Chart 31. Creditor structure of private debt at the end of quarter III 2023 (%)</v>
      </c>
      <c r="C55" s="315" t="s">
        <v>575</v>
      </c>
    </row>
    <row r="56" spans="2:3" ht="5.0999999999999996" customHeight="1">
      <c r="C56" s="599"/>
    </row>
    <row r="57" spans="2:3" ht="15.75">
      <c r="B57" s="603" t="s">
        <v>292</v>
      </c>
      <c r="C57" s="599"/>
    </row>
    <row r="58" spans="2:3">
      <c r="B58" s="598" t="str">
        <f>'D32'!B11</f>
        <v>Chart 32. Geographic structure of gross money transfers from abroad in favor of individuals, I-III, 2023</v>
      </c>
      <c r="C58" s="315" t="s">
        <v>576</v>
      </c>
    </row>
    <row r="59" spans="2:3">
      <c r="B59" s="598" t="str">
        <f>'D33'!B11</f>
        <v>Chart 33. Aggregated international financial flows via the national banking system (US$ million)</v>
      </c>
      <c r="C59" s="315" t="s">
        <v>779</v>
      </c>
    </row>
    <row r="60" spans="2:3">
      <c r="B60" s="598" t="str">
        <f>'D34'!B11</f>
        <v>Chart 34. Currency structure of international financial flows via the domestic banking system (US$ billion)</v>
      </c>
      <c r="C60" s="315" t="s">
        <v>780</v>
      </c>
    </row>
    <row r="61" spans="2:3">
      <c r="B61" s="598" t="str">
        <f>'D35'!B11</f>
        <v>Chart 35. Geographic structure of gross money transfers from abroad in favor of individuals</v>
      </c>
      <c r="C61" s="315" t="s">
        <v>781</v>
      </c>
    </row>
    <row r="63" spans="2:3">
      <c r="B63" s="604" t="s">
        <v>769</v>
      </c>
    </row>
  </sheetData>
  <phoneticPr fontId="87" type="noConversion"/>
  <hyperlinks>
    <hyperlink ref="C5" location="'D1'!A1" display="D1" xr:uid="{B2CACA2F-053F-4E7C-8DCB-E74D79AB778D}"/>
    <hyperlink ref="C6" location="'T1'!A1" display="T1" xr:uid="{C2B2B847-5CB2-4DFE-ABCE-F76DB73CD765}"/>
    <hyperlink ref="C7" location="'D2'!A1" display="D2" xr:uid="{9497F2BE-D1A0-4772-B70C-C33969138510}"/>
    <hyperlink ref="C8" location="'T2'!A1" display="T2" xr:uid="{46CA2B8B-041E-4E9A-9E37-EC1255A7F454}"/>
    <hyperlink ref="C9" location="'D3'!A1" display="D3" xr:uid="{3583C68C-5B67-4EBD-B952-7A1381517673}"/>
    <hyperlink ref="C10" location="'T3'!A1" display="T3" xr:uid="{F674FA6A-E194-4485-86F2-4DA32CFC2203}"/>
    <hyperlink ref="C11" location="'D4'!A1" display="D4" xr:uid="{83F8934C-BC1A-43D8-9F47-EDB683469D60}"/>
    <hyperlink ref="C12" location="'D5'!A1" display="D5" xr:uid="{36ED7DE3-A890-46EE-AE39-8F69C87AA859}"/>
    <hyperlink ref="C13" location="'T4'!A1" display="T4" xr:uid="{5C99DC3D-3B9A-437C-BE9A-42DAB580210C}"/>
    <hyperlink ref="C14" location="'D6'!A1" display="D6" xr:uid="{E82D3789-539D-4B1E-A234-F36E0F0ECD5B}"/>
    <hyperlink ref="C15" location="'D7'!A1" display="D7" xr:uid="{75045DF7-4C83-4373-9047-4B013B984603}"/>
    <hyperlink ref="C16" location="'D8'!A1" display="D8" xr:uid="{851A4A9B-E237-4187-B5FE-4C70DEAB6EAB}"/>
    <hyperlink ref="C17" location="'D9'!A1" display="D9" xr:uid="{B9A0EB85-9EF1-4571-86D6-B64054A33372}"/>
    <hyperlink ref="C18" location="'T5'!A1" display="T5" xr:uid="{88C429E6-DBBF-4F25-941B-A2E867D238EA}"/>
    <hyperlink ref="C19" location="'D10'!A1" display="D10" xr:uid="{C7892CB8-290D-47AC-A882-3B108BFFC47E}"/>
    <hyperlink ref="C20" location="'D11'!A1" display="D11" xr:uid="{1ED98859-6AC2-4F48-8823-32E48F9993D4}"/>
    <hyperlink ref="C21" location="'T6'!A1" display="T6" xr:uid="{72F50BF6-D6F3-4836-AB2F-748043D4B119}"/>
    <hyperlink ref="C22" location="'D12'!A1" display="D12" xr:uid="{F870E676-5BBA-4C46-B066-FD72E577BBBA}"/>
    <hyperlink ref="C23" location="'D13'!A1" display="D13" xr:uid="{08ED4567-FF4D-430B-A58B-425AF13B8BB0}"/>
    <hyperlink ref="C24" location="'T7'!A1" display="T7" xr:uid="{F64A0C96-9A39-4C8D-B337-4CF5A3278D25}"/>
    <hyperlink ref="C28" location="'T8'!A1" display="T8" xr:uid="{DF434A11-11DB-4D82-B108-EF47916A06F9}"/>
    <hyperlink ref="C25" location="'D14'!A1" display="D14" xr:uid="{8078DC77-9C8E-4D6B-B539-5082B6338366}"/>
    <hyperlink ref="C26" location="'D15'!A1" display="D15" xr:uid="{55169F87-CD49-47AE-B860-98E5E43305AC}"/>
    <hyperlink ref="C27" location="'D16'!A1" display="D16" xr:uid="{E7893231-34CB-4E67-AC52-DBCBFDCB4202}"/>
    <hyperlink ref="C29" location="'D17'!A1" display="D17" xr:uid="{1581ACC5-4253-4094-8124-D1843232CA3F}"/>
    <hyperlink ref="C30" location="'T9'!A1" display="T9" xr:uid="{4AEC611B-0215-4B02-8660-D7347C227581}"/>
    <hyperlink ref="C31" location="'D18'!A1" display="D18" xr:uid="{8139DC51-A3C9-4556-A92C-8F47487E7AFB}"/>
    <hyperlink ref="C32" location="'T10'!A1" display="T10" xr:uid="{5854583E-98C9-453B-BDFF-FB12EF645CA8}"/>
    <hyperlink ref="C35" location="'T11'!A1" display="T11" xr:uid="{205FFE0D-4F3C-443D-AF7B-36FF9357564E}"/>
    <hyperlink ref="C36" location="'T12'!A1" display="T12" xr:uid="{8606CE88-AB43-48A0-80EE-1F44D3DE8367}"/>
    <hyperlink ref="C37" location="'D19'!A1" display="D19" xr:uid="{6A7A6C3C-6A0E-4C0C-B8DC-AF4ABFEB0804}"/>
    <hyperlink ref="C38" location="'D20'!A1" display="D20" xr:uid="{5ABE3683-6585-4CB3-AE8D-37B3B260A311}"/>
    <hyperlink ref="C39" location="'D21'!A1" display="D21" xr:uid="{0C5A8E19-3CC2-4C47-9666-FB895A03FCED}"/>
    <hyperlink ref="C40" location="'D22'!A1" display="D22" xr:uid="{D82B8810-3589-4DB4-A250-1E09B59E48CA}"/>
    <hyperlink ref="C41" location="'D23'!A1" display="D23" xr:uid="{C7FA2F4B-4A46-481F-B054-6733FC554011}"/>
    <hyperlink ref="C42" location="'D24'!A1" display="D24" xr:uid="{6077806A-F51E-4C4F-98E6-F96756AE7FBB}"/>
    <hyperlink ref="C45" location="'T13'!A1" display="T13" xr:uid="{A453EE5F-5184-4729-A116-A189F02E8615}"/>
    <hyperlink ref="C46" location="'D25'!A1" display="D25" xr:uid="{03A2FFA7-A31D-449D-9AB1-AD7A9D42B4B0}"/>
    <hyperlink ref="C47" location="'D26'!A1" display="D26" xr:uid="{A4F86F42-9F5B-4AD5-B072-073CE553C577}"/>
    <hyperlink ref="C48" location="'T14'!A1" display="T14" xr:uid="{4291A3BE-1152-4DEC-B70C-2272FF416A1D}"/>
    <hyperlink ref="C49" location="'D27'!A1" display="D27" xr:uid="{DCF5FAF2-B44C-481F-8C18-EAE3ADBB63B4}"/>
    <hyperlink ref="C50" location="'D28'!A1" display="D28" xr:uid="{37BCB408-536B-4A7F-B09D-412AA318B1FF}"/>
    <hyperlink ref="C51" location="'T15'!A1" display="T15" xr:uid="{880974C2-0F09-4C6F-842B-0F78D59ED6C2}"/>
    <hyperlink ref="C52" location="'T16'!A1" display="T16" xr:uid="{D1494C9C-40B6-46CE-BE15-65ED01EE57B6}"/>
    <hyperlink ref="C53" location="'D29'!A1" display="D29" xr:uid="{D3E3921B-BB4B-49F9-8ACC-FEC9A297B3FE}"/>
    <hyperlink ref="C54" location="'D30'!A1" display="D30" xr:uid="{6067B981-83C0-43F5-BAB6-9FB80208A7FB}"/>
    <hyperlink ref="C58" location="'D31'!A1" display="D32" xr:uid="{75A53B27-F95D-43A7-BEBD-77417ED8AB67}"/>
    <hyperlink ref="C55" location="'D30'!A1" display="D30" xr:uid="{81675680-0C27-4717-9A2F-5C254C5B31FD}"/>
    <hyperlink ref="C59:C61" location="'D31'!A1" display="D32" xr:uid="{8E20A393-1B99-4C96-AAF3-0BD7D77DE5E5}"/>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99B7-4488-45FF-95BC-A7DC356C8A99}">
  <dimension ref="B1:Q103"/>
  <sheetViews>
    <sheetView showGridLines="0" showRowColHeaders="0" zoomScaleNormal="100" workbookViewId="0"/>
  </sheetViews>
  <sheetFormatPr defaultRowHeight="15"/>
  <cols>
    <col min="1" max="1" width="5.7109375" customWidth="1"/>
    <col min="2" max="2" width="34.7109375" customWidth="1"/>
    <col min="3" max="16" width="6.5703125" customWidth="1"/>
  </cols>
  <sheetData>
    <row r="1" spans="2:17">
      <c r="B1" s="1005" t="s">
        <v>884</v>
      </c>
      <c r="C1" s="1005"/>
      <c r="D1" s="1005"/>
      <c r="E1" s="1005"/>
      <c r="F1" s="1005"/>
      <c r="G1" s="1005"/>
      <c r="H1" s="1005"/>
      <c r="I1" s="1005"/>
      <c r="J1" s="1005"/>
      <c r="K1" s="1005"/>
      <c r="L1" s="1005"/>
      <c r="M1" s="1005"/>
      <c r="N1" s="1005"/>
      <c r="O1" s="1005"/>
      <c r="P1" s="1005"/>
    </row>
    <row r="2" spans="2:17">
      <c r="B2" s="1005" t="s">
        <v>885</v>
      </c>
      <c r="C2" s="1005"/>
      <c r="D2" s="1005"/>
      <c r="E2" s="1005"/>
      <c r="F2" s="1005"/>
      <c r="G2" s="1005"/>
      <c r="H2" s="1005"/>
      <c r="I2" s="1005"/>
      <c r="J2" s="1005"/>
      <c r="K2" s="1005"/>
      <c r="L2" s="1005"/>
      <c r="M2" s="1005"/>
      <c r="N2" s="1005"/>
      <c r="O2" s="1005"/>
      <c r="P2" s="1005"/>
    </row>
    <row r="3" spans="2:17">
      <c r="B3" s="1005" t="s">
        <v>886</v>
      </c>
      <c r="C3" s="1005"/>
      <c r="D3" s="1005"/>
      <c r="E3" s="1005"/>
      <c r="F3" s="1005"/>
      <c r="G3" s="1005"/>
      <c r="H3" s="1005"/>
      <c r="I3" s="1005"/>
      <c r="J3" s="1005"/>
      <c r="K3" s="1005"/>
      <c r="L3" s="1005"/>
      <c r="M3" s="1005"/>
      <c r="N3" s="1005"/>
      <c r="O3" s="1005"/>
      <c r="P3" s="1005"/>
    </row>
    <row r="5" spans="2:17">
      <c r="B5" s="609" t="s">
        <v>957</v>
      </c>
      <c r="C5" s="122"/>
      <c r="D5" s="122"/>
      <c r="E5" s="122"/>
      <c r="F5" s="122"/>
      <c r="G5" s="122"/>
      <c r="H5" s="122"/>
      <c r="I5" s="122"/>
      <c r="J5" s="122"/>
      <c r="K5" s="122"/>
      <c r="L5" s="122"/>
      <c r="M5" s="122"/>
      <c r="N5" s="122"/>
      <c r="O5" s="122"/>
      <c r="P5" s="122"/>
      <c r="Q5" s="321"/>
    </row>
    <row r="6" spans="2:17">
      <c r="B6" s="609" t="s">
        <v>810</v>
      </c>
      <c r="C6" s="122"/>
      <c r="D6" s="122"/>
      <c r="E6" s="122"/>
      <c r="F6" s="122"/>
      <c r="G6" s="122"/>
      <c r="H6" s="122"/>
      <c r="I6" s="122"/>
      <c r="J6" s="122"/>
      <c r="K6" s="122"/>
      <c r="L6" s="122"/>
      <c r="M6" s="122"/>
      <c r="N6" s="122"/>
      <c r="O6" s="122"/>
      <c r="P6" s="122"/>
    </row>
    <row r="7" spans="2:17">
      <c r="B7" s="609" t="s">
        <v>811</v>
      </c>
      <c r="C7" s="122"/>
      <c r="D7" s="122"/>
      <c r="E7" s="122"/>
      <c r="F7" s="122"/>
      <c r="G7" s="122"/>
      <c r="H7" s="122"/>
      <c r="I7" s="122"/>
      <c r="J7" s="122"/>
      <c r="K7" s="122"/>
      <c r="L7" s="122"/>
      <c r="M7" s="122"/>
      <c r="N7" s="122"/>
      <c r="O7" s="122"/>
      <c r="P7" s="122"/>
    </row>
    <row r="8" spans="2:17" ht="5.0999999999999996" customHeight="1" thickBot="1">
      <c r="B8" s="170"/>
      <c r="C8" s="8"/>
      <c r="D8" s="8"/>
      <c r="E8" s="8"/>
      <c r="F8" s="8"/>
      <c r="G8" s="8"/>
      <c r="H8" s="8"/>
      <c r="I8" s="8"/>
      <c r="J8" s="8"/>
    </row>
    <row r="9" spans="2:17" ht="11.25" customHeight="1" thickTop="1">
      <c r="B9" s="712"/>
      <c r="C9" s="885">
        <v>2022</v>
      </c>
      <c r="D9" s="886"/>
      <c r="E9" s="886"/>
      <c r="F9" s="886"/>
      <c r="G9" s="886"/>
      <c r="H9" s="886"/>
      <c r="I9" s="886"/>
      <c r="J9" s="886"/>
      <c r="K9" s="885">
        <v>2023</v>
      </c>
      <c r="L9" s="886"/>
      <c r="M9" s="886"/>
      <c r="N9" s="886"/>
      <c r="O9" s="886"/>
      <c r="P9" s="1028"/>
    </row>
    <row r="10" spans="2:17" ht="11.25" customHeight="1" thickBot="1">
      <c r="B10" s="713"/>
      <c r="C10" s="1029" t="s">
        <v>3</v>
      </c>
      <c r="D10" s="1026"/>
      <c r="E10" s="1026" t="s">
        <v>4</v>
      </c>
      <c r="F10" s="1026"/>
      <c r="G10" s="1026" t="s">
        <v>5</v>
      </c>
      <c r="H10" s="1026"/>
      <c r="I10" s="1026" t="s">
        <v>6</v>
      </c>
      <c r="J10" s="1026"/>
      <c r="K10" s="1029" t="s">
        <v>694</v>
      </c>
      <c r="L10" s="1026"/>
      <c r="M10" s="1026" t="s">
        <v>845</v>
      </c>
      <c r="N10" s="1026"/>
      <c r="O10" s="1026" t="s">
        <v>5</v>
      </c>
      <c r="P10" s="1027"/>
    </row>
    <row r="11" spans="2:17" ht="11.25" customHeight="1">
      <c r="B11" s="713"/>
      <c r="C11" s="10" t="s">
        <v>314</v>
      </c>
      <c r="D11" s="26" t="s">
        <v>315</v>
      </c>
      <c r="E11" s="10" t="s">
        <v>314</v>
      </c>
      <c r="F11" s="26" t="s">
        <v>315</v>
      </c>
      <c r="G11" s="10" t="s">
        <v>314</v>
      </c>
      <c r="H11" s="71" t="s">
        <v>315</v>
      </c>
      <c r="I11" s="10" t="s">
        <v>314</v>
      </c>
      <c r="J11" s="71" t="s">
        <v>315</v>
      </c>
      <c r="K11" s="10" t="s">
        <v>314</v>
      </c>
      <c r="L11" s="71" t="s">
        <v>315</v>
      </c>
      <c r="M11" s="10" t="s">
        <v>314</v>
      </c>
      <c r="N11" s="71" t="s">
        <v>315</v>
      </c>
      <c r="O11" s="10" t="s">
        <v>314</v>
      </c>
      <c r="P11" s="71" t="s">
        <v>315</v>
      </c>
    </row>
    <row r="12" spans="2:17" ht="11.25" customHeight="1">
      <c r="B12" s="713"/>
      <c r="C12" s="10" t="s">
        <v>316</v>
      </c>
      <c r="D12" s="26" t="s">
        <v>317</v>
      </c>
      <c r="E12" s="10" t="s">
        <v>316</v>
      </c>
      <c r="F12" s="26" t="s">
        <v>317</v>
      </c>
      <c r="G12" s="10" t="s">
        <v>316</v>
      </c>
      <c r="H12" s="26" t="s">
        <v>317</v>
      </c>
      <c r="I12" s="10" t="s">
        <v>316</v>
      </c>
      <c r="J12" s="26" t="s">
        <v>317</v>
      </c>
      <c r="K12" s="10" t="s">
        <v>316</v>
      </c>
      <c r="L12" s="26" t="s">
        <v>317</v>
      </c>
      <c r="M12" s="10" t="s">
        <v>316</v>
      </c>
      <c r="N12" s="26" t="s">
        <v>317</v>
      </c>
      <c r="O12" s="10" t="s">
        <v>316</v>
      </c>
      <c r="P12" s="26" t="s">
        <v>317</v>
      </c>
    </row>
    <row r="13" spans="2:17" ht="11.25" customHeight="1" thickBot="1">
      <c r="B13" s="713"/>
      <c r="C13" s="59" t="s">
        <v>318</v>
      </c>
      <c r="D13" s="58" t="s">
        <v>319</v>
      </c>
      <c r="E13" s="59" t="s">
        <v>318</v>
      </c>
      <c r="F13" s="58" t="s">
        <v>320</v>
      </c>
      <c r="G13" s="59" t="s">
        <v>318</v>
      </c>
      <c r="H13" s="58" t="s">
        <v>319</v>
      </c>
      <c r="I13" s="59" t="s">
        <v>318</v>
      </c>
      <c r="J13" s="58" t="s">
        <v>319</v>
      </c>
      <c r="K13" s="59" t="s">
        <v>318</v>
      </c>
      <c r="L13" s="58" t="s">
        <v>319</v>
      </c>
      <c r="M13" s="59" t="s">
        <v>318</v>
      </c>
      <c r="N13" s="58" t="s">
        <v>319</v>
      </c>
      <c r="O13" s="59" t="s">
        <v>318</v>
      </c>
      <c r="P13" s="58" t="s">
        <v>319</v>
      </c>
    </row>
    <row r="14" spans="2:17" ht="11.25" customHeight="1" thickTop="1">
      <c r="B14" s="27" t="s">
        <v>255</v>
      </c>
      <c r="C14" s="113">
        <v>72.48</v>
      </c>
      <c r="D14" s="113">
        <v>100.91</v>
      </c>
      <c r="E14" s="113">
        <v>327.58999999999997</v>
      </c>
      <c r="F14" s="113">
        <v>108.98</v>
      </c>
      <c r="G14" s="113">
        <v>366.38</v>
      </c>
      <c r="H14" s="113">
        <v>113.61</v>
      </c>
      <c r="I14" s="113">
        <v>449.34</v>
      </c>
      <c r="J14" s="113">
        <v>99.54</v>
      </c>
      <c r="K14" s="113">
        <v>263.8</v>
      </c>
      <c r="L14" s="113">
        <v>99.08</v>
      </c>
      <c r="M14" s="113">
        <v>250.07</v>
      </c>
      <c r="N14" s="113">
        <v>162.22999999999999</v>
      </c>
      <c r="O14" s="113">
        <v>288.64999999999998</v>
      </c>
      <c r="P14" s="113">
        <v>401.97</v>
      </c>
    </row>
    <row r="15" spans="2:17" ht="11.25" customHeight="1">
      <c r="B15" s="27" t="s">
        <v>256</v>
      </c>
      <c r="C15" s="114"/>
      <c r="D15" s="114"/>
      <c r="E15" s="114"/>
      <c r="F15" s="114"/>
      <c r="G15" s="114"/>
      <c r="H15" s="114"/>
      <c r="I15" s="114"/>
      <c r="J15" s="114"/>
      <c r="K15" s="114"/>
      <c r="L15" s="114"/>
      <c r="M15" s="114"/>
      <c r="N15" s="114"/>
      <c r="O15" s="114"/>
      <c r="P15" s="114"/>
    </row>
    <row r="16" spans="2:17" ht="11.25" customHeight="1" thickBot="1">
      <c r="B16" s="28" t="s">
        <v>257</v>
      </c>
      <c r="C16" s="115"/>
      <c r="D16" s="115"/>
      <c r="E16" s="115"/>
      <c r="F16" s="115"/>
      <c r="G16" s="115"/>
      <c r="H16" s="115"/>
      <c r="I16" s="115"/>
      <c r="J16" s="115"/>
      <c r="K16" s="115"/>
      <c r="L16" s="115"/>
      <c r="M16" s="115"/>
      <c r="N16" s="115"/>
      <c r="O16" s="115"/>
      <c r="P16" s="115"/>
    </row>
    <row r="17" spans="2:17" ht="11.25" customHeight="1" thickTop="1">
      <c r="B17" s="334" t="s">
        <v>321</v>
      </c>
      <c r="C17" s="444"/>
      <c r="D17" s="437">
        <v>6.25</v>
      </c>
      <c r="E17" s="367"/>
      <c r="F17" s="438">
        <v>8.41</v>
      </c>
      <c r="G17" s="367"/>
      <c r="H17" s="438">
        <v>3.84</v>
      </c>
      <c r="I17" s="444"/>
      <c r="J17" s="437">
        <v>5.67</v>
      </c>
      <c r="K17" s="444"/>
      <c r="L17" s="437"/>
      <c r="M17" s="437"/>
      <c r="N17" s="437">
        <v>3.96</v>
      </c>
      <c r="O17" s="444"/>
      <c r="P17" s="437"/>
      <c r="Q17" s="321"/>
    </row>
    <row r="18" spans="2:17" ht="11.25" customHeight="1">
      <c r="B18" s="334" t="s">
        <v>322</v>
      </c>
      <c r="C18" s="445"/>
      <c r="D18" s="119"/>
      <c r="E18" s="368"/>
      <c r="F18" s="116"/>
      <c r="G18" s="368"/>
      <c r="H18" s="116"/>
      <c r="I18" s="445"/>
      <c r="J18" s="119"/>
      <c r="K18" s="445"/>
      <c r="L18" s="119"/>
      <c r="M18" s="119"/>
      <c r="N18" s="119"/>
      <c r="O18" s="445"/>
      <c r="P18" s="119"/>
    </row>
    <row r="19" spans="2:17" ht="11.25" customHeight="1" thickBot="1">
      <c r="B19" s="335" t="s">
        <v>323</v>
      </c>
      <c r="C19" s="446"/>
      <c r="D19" s="439"/>
      <c r="E19" s="369"/>
      <c r="F19" s="117"/>
      <c r="G19" s="369"/>
      <c r="H19" s="117"/>
      <c r="I19" s="446"/>
      <c r="J19" s="439"/>
      <c r="K19" s="446"/>
      <c r="L19" s="439"/>
      <c r="M19" s="439"/>
      <c r="N19" s="439"/>
      <c r="O19" s="446"/>
      <c r="P19" s="439"/>
    </row>
    <row r="20" spans="2:17" ht="11.25" customHeight="1" thickTop="1" thickBot="1">
      <c r="B20" s="362" t="s">
        <v>324</v>
      </c>
      <c r="C20" s="447"/>
      <c r="D20" s="448">
        <v>6.25</v>
      </c>
      <c r="E20" s="449"/>
      <c r="F20" s="450">
        <v>8.41</v>
      </c>
      <c r="G20" s="449"/>
      <c r="H20" s="450">
        <v>3.84</v>
      </c>
      <c r="I20" s="447"/>
      <c r="J20" s="448">
        <v>5.67</v>
      </c>
      <c r="K20" s="447"/>
      <c r="L20" s="448"/>
      <c r="M20" s="448"/>
      <c r="N20" s="448">
        <v>3.96</v>
      </c>
      <c r="O20" s="447"/>
      <c r="P20" s="448"/>
    </row>
    <row r="21" spans="2:17" ht="11.25" customHeight="1" thickTop="1">
      <c r="B21" s="334" t="s">
        <v>325</v>
      </c>
      <c r="C21" s="438">
        <v>24.93</v>
      </c>
      <c r="D21" s="438">
        <v>32.36</v>
      </c>
      <c r="E21" s="438">
        <v>181.96</v>
      </c>
      <c r="F21" s="438">
        <v>24.6</v>
      </c>
      <c r="G21" s="438">
        <v>277.44</v>
      </c>
      <c r="H21" s="438">
        <v>26.88</v>
      </c>
      <c r="I21" s="438">
        <v>315.01</v>
      </c>
      <c r="J21" s="438">
        <v>31.94</v>
      </c>
      <c r="K21" s="438">
        <v>184.42</v>
      </c>
      <c r="L21" s="438">
        <v>26.35</v>
      </c>
      <c r="M21" s="438">
        <v>186.15</v>
      </c>
      <c r="N21" s="438">
        <v>71.78</v>
      </c>
      <c r="O21" s="438">
        <v>200.34</v>
      </c>
      <c r="P21" s="438">
        <v>340.38</v>
      </c>
    </row>
    <row r="22" spans="2:17" ht="11.25" customHeight="1">
      <c r="B22" s="334" t="s">
        <v>423</v>
      </c>
      <c r="C22" s="116"/>
      <c r="D22" s="116"/>
      <c r="E22" s="116"/>
      <c r="F22" s="116"/>
      <c r="G22" s="116"/>
      <c r="H22" s="116"/>
      <c r="I22" s="116"/>
      <c r="J22" s="116"/>
      <c r="K22" s="116"/>
      <c r="L22" s="116"/>
      <c r="M22" s="116"/>
      <c r="N22" s="116"/>
      <c r="O22" s="116"/>
      <c r="P22" s="116"/>
    </row>
    <row r="23" spans="2:17" ht="11.25" customHeight="1" thickBot="1">
      <c r="B23" s="335" t="s">
        <v>326</v>
      </c>
      <c r="C23" s="117"/>
      <c r="D23" s="117"/>
      <c r="E23" s="117"/>
      <c r="F23" s="117"/>
      <c r="G23" s="117"/>
      <c r="H23" s="117"/>
      <c r="I23" s="117"/>
      <c r="J23" s="117"/>
      <c r="K23" s="117"/>
      <c r="L23" s="117"/>
      <c r="M23" s="117"/>
      <c r="N23" s="117"/>
      <c r="O23" s="117"/>
      <c r="P23" s="117"/>
    </row>
    <row r="24" spans="2:17" ht="11.25" customHeight="1" thickTop="1" thickBot="1">
      <c r="B24" s="362" t="s">
        <v>324</v>
      </c>
      <c r="C24" s="448">
        <v>24.93</v>
      </c>
      <c r="D24" s="448">
        <v>32.36</v>
      </c>
      <c r="E24" s="450">
        <v>181.96</v>
      </c>
      <c r="F24" s="450">
        <v>24.6</v>
      </c>
      <c r="G24" s="450">
        <v>277.44</v>
      </c>
      <c r="H24" s="450">
        <v>26.88</v>
      </c>
      <c r="I24" s="448">
        <v>315.01</v>
      </c>
      <c r="J24" s="448">
        <v>31.94</v>
      </c>
      <c r="K24" s="450">
        <v>184.42</v>
      </c>
      <c r="L24" s="450">
        <v>26.35</v>
      </c>
      <c r="M24" s="450">
        <v>186.15</v>
      </c>
      <c r="N24" s="450">
        <v>71.78</v>
      </c>
      <c r="O24" s="450">
        <v>200.34</v>
      </c>
      <c r="P24" s="450">
        <v>340.38</v>
      </c>
    </row>
    <row r="25" spans="2:17" ht="11.25" customHeight="1" thickTop="1">
      <c r="B25" s="334" t="s">
        <v>327</v>
      </c>
      <c r="C25" s="438">
        <v>8.98</v>
      </c>
      <c r="D25" s="438">
        <v>3.16</v>
      </c>
      <c r="E25" s="438">
        <v>57.31</v>
      </c>
      <c r="F25" s="438">
        <v>10.07</v>
      </c>
      <c r="G25" s="438">
        <v>30.97</v>
      </c>
      <c r="H25" s="438">
        <v>29.13</v>
      </c>
      <c r="I25" s="438">
        <v>71.34</v>
      </c>
      <c r="J25" s="438">
        <v>10.85</v>
      </c>
      <c r="K25" s="438">
        <v>5.36</v>
      </c>
      <c r="L25" s="438">
        <v>5.63</v>
      </c>
      <c r="M25" s="438"/>
      <c r="N25" s="438">
        <v>28.24</v>
      </c>
      <c r="O25" s="438">
        <v>8.7200000000000006</v>
      </c>
      <c r="P25" s="438">
        <v>9.59</v>
      </c>
    </row>
    <row r="26" spans="2:17" ht="11.25" customHeight="1">
      <c r="B26" s="334" t="s">
        <v>328</v>
      </c>
      <c r="C26" s="116"/>
      <c r="D26" s="116"/>
      <c r="E26" s="116"/>
      <c r="F26" s="116"/>
      <c r="G26" s="116"/>
      <c r="H26" s="116"/>
      <c r="I26" s="116"/>
      <c r="J26" s="116"/>
      <c r="K26" s="116"/>
      <c r="L26" s="116"/>
      <c r="M26" s="116"/>
      <c r="N26" s="116"/>
      <c r="O26" s="116"/>
      <c r="P26" s="116"/>
    </row>
    <row r="27" spans="2:17" ht="11.25" customHeight="1" thickBot="1">
      <c r="B27" s="335" t="s">
        <v>329</v>
      </c>
      <c r="C27" s="117"/>
      <c r="D27" s="117"/>
      <c r="E27" s="117"/>
      <c r="F27" s="117"/>
      <c r="G27" s="117"/>
      <c r="H27" s="117"/>
      <c r="I27" s="117"/>
      <c r="J27" s="117"/>
      <c r="K27" s="117"/>
      <c r="L27" s="117"/>
      <c r="M27" s="117"/>
      <c r="N27" s="117"/>
      <c r="O27" s="117"/>
      <c r="P27" s="117"/>
    </row>
    <row r="28" spans="2:17" ht="11.25" customHeight="1" thickTop="1" thickBot="1">
      <c r="B28" s="362" t="s">
        <v>330</v>
      </c>
      <c r="C28" s="447"/>
      <c r="D28" s="447"/>
      <c r="E28" s="450">
        <v>26.3</v>
      </c>
      <c r="F28" s="449"/>
      <c r="G28" s="449"/>
      <c r="H28" s="450">
        <v>25.6</v>
      </c>
      <c r="I28" s="448">
        <v>0.1</v>
      </c>
      <c r="J28" s="448">
        <v>0.1</v>
      </c>
      <c r="K28" s="447"/>
      <c r="L28" s="447"/>
      <c r="M28" s="447"/>
      <c r="N28" s="447"/>
      <c r="O28" s="447"/>
      <c r="P28" s="447"/>
    </row>
    <row r="29" spans="2:17" ht="11.25" customHeight="1" thickTop="1" thickBot="1">
      <c r="B29" s="362" t="s">
        <v>324</v>
      </c>
      <c r="C29" s="448">
        <v>8.98</v>
      </c>
      <c r="D29" s="448">
        <v>3.16</v>
      </c>
      <c r="E29" s="450">
        <v>31.01</v>
      </c>
      <c r="F29" s="450">
        <v>10.07</v>
      </c>
      <c r="G29" s="450">
        <v>30.97</v>
      </c>
      <c r="H29" s="450">
        <v>3.53</v>
      </c>
      <c r="I29" s="448">
        <v>71.239999999999995</v>
      </c>
      <c r="J29" s="448">
        <v>10.75</v>
      </c>
      <c r="K29" s="448">
        <v>5.36</v>
      </c>
      <c r="L29" s="448">
        <v>5.63</v>
      </c>
      <c r="M29" s="448"/>
      <c r="N29" s="448">
        <v>28.24</v>
      </c>
      <c r="O29" s="448">
        <v>8.7200000000000006</v>
      </c>
      <c r="P29" s="448">
        <v>9.59</v>
      </c>
    </row>
    <row r="30" spans="2:17" ht="11.25" customHeight="1" thickTop="1">
      <c r="B30" s="334" t="s">
        <v>331</v>
      </c>
      <c r="C30" s="438">
        <v>25.76</v>
      </c>
      <c r="D30" s="438">
        <v>37.74</v>
      </c>
      <c r="E30" s="438">
        <v>48.49</v>
      </c>
      <c r="F30" s="438">
        <v>46.84</v>
      </c>
      <c r="G30" s="438">
        <v>21.13</v>
      </c>
      <c r="H30" s="438">
        <v>25.65</v>
      </c>
      <c r="I30" s="438">
        <v>21.28</v>
      </c>
      <c r="J30" s="438">
        <v>22.26</v>
      </c>
      <c r="K30" s="438">
        <v>31.36</v>
      </c>
      <c r="L30" s="438">
        <v>19.559999999999999</v>
      </c>
      <c r="M30" s="438">
        <v>27.29</v>
      </c>
      <c r="N30" s="438">
        <v>31.3</v>
      </c>
      <c r="O30" s="438">
        <v>54</v>
      </c>
      <c r="P30" s="438">
        <v>29.48</v>
      </c>
    </row>
    <row r="31" spans="2:17" ht="11.25" customHeight="1">
      <c r="B31" s="334" t="s">
        <v>332</v>
      </c>
      <c r="C31" s="116"/>
      <c r="D31" s="116"/>
      <c r="E31" s="116"/>
      <c r="F31" s="116"/>
      <c r="G31" s="116"/>
      <c r="H31" s="116"/>
      <c r="I31" s="116"/>
      <c r="J31" s="116"/>
      <c r="K31" s="116"/>
      <c r="L31" s="116"/>
      <c r="M31" s="116"/>
      <c r="N31" s="116"/>
      <c r="O31" s="116"/>
      <c r="P31" s="116"/>
    </row>
    <row r="32" spans="2:17" ht="11.25" customHeight="1" thickBot="1">
      <c r="B32" s="335" t="s">
        <v>333</v>
      </c>
      <c r="C32" s="117"/>
      <c r="D32" s="117"/>
      <c r="E32" s="117"/>
      <c r="F32" s="117"/>
      <c r="G32" s="117"/>
      <c r="H32" s="117"/>
      <c r="I32" s="117"/>
      <c r="J32" s="117"/>
      <c r="K32" s="117"/>
      <c r="L32" s="117"/>
      <c r="M32" s="117"/>
      <c r="N32" s="117"/>
      <c r="O32" s="117"/>
      <c r="P32" s="117"/>
    </row>
    <row r="33" spans="2:16" ht="11.25" customHeight="1" thickTop="1" thickBot="1">
      <c r="B33" s="362" t="s">
        <v>330</v>
      </c>
      <c r="C33" s="448">
        <v>0.8</v>
      </c>
      <c r="D33" s="448">
        <v>3.79</v>
      </c>
      <c r="E33" s="450">
        <v>9.7200000000000006</v>
      </c>
      <c r="F33" s="450">
        <v>7.95</v>
      </c>
      <c r="G33" s="450">
        <v>1.74</v>
      </c>
      <c r="H33" s="450">
        <v>0.45</v>
      </c>
      <c r="I33" s="448">
        <v>0.98</v>
      </c>
      <c r="J33" s="448">
        <v>0.66</v>
      </c>
      <c r="K33" s="448">
        <v>2.4300000000000002</v>
      </c>
      <c r="L33" s="448">
        <v>2.38</v>
      </c>
      <c r="M33" s="448">
        <v>3.04</v>
      </c>
      <c r="N33" s="448">
        <v>2</v>
      </c>
      <c r="O33" s="448">
        <v>1.22</v>
      </c>
      <c r="P33" s="448">
        <v>0.38</v>
      </c>
    </row>
    <row r="34" spans="2:16" ht="11.25" customHeight="1" thickTop="1" thickBot="1">
      <c r="B34" s="362" t="s">
        <v>324</v>
      </c>
      <c r="C34" s="448">
        <v>24.96</v>
      </c>
      <c r="D34" s="448">
        <v>33.950000000000003</v>
      </c>
      <c r="E34" s="450">
        <v>38.770000000000003</v>
      </c>
      <c r="F34" s="450">
        <v>38.89</v>
      </c>
      <c r="G34" s="450">
        <v>19.39</v>
      </c>
      <c r="H34" s="450">
        <v>25.2</v>
      </c>
      <c r="I34" s="448">
        <v>20.3</v>
      </c>
      <c r="J34" s="448">
        <v>21.6</v>
      </c>
      <c r="K34" s="448">
        <v>28.93</v>
      </c>
      <c r="L34" s="448">
        <v>17.18</v>
      </c>
      <c r="M34" s="448">
        <v>24.25</v>
      </c>
      <c r="N34" s="448">
        <v>29.3</v>
      </c>
      <c r="O34" s="448">
        <v>52.78</v>
      </c>
      <c r="P34" s="448">
        <v>29.1</v>
      </c>
    </row>
    <row r="35" spans="2:16" ht="11.25" customHeight="1" thickTop="1">
      <c r="B35" s="334" t="s">
        <v>334</v>
      </c>
      <c r="C35" s="438">
        <v>12.81</v>
      </c>
      <c r="D35" s="438">
        <v>21.4</v>
      </c>
      <c r="E35" s="438">
        <v>39.83</v>
      </c>
      <c r="F35" s="438">
        <v>19.059999999999999</v>
      </c>
      <c r="G35" s="438">
        <v>36.840000000000003</v>
      </c>
      <c r="H35" s="438">
        <v>28.11</v>
      </c>
      <c r="I35" s="438">
        <v>41.71</v>
      </c>
      <c r="J35" s="438">
        <v>28.82</v>
      </c>
      <c r="K35" s="438">
        <v>42.66</v>
      </c>
      <c r="L35" s="438">
        <v>47.54</v>
      </c>
      <c r="M35" s="438">
        <v>36.630000000000003</v>
      </c>
      <c r="N35" s="438">
        <v>26.95</v>
      </c>
      <c r="O35" s="438">
        <v>25.59</v>
      </c>
      <c r="P35" s="438">
        <v>22.52</v>
      </c>
    </row>
    <row r="36" spans="2:16" ht="11.25" customHeight="1">
      <c r="B36" s="334" t="s">
        <v>335</v>
      </c>
      <c r="C36" s="116"/>
      <c r="D36" s="116"/>
      <c r="E36" s="116"/>
      <c r="F36" s="116"/>
      <c r="G36" s="116"/>
      <c r="H36" s="116"/>
      <c r="I36" s="116"/>
      <c r="J36" s="116"/>
      <c r="K36" s="116"/>
      <c r="L36" s="116"/>
      <c r="M36" s="116"/>
      <c r="N36" s="116"/>
      <c r="O36" s="116"/>
      <c r="P36" s="116"/>
    </row>
    <row r="37" spans="2:16" ht="11.25" customHeight="1" thickBot="1">
      <c r="B37" s="335" t="s">
        <v>336</v>
      </c>
      <c r="C37" s="117"/>
      <c r="D37" s="117"/>
      <c r="E37" s="117"/>
      <c r="F37" s="117"/>
      <c r="G37" s="117"/>
      <c r="H37" s="117"/>
      <c r="I37" s="117"/>
      <c r="J37" s="117"/>
      <c r="K37" s="117"/>
      <c r="L37" s="117"/>
      <c r="M37" s="117"/>
      <c r="N37" s="117"/>
      <c r="O37" s="117"/>
      <c r="P37" s="117"/>
    </row>
    <row r="38" spans="2:16" s="130" customFormat="1" ht="11.25" customHeight="1" thickTop="1" thickBot="1">
      <c r="B38" s="362" t="s">
        <v>330</v>
      </c>
      <c r="C38" s="807"/>
      <c r="D38" s="807"/>
      <c r="E38" s="808">
        <v>0.02</v>
      </c>
      <c r="F38" s="808"/>
      <c r="G38" s="808"/>
      <c r="H38" s="808"/>
      <c r="I38" s="807"/>
      <c r="J38" s="807"/>
      <c r="K38" s="807">
        <v>0.06</v>
      </c>
      <c r="L38" s="807"/>
      <c r="M38" s="807"/>
      <c r="N38" s="807">
        <v>0.05</v>
      </c>
      <c r="O38" s="807">
        <v>0.1</v>
      </c>
      <c r="P38" s="807"/>
    </row>
    <row r="39" spans="2:16" ht="11.25" customHeight="1" thickTop="1" thickBot="1">
      <c r="B39" s="363" t="s">
        <v>324</v>
      </c>
      <c r="C39" s="451">
        <v>12.81</v>
      </c>
      <c r="D39" s="451">
        <v>21.4</v>
      </c>
      <c r="E39" s="452">
        <v>39.81</v>
      </c>
      <c r="F39" s="452">
        <v>19.059999999999999</v>
      </c>
      <c r="G39" s="452">
        <v>36.840000000000003</v>
      </c>
      <c r="H39" s="452">
        <v>28.11</v>
      </c>
      <c r="I39" s="451">
        <v>41.71</v>
      </c>
      <c r="J39" s="451">
        <v>28.82</v>
      </c>
      <c r="K39" s="451">
        <v>42.6</v>
      </c>
      <c r="L39" s="451">
        <v>47.54</v>
      </c>
      <c r="M39" s="451">
        <v>36.630000000000003</v>
      </c>
      <c r="N39" s="451">
        <v>26.9</v>
      </c>
      <c r="O39" s="451">
        <v>25.49</v>
      </c>
      <c r="P39" s="451">
        <v>22.52</v>
      </c>
    </row>
    <row r="40" spans="2:16" ht="11.25" customHeight="1" thickTop="1">
      <c r="B40" s="36" t="s">
        <v>47</v>
      </c>
      <c r="P40" s="530"/>
    </row>
    <row r="41" spans="2:16" ht="11.25" customHeight="1">
      <c r="B41" s="174" t="s">
        <v>47</v>
      </c>
    </row>
    <row r="42" spans="2:16" ht="11.25" customHeight="1"/>
    <row r="43" spans="2:16" ht="11.25" customHeight="1"/>
    <row r="44" spans="2:16" ht="11.25" customHeight="1"/>
    <row r="45" spans="2:16" ht="11.25" customHeight="1"/>
    <row r="46" spans="2:16" ht="11.25" customHeight="1"/>
    <row r="47" spans="2:16" ht="11.25" customHeight="1"/>
    <row r="73" spans="3:16">
      <c r="C73" s="568"/>
      <c r="D73" s="568"/>
      <c r="E73" s="568"/>
      <c r="F73" s="568"/>
      <c r="G73" s="568"/>
      <c r="H73" s="568"/>
      <c r="I73" s="568"/>
      <c r="J73" s="568"/>
      <c r="K73" s="568"/>
      <c r="L73" s="568"/>
      <c r="M73" s="568"/>
      <c r="N73" s="568"/>
      <c r="O73" s="568"/>
      <c r="P73" s="568"/>
    </row>
    <row r="74" spans="3:16">
      <c r="C74" s="568"/>
      <c r="D74" s="568"/>
      <c r="E74" s="568"/>
      <c r="F74" s="568"/>
      <c r="G74" s="568"/>
      <c r="H74" s="568"/>
      <c r="I74" s="568"/>
      <c r="J74" s="568"/>
      <c r="K74" s="568"/>
      <c r="L74" s="568"/>
      <c r="M74" s="568"/>
      <c r="N74" s="568"/>
      <c r="O74" s="568"/>
      <c r="P74" s="568"/>
    </row>
    <row r="75" spans="3:16">
      <c r="C75" s="568"/>
      <c r="D75" s="568"/>
      <c r="E75" s="568"/>
      <c r="F75" s="568"/>
      <c r="G75" s="568"/>
      <c r="H75" s="568"/>
      <c r="I75" s="568"/>
      <c r="J75" s="568"/>
      <c r="K75" s="568"/>
      <c r="L75" s="568"/>
      <c r="M75" s="568"/>
      <c r="N75" s="568"/>
      <c r="O75" s="568"/>
      <c r="P75" s="568"/>
    </row>
    <row r="76" spans="3:16">
      <c r="C76" s="568"/>
      <c r="D76" s="568"/>
      <c r="E76" s="568"/>
      <c r="F76" s="568"/>
      <c r="G76" s="568"/>
      <c r="H76" s="568"/>
      <c r="I76" s="568"/>
      <c r="J76" s="568"/>
      <c r="K76" s="568"/>
      <c r="L76" s="568"/>
      <c r="M76" s="568"/>
      <c r="N76" s="568"/>
      <c r="O76" s="568"/>
      <c r="P76" s="568"/>
    </row>
    <row r="77" spans="3:16">
      <c r="C77" s="568"/>
      <c r="D77" s="568"/>
      <c r="E77" s="568"/>
      <c r="F77" s="568"/>
      <c r="G77" s="568"/>
      <c r="H77" s="568"/>
      <c r="I77" s="568"/>
      <c r="J77" s="568"/>
      <c r="K77" s="568"/>
      <c r="L77" s="568"/>
      <c r="M77" s="568"/>
      <c r="N77" s="568"/>
      <c r="O77" s="568"/>
      <c r="P77" s="568"/>
    </row>
    <row r="78" spans="3:16">
      <c r="C78" s="568"/>
      <c r="D78" s="568"/>
      <c r="E78" s="568"/>
      <c r="F78" s="568"/>
      <c r="G78" s="568"/>
      <c r="H78" s="568"/>
      <c r="I78" s="568"/>
      <c r="J78" s="568"/>
      <c r="K78" s="568"/>
      <c r="L78" s="568"/>
      <c r="M78" s="568"/>
      <c r="N78" s="568"/>
      <c r="O78" s="568"/>
      <c r="P78" s="568"/>
    </row>
    <row r="79" spans="3:16">
      <c r="C79" s="568"/>
      <c r="D79" s="568"/>
      <c r="E79" s="568"/>
      <c r="F79" s="568"/>
      <c r="G79" s="568"/>
      <c r="H79" s="568"/>
      <c r="I79" s="568"/>
      <c r="J79" s="568"/>
      <c r="K79" s="568"/>
      <c r="L79" s="568"/>
      <c r="M79" s="568"/>
      <c r="N79" s="568"/>
      <c r="O79" s="568"/>
      <c r="P79" s="568"/>
    </row>
    <row r="80" spans="3:16">
      <c r="C80" s="568"/>
      <c r="D80" s="568"/>
      <c r="E80" s="568"/>
      <c r="F80" s="568"/>
      <c r="G80" s="568"/>
      <c r="H80" s="568"/>
      <c r="I80" s="568"/>
      <c r="J80" s="568"/>
      <c r="K80" s="568"/>
      <c r="L80" s="568"/>
      <c r="M80" s="568"/>
      <c r="N80" s="568"/>
      <c r="O80" s="568"/>
      <c r="P80" s="568"/>
    </row>
    <row r="81" spans="3:16">
      <c r="C81" s="568"/>
      <c r="D81" s="568"/>
      <c r="E81" s="568"/>
      <c r="F81" s="568"/>
      <c r="G81" s="568"/>
      <c r="H81" s="568"/>
      <c r="I81" s="568"/>
      <c r="J81" s="568"/>
      <c r="K81" s="568"/>
      <c r="L81" s="568"/>
      <c r="M81" s="568"/>
      <c r="N81" s="568"/>
      <c r="O81" s="568"/>
      <c r="P81" s="568"/>
    </row>
    <row r="82" spans="3:16">
      <c r="C82" s="568"/>
      <c r="D82" s="568"/>
      <c r="E82" s="568"/>
      <c r="F82" s="568"/>
      <c r="G82" s="568"/>
      <c r="H82" s="568"/>
      <c r="I82" s="568"/>
      <c r="J82" s="568"/>
      <c r="K82" s="568"/>
      <c r="L82" s="568"/>
      <c r="M82" s="568"/>
      <c r="N82" s="568"/>
      <c r="O82" s="568"/>
      <c r="P82" s="568"/>
    </row>
    <row r="83" spans="3:16">
      <c r="C83" s="568"/>
      <c r="D83" s="568"/>
      <c r="E83" s="568"/>
      <c r="F83" s="568"/>
      <c r="G83" s="568"/>
      <c r="H83" s="568"/>
      <c r="I83" s="568"/>
      <c r="J83" s="568"/>
      <c r="K83" s="568"/>
      <c r="L83" s="568"/>
      <c r="M83" s="568"/>
      <c r="N83" s="568"/>
      <c r="O83" s="568"/>
      <c r="P83" s="568"/>
    </row>
    <row r="84" spans="3:16">
      <c r="C84" s="568"/>
      <c r="D84" s="568"/>
      <c r="E84" s="568"/>
      <c r="F84" s="568"/>
      <c r="G84" s="568"/>
      <c r="H84" s="568"/>
      <c r="I84" s="568"/>
      <c r="J84" s="568"/>
      <c r="K84" s="568"/>
      <c r="L84" s="568"/>
      <c r="M84" s="568"/>
      <c r="N84" s="568"/>
      <c r="O84" s="568"/>
      <c r="P84" s="568"/>
    </row>
    <row r="85" spans="3:16">
      <c r="C85" s="568"/>
      <c r="D85" s="568"/>
      <c r="E85" s="568"/>
      <c r="F85" s="568"/>
      <c r="G85" s="568"/>
      <c r="H85" s="568"/>
      <c r="I85" s="568"/>
      <c r="J85" s="568"/>
      <c r="K85" s="568"/>
      <c r="L85" s="568"/>
      <c r="M85" s="568"/>
      <c r="N85" s="568"/>
      <c r="O85" s="568"/>
      <c r="P85" s="568"/>
    </row>
    <row r="86" spans="3:16">
      <c r="C86" s="568"/>
      <c r="D86" s="568"/>
      <c r="E86" s="568"/>
      <c r="F86" s="568"/>
      <c r="G86" s="568"/>
      <c r="H86" s="568"/>
      <c r="I86" s="568"/>
      <c r="J86" s="568"/>
      <c r="K86" s="568"/>
      <c r="L86" s="568"/>
      <c r="M86" s="568"/>
      <c r="N86" s="568"/>
      <c r="O86" s="568"/>
      <c r="P86" s="568"/>
    </row>
    <row r="87" spans="3:16">
      <c r="C87" s="568"/>
      <c r="D87" s="568"/>
      <c r="E87" s="568"/>
      <c r="F87" s="568"/>
      <c r="G87" s="568"/>
      <c r="H87" s="568"/>
      <c r="I87" s="568"/>
      <c r="J87" s="568"/>
      <c r="K87" s="568"/>
      <c r="L87" s="568"/>
      <c r="M87" s="568"/>
      <c r="N87" s="568"/>
      <c r="O87" s="568"/>
      <c r="P87" s="568"/>
    </row>
    <row r="88" spans="3:16">
      <c r="C88" s="568"/>
      <c r="D88" s="568"/>
      <c r="E88" s="568"/>
      <c r="F88" s="568"/>
      <c r="G88" s="568"/>
      <c r="H88" s="568"/>
      <c r="I88" s="568"/>
      <c r="J88" s="568"/>
      <c r="K88" s="568"/>
      <c r="L88" s="568"/>
      <c r="M88" s="568"/>
      <c r="N88" s="568"/>
      <c r="O88" s="568"/>
      <c r="P88" s="568"/>
    </row>
    <row r="89" spans="3:16">
      <c r="C89" s="568"/>
      <c r="D89" s="568"/>
      <c r="E89" s="568"/>
      <c r="F89" s="568"/>
      <c r="G89" s="568"/>
      <c r="H89" s="568"/>
      <c r="I89" s="568"/>
      <c r="J89" s="568"/>
      <c r="K89" s="568"/>
      <c r="L89" s="568"/>
      <c r="M89" s="568"/>
      <c r="N89" s="568"/>
      <c r="O89" s="568"/>
      <c r="P89" s="568"/>
    </row>
    <row r="90" spans="3:16">
      <c r="C90" s="568"/>
      <c r="D90" s="568"/>
      <c r="E90" s="568"/>
      <c r="F90" s="568"/>
      <c r="G90" s="568"/>
      <c r="H90" s="568"/>
      <c r="I90" s="568"/>
      <c r="J90" s="568"/>
      <c r="K90" s="568"/>
      <c r="L90" s="568"/>
      <c r="M90" s="568"/>
      <c r="N90" s="568"/>
      <c r="O90" s="568"/>
      <c r="P90" s="568"/>
    </row>
    <row r="91" spans="3:16">
      <c r="C91" s="568"/>
      <c r="D91" s="568"/>
      <c r="E91" s="568"/>
      <c r="F91" s="568"/>
      <c r="G91" s="568"/>
      <c r="H91" s="568"/>
      <c r="I91" s="568"/>
      <c r="J91" s="568"/>
      <c r="K91" s="568"/>
      <c r="L91" s="568"/>
      <c r="M91" s="568"/>
      <c r="N91" s="568"/>
      <c r="O91" s="568"/>
      <c r="P91" s="568"/>
    </row>
    <row r="92" spans="3:16">
      <c r="C92" s="568"/>
      <c r="D92" s="568"/>
      <c r="E92" s="568"/>
      <c r="F92" s="568"/>
      <c r="G92" s="568"/>
      <c r="H92" s="568"/>
      <c r="I92" s="568"/>
      <c r="J92" s="568"/>
      <c r="K92" s="568"/>
      <c r="L92" s="568"/>
      <c r="M92" s="568"/>
      <c r="N92" s="568"/>
      <c r="O92" s="568"/>
      <c r="P92" s="568"/>
    </row>
    <row r="93" spans="3:16">
      <c r="C93" s="568"/>
      <c r="D93" s="568"/>
      <c r="E93" s="568"/>
      <c r="F93" s="568"/>
      <c r="G93" s="568"/>
      <c r="H93" s="568"/>
      <c r="I93" s="568"/>
      <c r="J93" s="568"/>
      <c r="K93" s="568"/>
      <c r="L93" s="568"/>
      <c r="M93" s="568"/>
      <c r="N93" s="568"/>
      <c r="O93" s="568"/>
      <c r="P93" s="568"/>
    </row>
    <row r="94" spans="3:16">
      <c r="C94" s="568"/>
      <c r="D94" s="568"/>
      <c r="E94" s="568"/>
      <c r="F94" s="568"/>
      <c r="G94" s="568"/>
      <c r="H94" s="568"/>
      <c r="I94" s="568"/>
      <c r="J94" s="568"/>
      <c r="K94" s="568"/>
      <c r="L94" s="568"/>
      <c r="M94" s="568"/>
      <c r="N94" s="568"/>
      <c r="O94" s="568"/>
      <c r="P94" s="568"/>
    </row>
    <row r="95" spans="3:16">
      <c r="C95" s="568"/>
      <c r="D95" s="568"/>
      <c r="E95" s="568"/>
      <c r="F95" s="568"/>
      <c r="G95" s="568"/>
      <c r="H95" s="568"/>
      <c r="I95" s="568"/>
      <c r="J95" s="568"/>
      <c r="K95" s="568"/>
      <c r="L95" s="568"/>
      <c r="M95" s="568"/>
      <c r="N95" s="568"/>
      <c r="O95" s="568"/>
      <c r="P95" s="568"/>
    </row>
    <row r="96" spans="3:16">
      <c r="C96" s="568"/>
      <c r="D96" s="568"/>
      <c r="E96" s="568"/>
      <c r="F96" s="568"/>
      <c r="G96" s="568"/>
      <c r="H96" s="568"/>
      <c r="I96" s="568"/>
      <c r="J96" s="568"/>
      <c r="K96" s="568"/>
      <c r="L96" s="568"/>
      <c r="M96" s="568"/>
      <c r="N96" s="568"/>
      <c r="O96" s="568"/>
      <c r="P96" s="568"/>
    </row>
    <row r="97" spans="3:16">
      <c r="C97" s="568"/>
      <c r="D97" s="568"/>
      <c r="E97" s="568"/>
      <c r="F97" s="568"/>
      <c r="G97" s="568"/>
      <c r="H97" s="568"/>
      <c r="I97" s="568"/>
      <c r="J97" s="568"/>
      <c r="K97" s="568"/>
      <c r="L97" s="568"/>
      <c r="M97" s="568"/>
      <c r="N97" s="568"/>
      <c r="O97" s="568"/>
      <c r="P97" s="568"/>
    </row>
    <row r="98" spans="3:16">
      <c r="C98" s="568"/>
      <c r="D98" s="568"/>
      <c r="E98" s="568"/>
      <c r="F98" s="568"/>
      <c r="G98" s="568"/>
      <c r="H98" s="568"/>
      <c r="I98" s="568"/>
      <c r="J98" s="568"/>
      <c r="K98" s="568"/>
      <c r="L98" s="568"/>
      <c r="M98" s="568"/>
      <c r="N98" s="568"/>
      <c r="O98" s="568"/>
      <c r="P98" s="568"/>
    </row>
    <row r="99" spans="3:16">
      <c r="C99" s="68"/>
      <c r="D99" s="68"/>
      <c r="E99" s="68"/>
      <c r="F99" s="68"/>
      <c r="G99" s="68"/>
      <c r="H99" s="68"/>
      <c r="I99" s="68"/>
      <c r="J99" s="68"/>
      <c r="K99" s="68"/>
      <c r="L99" s="68"/>
      <c r="M99" s="68"/>
      <c r="N99" s="68"/>
      <c r="O99" s="68"/>
      <c r="P99" s="68"/>
    </row>
    <row r="100" spans="3:16">
      <c r="C100" s="68"/>
      <c r="D100" s="68"/>
      <c r="E100" s="68"/>
      <c r="F100" s="68"/>
      <c r="G100" s="68"/>
      <c r="H100" s="68"/>
      <c r="I100" s="68"/>
      <c r="J100" s="68"/>
      <c r="K100" s="68"/>
      <c r="L100" s="68"/>
      <c r="M100" s="68"/>
      <c r="N100" s="68"/>
      <c r="O100" s="68"/>
      <c r="P100" s="68"/>
    </row>
    <row r="101" spans="3:16">
      <c r="C101" s="68"/>
      <c r="D101" s="68"/>
      <c r="E101" s="68"/>
      <c r="F101" s="68"/>
      <c r="G101" s="68"/>
      <c r="H101" s="68"/>
      <c r="I101" s="68"/>
      <c r="J101" s="68"/>
      <c r="K101" s="68"/>
      <c r="L101" s="68"/>
      <c r="M101" s="68"/>
      <c r="N101" s="68"/>
      <c r="O101" s="68"/>
      <c r="P101" s="68"/>
    </row>
    <row r="102" spans="3:16">
      <c r="C102" s="68"/>
      <c r="D102" s="68"/>
      <c r="E102" s="68"/>
      <c r="F102" s="68"/>
      <c r="G102" s="68"/>
      <c r="H102" s="68"/>
      <c r="I102" s="68"/>
      <c r="J102" s="68"/>
      <c r="K102" s="68"/>
      <c r="L102" s="68"/>
      <c r="M102" s="68"/>
      <c r="N102" s="68"/>
      <c r="O102" s="68"/>
      <c r="P102" s="68"/>
    </row>
    <row r="103" spans="3:16">
      <c r="C103" s="68"/>
      <c r="D103" s="68"/>
      <c r="E103" s="68"/>
      <c r="F103" s="68"/>
      <c r="G103" s="68"/>
      <c r="H103" s="68"/>
      <c r="I103" s="68"/>
      <c r="J103" s="68"/>
      <c r="K103" s="68"/>
      <c r="L103" s="68"/>
      <c r="M103" s="68"/>
      <c r="N103" s="68"/>
      <c r="O103" s="68"/>
      <c r="P103" s="68"/>
    </row>
  </sheetData>
  <mergeCells count="12">
    <mergeCell ref="B1:P1"/>
    <mergeCell ref="B2:P2"/>
    <mergeCell ref="B3:P3"/>
    <mergeCell ref="O10:P10"/>
    <mergeCell ref="K9:P9"/>
    <mergeCell ref="C9:J9"/>
    <mergeCell ref="C10:D10"/>
    <mergeCell ref="E10:F10"/>
    <mergeCell ref="G10:H10"/>
    <mergeCell ref="I10:J10"/>
    <mergeCell ref="K10:L10"/>
    <mergeCell ref="M10:N10"/>
  </mergeCells>
  <hyperlinks>
    <hyperlink ref="B1:H1" location="Cuprins_ro!B4" display="I. Balanța de plăți a Republicii Moldova în trimestrul I 2023 (date provizorii)" xr:uid="{4596EE2E-B344-4FB4-AC6D-CD4F7933C3BC}"/>
    <hyperlink ref="B2:H2" location="Содержание_ru!B4" display="I. Платёжный баланс Республики Молдова в I кварталe 2023 года (предварительные данные)" xr:uid="{69CA4EA7-74D0-433A-AC05-D4695CEF018D}"/>
    <hyperlink ref="B3:H3" location="Contents_en!B4" display="I. Balance of payments of the Republic of Moldova in Quarter I, 2023 (preliminary data)" xr:uid="{ACB5DD40-E006-4117-9104-AD47C097C82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613E-E4C4-4461-879A-BDB6A9F80688}">
  <dimension ref="A1:M49"/>
  <sheetViews>
    <sheetView showGridLines="0" showRowColHeaders="0" zoomScaleNormal="100" workbookViewId="0"/>
  </sheetViews>
  <sheetFormatPr defaultColWidth="9.140625" defaultRowHeight="11.25" customHeight="1"/>
  <cols>
    <col min="1" max="1" width="5.7109375" style="138" customWidth="1"/>
    <col min="2" max="2" width="42.28515625" style="138" customWidth="1"/>
    <col min="3" max="3" width="9.140625" style="138" customWidth="1"/>
    <col min="4" max="6" width="9.140625" style="138"/>
    <col min="7" max="7" width="9.7109375" style="138" customWidth="1"/>
    <col min="8" max="8" width="8.7109375" style="138" customWidth="1"/>
    <col min="9" max="9" width="9.140625" style="138" customWidth="1"/>
    <col min="10" max="16384" width="9.140625" style="138"/>
  </cols>
  <sheetData>
    <row r="1" spans="1:9" customFormat="1" ht="15">
      <c r="A1" s="130"/>
      <c r="B1" s="1005" t="s">
        <v>884</v>
      </c>
      <c r="C1" s="1005"/>
      <c r="D1" s="1005"/>
      <c r="E1" s="1005"/>
      <c r="F1" s="1005"/>
      <c r="G1" s="1005"/>
      <c r="H1" s="1005"/>
      <c r="I1" s="1005"/>
    </row>
    <row r="2" spans="1:9" customFormat="1" ht="15">
      <c r="B2" s="1005" t="s">
        <v>885</v>
      </c>
      <c r="C2" s="1005"/>
      <c r="D2" s="1005"/>
      <c r="E2" s="1005"/>
      <c r="F2" s="1005"/>
      <c r="G2" s="1005"/>
      <c r="H2" s="1005"/>
      <c r="I2" s="1005"/>
    </row>
    <row r="3" spans="1:9" customFormat="1" ht="15">
      <c r="B3" s="1005" t="s">
        <v>886</v>
      </c>
      <c r="C3" s="1005"/>
      <c r="D3" s="1005"/>
      <c r="E3" s="1005"/>
      <c r="F3" s="1005"/>
      <c r="G3" s="1005"/>
      <c r="H3" s="1005"/>
      <c r="I3" s="1005"/>
    </row>
    <row r="5" spans="1:9" ht="30" customHeight="1">
      <c r="B5" s="1020" t="s">
        <v>1041</v>
      </c>
      <c r="C5" s="1032"/>
      <c r="D5" s="1032"/>
      <c r="E5" s="1032"/>
      <c r="F5" s="1032"/>
      <c r="G5" s="1032"/>
      <c r="H5" s="1032"/>
      <c r="I5" s="1032"/>
    </row>
    <row r="6" spans="1:9" ht="27" customHeight="1">
      <c r="B6" s="1020" t="s">
        <v>1042</v>
      </c>
      <c r="C6" s="1032"/>
      <c r="D6" s="1032"/>
      <c r="E6" s="1032"/>
      <c r="F6" s="1032"/>
      <c r="G6" s="1032"/>
      <c r="H6" s="1032"/>
      <c r="I6" s="1032"/>
    </row>
    <row r="7" spans="1:9" ht="27" customHeight="1">
      <c r="B7" s="1020" t="s">
        <v>1043</v>
      </c>
      <c r="C7" s="1032"/>
      <c r="D7" s="1032"/>
      <c r="E7" s="1032"/>
      <c r="F7" s="1032"/>
      <c r="G7" s="1032"/>
      <c r="H7" s="1032"/>
      <c r="I7" s="1032"/>
    </row>
    <row r="8" spans="1:9" ht="5.0999999999999996" customHeight="1">
      <c r="B8" s="175"/>
      <c r="C8" s="175"/>
      <c r="D8" s="175"/>
      <c r="E8" s="175"/>
      <c r="F8" s="175"/>
      <c r="G8" s="175"/>
      <c r="H8" s="175"/>
      <c r="I8" s="175"/>
    </row>
    <row r="9" spans="1:9" ht="15" customHeight="1">
      <c r="B9" s="1030" t="s">
        <v>958</v>
      </c>
      <c r="C9" s="1030"/>
      <c r="D9" s="1030"/>
      <c r="E9" s="1030"/>
      <c r="F9" s="1030"/>
      <c r="G9" s="1030"/>
      <c r="H9" s="1030"/>
      <c r="I9" s="1031"/>
    </row>
    <row r="10" spans="1:9" ht="15" customHeight="1">
      <c r="B10" s="1030" t="s">
        <v>959</v>
      </c>
      <c r="C10" s="1030"/>
      <c r="D10" s="1030"/>
      <c r="E10" s="1030"/>
      <c r="F10" s="1030"/>
      <c r="G10" s="1030"/>
      <c r="H10" s="1030"/>
      <c r="I10" s="1031"/>
    </row>
    <row r="11" spans="1:9" ht="15" customHeight="1">
      <c r="B11" s="1030" t="s">
        <v>960</v>
      </c>
      <c r="C11" s="1030"/>
      <c r="D11" s="1030"/>
      <c r="E11" s="1030"/>
      <c r="F11" s="1030"/>
      <c r="G11" s="1030"/>
      <c r="H11" s="1030"/>
      <c r="I11" s="1031"/>
    </row>
    <row r="12" spans="1:9" ht="11.25" customHeight="1">
      <c r="B12" s="176"/>
    </row>
    <row r="25" spans="5:5" ht="11.25" customHeight="1">
      <c r="E25" s="177"/>
    </row>
    <row r="26" spans="5:5" ht="11.25" customHeight="1">
      <c r="E26" s="177"/>
    </row>
    <row r="27" spans="5:5" ht="11.25" customHeight="1">
      <c r="E27" s="177"/>
    </row>
    <row r="28" spans="5:5" ht="11.25" customHeight="1">
      <c r="E28" s="177"/>
    </row>
    <row r="29" spans="5:5" ht="11.25" customHeight="1">
      <c r="E29" s="178"/>
    </row>
    <row r="30" spans="5:5" ht="11.25" customHeight="1">
      <c r="E30" s="178"/>
    </row>
    <row r="31" spans="5:5" ht="11.25" customHeight="1">
      <c r="E31" s="179"/>
    </row>
    <row r="32" spans="5:5" ht="11.25" customHeight="1">
      <c r="E32" s="180"/>
    </row>
    <row r="37" spans="2:13" ht="11.25" customHeight="1">
      <c r="B37" s="98" t="s">
        <v>961</v>
      </c>
      <c r="C37" s="181">
        <v>0.55800000000000005</v>
      </c>
      <c r="E37" s="182"/>
    </row>
    <row r="38" spans="2:13" ht="11.25" customHeight="1">
      <c r="B38" s="405" t="s">
        <v>337</v>
      </c>
      <c r="C38" s="181">
        <v>0.31900000000000001</v>
      </c>
      <c r="E38" s="182"/>
      <c r="L38" s="182"/>
      <c r="M38" s="576"/>
    </row>
    <row r="39" spans="2:13" ht="11.25" customHeight="1">
      <c r="B39" s="405" t="s">
        <v>339</v>
      </c>
      <c r="C39" s="181">
        <v>7.4999999999999997E-2</v>
      </c>
      <c r="E39" s="182"/>
      <c r="K39" s="182"/>
      <c r="L39" s="576"/>
    </row>
    <row r="40" spans="2:13" ht="11.25" customHeight="1">
      <c r="B40" s="98" t="s">
        <v>338</v>
      </c>
      <c r="C40" s="181">
        <v>3.5999999999999997E-2</v>
      </c>
      <c r="E40" s="182"/>
      <c r="K40" s="182"/>
      <c r="L40" s="576"/>
    </row>
    <row r="41" spans="2:13" ht="11.25" customHeight="1">
      <c r="B41" s="405" t="s">
        <v>962</v>
      </c>
      <c r="C41" s="181">
        <v>1.2E-2</v>
      </c>
      <c r="E41" s="182"/>
      <c r="K41" s="182"/>
      <c r="L41" s="576"/>
    </row>
    <row r="42" spans="2:13" ht="11.25" hidden="1" customHeight="1">
      <c r="B42" s="405"/>
      <c r="C42" s="181"/>
      <c r="E42" s="182"/>
      <c r="K42" s="182"/>
      <c r="L42" s="576"/>
    </row>
    <row r="43" spans="2:13" ht="11.25" hidden="1" customHeight="1">
      <c r="B43" s="405" t="s">
        <v>340</v>
      </c>
      <c r="C43" s="181"/>
      <c r="E43" s="182"/>
      <c r="K43" s="182"/>
      <c r="L43" s="576"/>
    </row>
    <row r="44" spans="2:13" ht="11.25" hidden="1" customHeight="1">
      <c r="B44" s="183" t="s">
        <v>152</v>
      </c>
      <c r="C44" s="184">
        <v>1</v>
      </c>
      <c r="E44" s="182"/>
      <c r="L44" s="182"/>
      <c r="M44" s="576"/>
    </row>
    <row r="45" spans="2:13" ht="11.25" customHeight="1">
      <c r="C45" s="182"/>
      <c r="E45" s="182"/>
      <c r="L45" s="182"/>
      <c r="M45" s="576"/>
    </row>
    <row r="46" spans="2:13" ht="11.25" customHeight="1">
      <c r="E46" s="182"/>
    </row>
    <row r="49" spans="2:4" s="185" customFormat="1" ht="11.25" customHeight="1">
      <c r="B49" s="138"/>
      <c r="C49" s="138"/>
      <c r="D49" s="138"/>
    </row>
  </sheetData>
  <mergeCells count="9">
    <mergeCell ref="B11:I11"/>
    <mergeCell ref="B5:I5"/>
    <mergeCell ref="B6:I6"/>
    <mergeCell ref="B7:I7"/>
    <mergeCell ref="B1:I1"/>
    <mergeCell ref="B2:I2"/>
    <mergeCell ref="B3:I3"/>
    <mergeCell ref="B9:I9"/>
    <mergeCell ref="B10:I10"/>
  </mergeCells>
  <hyperlinks>
    <hyperlink ref="B1:I1" location="Cuprins_ro!B4" display="I. Balanța de plăți a Republicii Moldova în trimestrul I 2023 (date provizorii)" xr:uid="{FF87A6CE-24CB-4E3E-954B-8725D8360125}"/>
    <hyperlink ref="B2:I2" location="Содержание_ru!B4" display="I. Платёжный баланс Республики Молдова в I кварталe 2023 года (предварительные данные)" xr:uid="{AB859FE1-9DB4-4A76-90F3-AFDB7C53270B}"/>
    <hyperlink ref="B3:I3" location="Contents_en!B4" display="I. Balance of payments of the Republic of Moldova in Quarter I, 2023 (preliminary data)" xr:uid="{3EDE1C2A-296C-42D3-A16E-87077ADC4E7D}"/>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0DE9-8232-4FAE-A99D-8040AA52F7EB}">
  <dimension ref="B1:R42"/>
  <sheetViews>
    <sheetView showGridLines="0" showRowColHeaders="0" zoomScaleNormal="100" workbookViewId="0"/>
  </sheetViews>
  <sheetFormatPr defaultRowHeight="15"/>
  <cols>
    <col min="1" max="1" width="5.7109375" customWidth="1"/>
    <col min="2" max="2" width="56.140625" customWidth="1"/>
    <col min="3" max="6" width="7.5703125" customWidth="1"/>
    <col min="7" max="8" width="8" customWidth="1"/>
    <col min="9" max="9" width="8.140625" customWidth="1"/>
    <col min="10" max="10" width="11.7109375" customWidth="1"/>
  </cols>
  <sheetData>
    <row r="1" spans="2:18">
      <c r="B1" s="881" t="s">
        <v>887</v>
      </c>
      <c r="C1" s="881"/>
      <c r="D1" s="881"/>
      <c r="E1" s="881"/>
      <c r="F1" s="881"/>
      <c r="G1" s="881"/>
      <c r="H1" s="881"/>
      <c r="I1" s="881"/>
      <c r="J1" s="881"/>
      <c r="K1" s="881"/>
    </row>
    <row r="2" spans="2:18">
      <c r="B2" s="881" t="s">
        <v>888</v>
      </c>
      <c r="C2" s="881"/>
      <c r="D2" s="881"/>
      <c r="E2" s="881"/>
      <c r="F2" s="881"/>
      <c r="G2" s="881"/>
      <c r="H2" s="881"/>
      <c r="I2" s="881"/>
      <c r="J2" s="881"/>
      <c r="K2" s="881"/>
    </row>
    <row r="3" spans="2:18">
      <c r="B3" s="881" t="s">
        <v>889</v>
      </c>
      <c r="C3" s="881"/>
      <c r="D3" s="881"/>
      <c r="E3" s="881"/>
      <c r="F3" s="881"/>
      <c r="G3" s="881"/>
      <c r="H3" s="881"/>
      <c r="I3" s="881"/>
      <c r="J3" s="881"/>
      <c r="K3" s="881"/>
    </row>
    <row r="5" spans="2:18">
      <c r="B5" s="902" t="s">
        <v>599</v>
      </c>
      <c r="C5" s="902"/>
      <c r="D5" s="902"/>
      <c r="E5" s="902"/>
      <c r="F5" s="902"/>
      <c r="G5" s="902"/>
      <c r="H5" s="902"/>
      <c r="I5" s="902"/>
    </row>
    <row r="6" spans="2:18">
      <c r="B6" s="902" t="s">
        <v>361</v>
      </c>
      <c r="C6" s="902"/>
      <c r="D6" s="902"/>
      <c r="E6" s="902"/>
      <c r="F6" s="902"/>
      <c r="G6" s="902"/>
      <c r="H6" s="902"/>
      <c r="I6" s="902"/>
    </row>
    <row r="7" spans="2:18">
      <c r="B7" s="902" t="s">
        <v>1044</v>
      </c>
      <c r="C7" s="902"/>
      <c r="D7" s="902"/>
      <c r="E7" s="902"/>
      <c r="F7" s="902"/>
      <c r="G7" s="902"/>
      <c r="H7" s="902"/>
      <c r="I7" s="902"/>
    </row>
    <row r="8" spans="2:18" ht="5.0999999999999996" customHeight="1" thickBot="1">
      <c r="B8" s="56"/>
    </row>
    <row r="9" spans="2:18" ht="11.25" customHeight="1" thickTop="1">
      <c r="B9" s="1035"/>
      <c r="C9" s="12" t="s">
        <v>419</v>
      </c>
      <c r="D9" s="12" t="s">
        <v>420</v>
      </c>
      <c r="E9" s="12" t="s">
        <v>421</v>
      </c>
      <c r="F9" s="12" t="s">
        <v>418</v>
      </c>
      <c r="G9" s="12" t="s">
        <v>419</v>
      </c>
      <c r="H9" s="12" t="s">
        <v>420</v>
      </c>
      <c r="I9" s="12" t="s">
        <v>421</v>
      </c>
      <c r="J9" s="11" t="s">
        <v>869</v>
      </c>
    </row>
    <row r="10" spans="2:18" ht="11.25" customHeight="1" thickBot="1">
      <c r="B10" s="1036"/>
      <c r="C10" s="58">
        <v>2022</v>
      </c>
      <c r="D10" s="58">
        <v>2022</v>
      </c>
      <c r="E10" s="58">
        <v>2022</v>
      </c>
      <c r="F10" s="58">
        <v>2022</v>
      </c>
      <c r="G10" s="58" t="s">
        <v>717</v>
      </c>
      <c r="H10" s="58" t="s">
        <v>717</v>
      </c>
      <c r="I10" s="58">
        <v>2023</v>
      </c>
      <c r="J10" s="404">
        <v>44926</v>
      </c>
    </row>
    <row r="11" spans="2:18" ht="11.25" customHeight="1" thickBot="1">
      <c r="B11" s="1037"/>
      <c r="C11" s="1034" t="s">
        <v>1064</v>
      </c>
      <c r="D11" s="1034"/>
      <c r="E11" s="1034"/>
      <c r="F11" s="1034"/>
      <c r="G11" s="1034"/>
      <c r="H11" s="1034"/>
      <c r="I11" s="1034"/>
      <c r="J11" s="790" t="s">
        <v>162</v>
      </c>
    </row>
    <row r="12" spans="2:18" ht="11.25" customHeight="1" thickTop="1">
      <c r="B12" s="27" t="s">
        <v>362</v>
      </c>
      <c r="C12" s="455">
        <v>-5662.22</v>
      </c>
      <c r="D12" s="455">
        <v>-5726.57</v>
      </c>
      <c r="E12" s="455">
        <v>-5639.71</v>
      </c>
      <c r="F12" s="455">
        <v>-6184.84</v>
      </c>
      <c r="G12" s="455">
        <v>-6511.21</v>
      </c>
      <c r="H12" s="455">
        <v>-6442.05</v>
      </c>
      <c r="I12" s="455">
        <v>-6452.75</v>
      </c>
      <c r="J12" s="454">
        <v>104.3</v>
      </c>
      <c r="L12" s="401"/>
      <c r="M12" s="401"/>
      <c r="N12" s="401"/>
      <c r="O12" s="401"/>
      <c r="P12" s="401"/>
      <c r="Q12" s="401"/>
      <c r="R12" s="401"/>
    </row>
    <row r="13" spans="2:18" ht="11.25" customHeight="1">
      <c r="B13" s="27" t="s">
        <v>645</v>
      </c>
      <c r="C13" s="455"/>
      <c r="D13" s="455"/>
      <c r="E13" s="455"/>
      <c r="F13" s="455"/>
      <c r="G13" s="455"/>
      <c r="H13" s="455"/>
      <c r="I13" s="455"/>
      <c r="J13" s="454"/>
    </row>
    <row r="14" spans="2:18" ht="11.25" customHeight="1" thickBot="1">
      <c r="B14" s="407" t="s">
        <v>646</v>
      </c>
      <c r="C14" s="660"/>
      <c r="D14" s="660"/>
      <c r="E14" s="660"/>
      <c r="F14" s="660"/>
      <c r="G14" s="660"/>
      <c r="H14" s="660"/>
      <c r="I14" s="660"/>
      <c r="J14" s="661"/>
    </row>
    <row r="15" spans="2:18" ht="11.25" customHeight="1" thickTop="1" thickBot="1">
      <c r="B15" s="662" t="s">
        <v>350</v>
      </c>
      <c r="C15" s="663">
        <v>6044.38</v>
      </c>
      <c r="D15" s="663">
        <v>5886.31</v>
      </c>
      <c r="E15" s="663">
        <v>6206.84</v>
      </c>
      <c r="F15" s="663">
        <v>6506.25</v>
      </c>
      <c r="G15" s="663">
        <v>6803.14</v>
      </c>
      <c r="H15" s="663">
        <v>7013.21</v>
      </c>
      <c r="I15" s="663">
        <v>6855.49</v>
      </c>
      <c r="J15" s="664">
        <v>105.4</v>
      </c>
      <c r="L15" s="401"/>
      <c r="M15" s="401"/>
      <c r="N15" s="401"/>
      <c r="O15" s="401"/>
      <c r="P15" s="401"/>
      <c r="Q15" s="401"/>
      <c r="R15" s="401"/>
    </row>
    <row r="16" spans="2:18" ht="11.25" customHeight="1" thickTop="1" thickBot="1">
      <c r="B16" s="662" t="s">
        <v>351</v>
      </c>
      <c r="C16" s="663">
        <v>11706.6</v>
      </c>
      <c r="D16" s="663">
        <v>11612.88</v>
      </c>
      <c r="E16" s="663">
        <v>11846.55</v>
      </c>
      <c r="F16" s="663">
        <v>12691.09</v>
      </c>
      <c r="G16" s="663">
        <v>13314.35</v>
      </c>
      <c r="H16" s="663">
        <v>13455.26</v>
      </c>
      <c r="I16" s="663">
        <v>13308.24</v>
      </c>
      <c r="J16" s="665">
        <v>104.9</v>
      </c>
      <c r="K16" s="321"/>
      <c r="L16" s="401"/>
      <c r="M16" s="401"/>
      <c r="N16" s="401"/>
      <c r="O16" s="401"/>
      <c r="P16" s="401"/>
      <c r="Q16" s="401"/>
      <c r="R16" s="401"/>
    </row>
    <row r="17" spans="2:18" ht="11.25" customHeight="1" thickTop="1">
      <c r="B17" s="666" t="s">
        <v>363</v>
      </c>
      <c r="C17" s="667">
        <v>3432.43</v>
      </c>
      <c r="D17" s="667">
        <v>3616.39</v>
      </c>
      <c r="E17" s="667">
        <v>4227.54</v>
      </c>
      <c r="F17" s="667">
        <v>4474.17</v>
      </c>
      <c r="G17" s="667">
        <v>4679.3500000000004</v>
      </c>
      <c r="H17" s="667">
        <v>4902.67</v>
      </c>
      <c r="I17" s="667">
        <v>4881.93</v>
      </c>
      <c r="J17" s="668">
        <v>109.1</v>
      </c>
      <c r="L17" s="401"/>
      <c r="M17" s="401"/>
      <c r="N17" s="401"/>
      <c r="O17" s="401"/>
      <c r="P17" s="401"/>
      <c r="Q17" s="401"/>
      <c r="R17" s="401"/>
    </row>
    <row r="18" spans="2:18" ht="11.25" customHeight="1">
      <c r="B18" s="666" t="s">
        <v>647</v>
      </c>
      <c r="C18" s="669"/>
      <c r="D18" s="669"/>
      <c r="E18" s="669"/>
      <c r="F18" s="669"/>
      <c r="G18" s="669"/>
      <c r="H18" s="669"/>
      <c r="I18" s="669"/>
      <c r="J18" s="670"/>
    </row>
    <row r="19" spans="2:18" ht="11.25" customHeight="1" thickBot="1">
      <c r="B19" s="671" t="s">
        <v>648</v>
      </c>
      <c r="C19" s="672"/>
      <c r="D19" s="672"/>
      <c r="E19" s="672"/>
      <c r="F19" s="672"/>
      <c r="G19" s="672"/>
      <c r="H19" s="672"/>
      <c r="I19" s="672"/>
      <c r="J19" s="673"/>
    </row>
    <row r="20" spans="2:18" ht="11.25" customHeight="1" thickTop="1">
      <c r="B20" s="666" t="s">
        <v>364</v>
      </c>
      <c r="C20" s="667">
        <v>4893.1099999999997</v>
      </c>
      <c r="D20" s="667">
        <v>4805.6099999999997</v>
      </c>
      <c r="E20" s="667">
        <v>4866.24</v>
      </c>
      <c r="F20" s="667">
        <v>4946.7</v>
      </c>
      <c r="G20" s="667">
        <v>5242.01</v>
      </c>
      <c r="H20" s="667">
        <v>5285.38</v>
      </c>
      <c r="I20" s="667">
        <v>5367.41</v>
      </c>
      <c r="J20" s="668">
        <v>108.5</v>
      </c>
      <c r="L20" s="401"/>
      <c r="M20" s="401"/>
      <c r="N20" s="401"/>
      <c r="O20" s="401"/>
      <c r="P20" s="401"/>
      <c r="Q20" s="401"/>
      <c r="R20" s="401"/>
    </row>
    <row r="21" spans="2:18" ht="11.25" customHeight="1">
      <c r="B21" s="666" t="s">
        <v>649</v>
      </c>
      <c r="C21" s="669"/>
      <c r="D21" s="669"/>
      <c r="E21" s="669"/>
      <c r="F21" s="669"/>
      <c r="G21" s="669"/>
      <c r="H21" s="669"/>
      <c r="I21" s="669"/>
      <c r="J21" s="670"/>
    </row>
    <row r="22" spans="2:18" ht="11.25" customHeight="1" thickBot="1">
      <c r="B22" s="671" t="s">
        <v>650</v>
      </c>
      <c r="C22" s="672"/>
      <c r="D22" s="672"/>
      <c r="E22" s="672"/>
      <c r="F22" s="672"/>
      <c r="G22" s="672"/>
      <c r="H22" s="672"/>
      <c r="I22" s="672"/>
      <c r="J22" s="673"/>
    </row>
    <row r="23" spans="2:18" ht="11.25" customHeight="1" thickTop="1">
      <c r="B23" s="666" t="s">
        <v>365</v>
      </c>
      <c r="C23" s="667">
        <v>4146.2299999999996</v>
      </c>
      <c r="D23" s="667">
        <v>4217.82</v>
      </c>
      <c r="E23" s="667">
        <v>4270.12</v>
      </c>
      <c r="F23" s="667">
        <v>4865.43</v>
      </c>
      <c r="G23" s="667">
        <v>5102.8900000000003</v>
      </c>
      <c r="H23" s="667">
        <v>5184.72</v>
      </c>
      <c r="I23" s="667">
        <v>4960.71</v>
      </c>
      <c r="J23" s="668">
        <v>102</v>
      </c>
      <c r="L23" s="401"/>
      <c r="M23" s="401"/>
      <c r="N23" s="401"/>
      <c r="O23" s="401"/>
      <c r="P23" s="401"/>
      <c r="Q23" s="401"/>
      <c r="R23" s="401"/>
    </row>
    <row r="24" spans="2:18" ht="11.25" customHeight="1">
      <c r="B24" s="666" t="s">
        <v>651</v>
      </c>
      <c r="C24" s="669"/>
      <c r="D24" s="669"/>
      <c r="E24" s="669"/>
      <c r="F24" s="669"/>
      <c r="G24" s="669"/>
      <c r="H24" s="669"/>
      <c r="I24" s="669"/>
      <c r="J24" s="670"/>
    </row>
    <row r="25" spans="2:18" ht="11.25" customHeight="1" thickBot="1">
      <c r="B25" s="671" t="s">
        <v>652</v>
      </c>
      <c r="C25" s="672"/>
      <c r="D25" s="672"/>
      <c r="E25" s="672"/>
      <c r="F25" s="672"/>
      <c r="G25" s="672"/>
      <c r="H25" s="672"/>
      <c r="I25" s="672"/>
      <c r="J25" s="673"/>
    </row>
    <row r="26" spans="2:18" ht="11.25" customHeight="1" thickTop="1" thickBot="1">
      <c r="B26" s="674"/>
      <c r="C26" s="1033" t="s">
        <v>162</v>
      </c>
      <c r="D26" s="1033"/>
      <c r="E26" s="1033"/>
      <c r="F26" s="1033"/>
      <c r="G26" s="1033"/>
      <c r="H26" s="1033"/>
      <c r="I26" s="1033"/>
      <c r="J26" s="791" t="s">
        <v>683</v>
      </c>
    </row>
    <row r="27" spans="2:18" ht="11.25" customHeight="1" thickTop="1">
      <c r="B27" s="406" t="s">
        <v>366</v>
      </c>
      <c r="C27" s="675">
        <v>-40.5</v>
      </c>
      <c r="D27" s="675">
        <v>-40.200000000000003</v>
      </c>
      <c r="E27" s="675">
        <v>-39.200000000000003</v>
      </c>
      <c r="F27" s="675">
        <v>-42.6</v>
      </c>
      <c r="G27" s="675">
        <v>-44</v>
      </c>
      <c r="H27" s="675">
        <v>-42.2</v>
      </c>
      <c r="I27" s="675">
        <v>-41.2</v>
      </c>
      <c r="J27" s="676">
        <v>1.4</v>
      </c>
    </row>
    <row r="28" spans="2:18" ht="11.25" customHeight="1">
      <c r="B28" s="406" t="s">
        <v>653</v>
      </c>
      <c r="C28" s="677"/>
      <c r="D28" s="677"/>
      <c r="E28" s="677"/>
      <c r="F28" s="677"/>
      <c r="G28" s="677"/>
      <c r="H28" s="677"/>
      <c r="I28" s="677"/>
      <c r="J28" s="678"/>
    </row>
    <row r="29" spans="2:18" ht="11.25" customHeight="1" thickBot="1">
      <c r="B29" s="407" t="s">
        <v>654</v>
      </c>
      <c r="C29" s="679"/>
      <c r="D29" s="679"/>
      <c r="E29" s="679"/>
      <c r="F29" s="679"/>
      <c r="G29" s="679"/>
      <c r="H29" s="679"/>
      <c r="I29" s="679"/>
      <c r="J29" s="661"/>
    </row>
    <row r="30" spans="2:18" ht="11.25" customHeight="1" thickTop="1">
      <c r="B30" s="666" t="s">
        <v>367</v>
      </c>
      <c r="C30" s="680">
        <v>51.6</v>
      </c>
      <c r="D30" s="680">
        <v>50.7</v>
      </c>
      <c r="E30" s="680">
        <v>52.4</v>
      </c>
      <c r="F30" s="680">
        <v>51.3</v>
      </c>
      <c r="G30" s="680">
        <v>51.1</v>
      </c>
      <c r="H30" s="680">
        <v>52.1</v>
      </c>
      <c r="I30" s="680">
        <v>51.5</v>
      </c>
      <c r="J30" s="668">
        <v>0.2</v>
      </c>
    </row>
    <row r="31" spans="2:18" ht="11.25" customHeight="1">
      <c r="B31" s="666" t="s">
        <v>655</v>
      </c>
      <c r="C31" s="681"/>
      <c r="D31" s="681"/>
      <c r="E31" s="681"/>
      <c r="F31" s="681"/>
      <c r="G31" s="681"/>
      <c r="H31" s="681"/>
      <c r="I31" s="681"/>
      <c r="J31" s="670"/>
    </row>
    <row r="32" spans="2:18" ht="11.25" customHeight="1" thickBot="1">
      <c r="B32" s="671" t="s">
        <v>656</v>
      </c>
      <c r="C32" s="682"/>
      <c r="D32" s="682"/>
      <c r="E32" s="682"/>
      <c r="F32" s="682"/>
      <c r="G32" s="682"/>
      <c r="H32" s="682"/>
      <c r="I32" s="682"/>
      <c r="J32" s="673"/>
    </row>
    <row r="33" spans="2:10" ht="11.25" customHeight="1" thickTop="1">
      <c r="B33" s="666" t="s">
        <v>368</v>
      </c>
      <c r="C33" s="680">
        <v>41.8</v>
      </c>
      <c r="D33" s="680">
        <v>41.4</v>
      </c>
      <c r="E33" s="680">
        <v>41.1</v>
      </c>
      <c r="F33" s="680">
        <v>39</v>
      </c>
      <c r="G33" s="680">
        <v>39.4</v>
      </c>
      <c r="H33" s="680">
        <v>39.299999999999997</v>
      </c>
      <c r="I33" s="680">
        <v>40.299999999999997</v>
      </c>
      <c r="J33" s="668">
        <v>1.3</v>
      </c>
    </row>
    <row r="34" spans="2:10" ht="11.25" customHeight="1">
      <c r="B34" s="666" t="s">
        <v>657</v>
      </c>
      <c r="C34" s="681"/>
      <c r="D34" s="681"/>
      <c r="E34" s="681"/>
      <c r="F34" s="681"/>
      <c r="G34" s="681"/>
      <c r="H34" s="681"/>
      <c r="I34" s="681"/>
      <c r="J34" s="670"/>
    </row>
    <row r="35" spans="2:10" ht="11.25" customHeight="1" thickBot="1">
      <c r="B35" s="671" t="s">
        <v>658</v>
      </c>
      <c r="C35" s="682"/>
      <c r="D35" s="682"/>
      <c r="E35" s="682"/>
      <c r="F35" s="682"/>
      <c r="G35" s="682"/>
      <c r="H35" s="682"/>
      <c r="I35" s="682"/>
      <c r="J35" s="673"/>
    </row>
    <row r="36" spans="2:10" ht="22.5" customHeight="1" thickTop="1">
      <c r="B36" s="666" t="s">
        <v>369</v>
      </c>
      <c r="C36" s="680">
        <v>35.4</v>
      </c>
      <c r="D36" s="680">
        <v>36.299999999999997</v>
      </c>
      <c r="E36" s="680">
        <v>36</v>
      </c>
      <c r="F36" s="680">
        <v>38.299999999999997</v>
      </c>
      <c r="G36" s="680">
        <v>38.299999999999997</v>
      </c>
      <c r="H36" s="680">
        <v>38.5</v>
      </c>
      <c r="I36" s="680">
        <v>37.299999999999997</v>
      </c>
      <c r="J36" s="668">
        <v>-1</v>
      </c>
    </row>
    <row r="37" spans="2:10" ht="22.5" customHeight="1">
      <c r="B37" s="666" t="s">
        <v>659</v>
      </c>
      <c r="C37" s="683"/>
      <c r="D37" s="683"/>
      <c r="E37" s="683"/>
      <c r="F37" s="683"/>
      <c r="G37" s="683"/>
      <c r="H37" s="683"/>
      <c r="I37" s="683"/>
      <c r="J37" s="684"/>
    </row>
    <row r="38" spans="2:10" ht="22.5" customHeight="1" thickBot="1">
      <c r="B38" s="685" t="s">
        <v>660</v>
      </c>
      <c r="C38" s="686"/>
      <c r="D38" s="686"/>
      <c r="E38" s="686"/>
      <c r="F38" s="686"/>
      <c r="G38" s="686"/>
      <c r="H38" s="686"/>
      <c r="I38" s="686"/>
      <c r="J38" s="687"/>
    </row>
    <row r="39" spans="2:10" ht="11.25" customHeight="1" thickTop="1">
      <c r="B39" s="606" t="s">
        <v>772</v>
      </c>
      <c r="C39" s="130"/>
      <c r="D39" s="130"/>
      <c r="E39" s="130"/>
      <c r="F39" s="130"/>
      <c r="G39" s="130"/>
      <c r="H39" s="130"/>
      <c r="I39" s="130"/>
      <c r="J39" s="130"/>
    </row>
    <row r="40" spans="2:10" ht="11.25" customHeight="1">
      <c r="B40" s="606" t="s">
        <v>47</v>
      </c>
      <c r="C40" s="130"/>
      <c r="D40" s="130"/>
      <c r="E40" s="130"/>
      <c r="F40" s="130"/>
      <c r="G40" s="130"/>
      <c r="H40" s="130"/>
      <c r="I40" s="130"/>
      <c r="J40" s="130"/>
    </row>
    <row r="41" spans="2:10">
      <c r="B41" s="130"/>
      <c r="C41" s="130"/>
      <c r="D41" s="130"/>
      <c r="E41" s="130"/>
      <c r="F41" s="130"/>
      <c r="G41" s="130"/>
      <c r="H41" s="130"/>
      <c r="I41" s="130"/>
      <c r="J41" s="130"/>
    </row>
    <row r="42" spans="2:10">
      <c r="B42" s="130"/>
      <c r="C42" s="130"/>
      <c r="D42" s="130"/>
      <c r="E42" s="130"/>
      <c r="F42" s="130"/>
      <c r="G42" s="130"/>
      <c r="H42" s="130"/>
      <c r="I42" s="130"/>
      <c r="J42" s="130"/>
    </row>
  </sheetData>
  <mergeCells count="9">
    <mergeCell ref="C26:I26"/>
    <mergeCell ref="B5:I5"/>
    <mergeCell ref="B6:I6"/>
    <mergeCell ref="C11:I11"/>
    <mergeCell ref="B1:K1"/>
    <mergeCell ref="B2:K2"/>
    <mergeCell ref="B3:K3"/>
    <mergeCell ref="B7:I7"/>
    <mergeCell ref="B9:B11"/>
  </mergeCells>
  <hyperlinks>
    <hyperlink ref="B1:I1" location="Cuprins_ro!B34" display="II. Poziția investițională internațională la 31.03.2023 (date provizorii) " xr:uid="{B6B529C6-6261-47F7-ABA6-588CE3537D00}"/>
    <hyperlink ref="B2:I2" location="Содержание_ru!B34" display="II. Международная инвестиционная позиция на 31.03.2023 (предварительные данные)" xr:uid="{ACD9C178-7900-4C1D-BD40-7E3783FD9089}"/>
    <hyperlink ref="B3:I3" location="Contents_en!B34" display="II. International investment position at 03/31/2023 (preliminary data)" xr:uid="{33510125-624B-4D1F-839E-DB6A552202F4}"/>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BDDE-25C7-433B-B097-CBA0DD486A2E}">
  <dimension ref="B1:R42"/>
  <sheetViews>
    <sheetView showGridLines="0" showRowColHeaders="0" zoomScaleNormal="100" workbookViewId="0"/>
  </sheetViews>
  <sheetFormatPr defaultRowHeight="15"/>
  <cols>
    <col min="1" max="1" width="5.7109375" customWidth="1"/>
    <col min="2" max="2" width="37.28515625" customWidth="1"/>
    <col min="3" max="3" width="10" customWidth="1"/>
    <col min="4" max="6" width="15.85546875" customWidth="1"/>
    <col min="7" max="7" width="17.28515625" customWidth="1"/>
    <col min="8" max="8" width="15.85546875" customWidth="1"/>
    <col min="9" max="9" width="11" customWidth="1"/>
  </cols>
  <sheetData>
    <row r="1" spans="2:18">
      <c r="B1" s="881" t="s">
        <v>887</v>
      </c>
      <c r="C1" s="881"/>
      <c r="D1" s="881"/>
      <c r="E1" s="881"/>
      <c r="F1" s="881"/>
      <c r="G1" s="881"/>
      <c r="H1" s="881"/>
      <c r="I1" s="881"/>
      <c r="J1" s="881"/>
      <c r="K1" s="881"/>
    </row>
    <row r="2" spans="2:18">
      <c r="B2" s="881" t="s">
        <v>888</v>
      </c>
      <c r="C2" s="881"/>
      <c r="D2" s="881"/>
      <c r="E2" s="881"/>
      <c r="F2" s="881"/>
      <c r="G2" s="881"/>
      <c r="H2" s="881"/>
      <c r="I2" s="881"/>
      <c r="J2" s="881"/>
      <c r="K2" s="881"/>
    </row>
    <row r="3" spans="2:18">
      <c r="B3" s="881" t="s">
        <v>889</v>
      </c>
      <c r="C3" s="881"/>
      <c r="D3" s="881"/>
      <c r="E3" s="881"/>
      <c r="F3" s="881"/>
      <c r="G3" s="881"/>
      <c r="H3" s="881"/>
      <c r="I3" s="881"/>
      <c r="J3" s="881"/>
      <c r="K3" s="881"/>
    </row>
    <row r="5" spans="2:18" ht="15" customHeight="1">
      <c r="B5" s="902" t="s">
        <v>899</v>
      </c>
      <c r="C5" s="902"/>
      <c r="D5" s="902"/>
      <c r="E5" s="902"/>
      <c r="F5" s="902"/>
      <c r="G5" s="902"/>
      <c r="H5" s="902"/>
      <c r="I5" s="902"/>
      <c r="J5" s="56"/>
    </row>
    <row r="6" spans="2:18" ht="15" customHeight="1">
      <c r="B6" s="902" t="s">
        <v>900</v>
      </c>
      <c r="C6" s="902"/>
      <c r="D6" s="902"/>
      <c r="E6" s="902"/>
      <c r="F6" s="902"/>
      <c r="G6" s="902"/>
      <c r="H6" s="902"/>
      <c r="I6" s="902"/>
      <c r="J6" s="56"/>
    </row>
    <row r="7" spans="2:18" ht="15" customHeight="1">
      <c r="B7" s="902" t="s">
        <v>1050</v>
      </c>
      <c r="C7" s="902"/>
      <c r="D7" s="902"/>
      <c r="E7" s="902"/>
      <c r="F7" s="902"/>
      <c r="G7" s="902"/>
      <c r="H7" s="902"/>
      <c r="I7" s="902"/>
      <c r="J7" s="56"/>
    </row>
    <row r="8" spans="2:18" ht="5.0999999999999996" customHeight="1" thickBot="1">
      <c r="B8" s="170"/>
    </row>
    <row r="9" spans="2:18" ht="40.5" customHeight="1" thickTop="1" thickBot="1">
      <c r="B9" s="1040"/>
      <c r="C9" s="1042" t="s">
        <v>870</v>
      </c>
      <c r="D9" s="885" t="s">
        <v>1045</v>
      </c>
      <c r="E9" s="886"/>
      <c r="F9" s="886"/>
      <c r="G9" s="886"/>
      <c r="H9" s="887"/>
      <c r="I9" s="885" t="s">
        <v>871</v>
      </c>
    </row>
    <row r="10" spans="2:18" ht="68.25" thickBot="1">
      <c r="B10" s="1041"/>
      <c r="C10" s="1043"/>
      <c r="D10" s="213" t="s">
        <v>1046</v>
      </c>
      <c r="E10" s="213" t="s">
        <v>1047</v>
      </c>
      <c r="F10" s="213" t="s">
        <v>370</v>
      </c>
      <c r="G10" s="213" t="s">
        <v>1048</v>
      </c>
      <c r="H10" s="213" t="s">
        <v>1049</v>
      </c>
      <c r="I10" s="1044"/>
    </row>
    <row r="11" spans="2:18" ht="11.25" customHeight="1" thickTop="1">
      <c r="B11" s="39" t="s">
        <v>371</v>
      </c>
      <c r="C11" s="214">
        <v>-6184.84</v>
      </c>
      <c r="D11" s="214">
        <v>-267.91000000000003</v>
      </c>
      <c r="E11" s="214">
        <v>-1408.68</v>
      </c>
      <c r="F11" s="214">
        <v>10.37</v>
      </c>
      <c r="G11" s="214">
        <v>-128.96</v>
      </c>
      <c r="H11" s="215">
        <v>1259.3599999999999</v>
      </c>
      <c r="I11" s="214">
        <v>-6452.75</v>
      </c>
      <c r="J11" s="321"/>
      <c r="L11" s="401"/>
      <c r="N11" s="401"/>
      <c r="Q11" s="401"/>
      <c r="R11" s="401"/>
    </row>
    <row r="12" spans="2:18" ht="11.25" customHeight="1">
      <c r="B12" s="39" t="s">
        <v>372</v>
      </c>
      <c r="C12" s="216"/>
      <c r="D12" s="216"/>
      <c r="E12" s="216"/>
      <c r="F12" s="216"/>
      <c r="G12" s="216"/>
      <c r="H12" s="217"/>
      <c r="I12" s="216"/>
    </row>
    <row r="13" spans="2:18" ht="11.25" customHeight="1" thickBot="1">
      <c r="B13" s="40" t="s">
        <v>373</v>
      </c>
      <c r="C13" s="218"/>
      <c r="D13" s="218"/>
      <c r="E13" s="218"/>
      <c r="F13" s="218"/>
      <c r="G13" s="218"/>
      <c r="H13" s="219"/>
      <c r="I13" s="218"/>
    </row>
    <row r="14" spans="2:18" ht="11.25" customHeight="1" thickTop="1" thickBot="1">
      <c r="B14" s="40" t="s">
        <v>350</v>
      </c>
      <c r="C14" s="220">
        <v>6506.25</v>
      </c>
      <c r="D14" s="220">
        <v>349.24</v>
      </c>
      <c r="E14" s="220">
        <v>-840.31</v>
      </c>
      <c r="F14" s="220">
        <v>-16.95</v>
      </c>
      <c r="G14" s="220">
        <v>-12.28</v>
      </c>
      <c r="H14" s="221">
        <v>1218.78</v>
      </c>
      <c r="I14" s="220">
        <v>6855.49</v>
      </c>
      <c r="L14" s="401"/>
      <c r="Q14" s="401"/>
      <c r="R14" s="401"/>
    </row>
    <row r="15" spans="2:18" ht="11.25" customHeight="1" thickTop="1">
      <c r="B15" s="372" t="s">
        <v>374</v>
      </c>
      <c r="C15" s="222">
        <v>438.59</v>
      </c>
      <c r="D15" s="222">
        <v>14.95</v>
      </c>
      <c r="E15" s="222">
        <v>4.22</v>
      </c>
      <c r="F15" s="223"/>
      <c r="G15" s="222">
        <v>10.73</v>
      </c>
      <c r="H15" s="224"/>
      <c r="I15" s="222">
        <v>453.54</v>
      </c>
    </row>
    <row r="16" spans="2:18" ht="11.25" customHeight="1">
      <c r="B16" s="372" t="s">
        <v>348</v>
      </c>
      <c r="C16" s="225"/>
      <c r="D16" s="225"/>
      <c r="E16" s="225"/>
      <c r="F16" s="226"/>
      <c r="G16" s="225"/>
      <c r="H16" s="227"/>
      <c r="I16" s="225"/>
    </row>
    <row r="17" spans="2:18" ht="11.25" customHeight="1" thickBot="1">
      <c r="B17" s="373" t="s">
        <v>349</v>
      </c>
      <c r="C17" s="228"/>
      <c r="D17" s="228"/>
      <c r="E17" s="228"/>
      <c r="F17" s="229"/>
      <c r="G17" s="228"/>
      <c r="H17" s="230"/>
      <c r="I17" s="228"/>
    </row>
    <row r="18" spans="2:18" ht="11.25" customHeight="1" thickTop="1">
      <c r="B18" s="372" t="s">
        <v>375</v>
      </c>
      <c r="C18" s="222">
        <v>13.83</v>
      </c>
      <c r="D18" s="222">
        <v>-0.56000000000000005</v>
      </c>
      <c r="E18" s="222">
        <v>-0.74</v>
      </c>
      <c r="F18" s="222">
        <v>0.02</v>
      </c>
      <c r="G18" s="222">
        <v>0.16</v>
      </c>
      <c r="H18" s="224"/>
      <c r="I18" s="222">
        <v>13.27</v>
      </c>
    </row>
    <row r="19" spans="2:18" ht="11.25" customHeight="1">
      <c r="B19" s="372" t="s">
        <v>376</v>
      </c>
      <c r="C19" s="225"/>
      <c r="D19" s="225"/>
      <c r="E19" s="225"/>
      <c r="F19" s="225"/>
      <c r="G19" s="225"/>
      <c r="H19" s="227"/>
      <c r="I19" s="225"/>
    </row>
    <row r="20" spans="2:18" ht="11.25" customHeight="1" thickBot="1">
      <c r="B20" s="373" t="s">
        <v>377</v>
      </c>
      <c r="C20" s="228"/>
      <c r="D20" s="228"/>
      <c r="E20" s="228"/>
      <c r="F20" s="228"/>
      <c r="G20" s="228"/>
      <c r="H20" s="230"/>
      <c r="I20" s="228"/>
    </row>
    <row r="21" spans="2:18" ht="11.25" customHeight="1" thickTop="1">
      <c r="B21" s="372" t="s">
        <v>378</v>
      </c>
      <c r="C21" s="222"/>
      <c r="D21" s="223"/>
      <c r="E21" s="223">
        <v>0.19</v>
      </c>
      <c r="F21" s="223"/>
      <c r="G21" s="223">
        <v>-0.19</v>
      </c>
      <c r="H21" s="224"/>
      <c r="I21" s="222">
        <v>0</v>
      </c>
    </row>
    <row r="22" spans="2:18" ht="11.25" customHeight="1">
      <c r="B22" s="372" t="s">
        <v>379</v>
      </c>
      <c r="C22" s="225"/>
      <c r="D22" s="226"/>
      <c r="E22" s="226"/>
      <c r="F22" s="226"/>
      <c r="G22" s="226"/>
      <c r="H22" s="227"/>
      <c r="I22" s="225"/>
    </row>
    <row r="23" spans="2:18" ht="11.25" customHeight="1" thickBot="1">
      <c r="B23" s="373" t="s">
        <v>380</v>
      </c>
      <c r="C23" s="228"/>
      <c r="D23" s="229"/>
      <c r="E23" s="229"/>
      <c r="F23" s="229"/>
      <c r="G23" s="229"/>
      <c r="H23" s="230"/>
      <c r="I23" s="228"/>
    </row>
    <row r="24" spans="2:18" ht="11.25" customHeight="1" thickTop="1">
      <c r="B24" s="372" t="s">
        <v>381</v>
      </c>
      <c r="C24" s="222">
        <v>1579.66</v>
      </c>
      <c r="D24" s="222">
        <v>-72.91</v>
      </c>
      <c r="E24" s="222">
        <v>-1283.7</v>
      </c>
      <c r="F24" s="223"/>
      <c r="G24" s="222">
        <v>-7.99</v>
      </c>
      <c r="H24" s="209">
        <v>1218.78</v>
      </c>
      <c r="I24" s="222">
        <v>1506.75</v>
      </c>
      <c r="L24" s="401"/>
      <c r="N24" s="401"/>
      <c r="Q24" s="401"/>
      <c r="R24" s="401"/>
    </row>
    <row r="25" spans="2:18" ht="11.25" customHeight="1">
      <c r="B25" s="372" t="s">
        <v>382</v>
      </c>
      <c r="C25" s="225"/>
      <c r="D25" s="225"/>
      <c r="E25" s="225"/>
      <c r="F25" s="226"/>
      <c r="G25" s="225"/>
      <c r="H25" s="210"/>
      <c r="I25" s="225"/>
    </row>
    <row r="26" spans="2:18" ht="11.25" customHeight="1" thickBot="1">
      <c r="B26" s="373" t="s">
        <v>383</v>
      </c>
      <c r="C26" s="228"/>
      <c r="D26" s="228"/>
      <c r="E26" s="228"/>
      <c r="F26" s="229"/>
      <c r="G26" s="228"/>
      <c r="H26" s="211"/>
      <c r="I26" s="228"/>
    </row>
    <row r="27" spans="2:18" ht="11.25" customHeight="1" thickTop="1">
      <c r="B27" s="372" t="s">
        <v>992</v>
      </c>
      <c r="C27" s="222">
        <v>4474.17</v>
      </c>
      <c r="D27" s="222">
        <v>407.76</v>
      </c>
      <c r="E27" s="222">
        <v>439.72</v>
      </c>
      <c r="F27" s="222">
        <v>-16.97</v>
      </c>
      <c r="G27" s="222">
        <v>-14.99</v>
      </c>
      <c r="H27" s="224"/>
      <c r="I27" s="222">
        <v>4881.93</v>
      </c>
      <c r="L27" s="401"/>
      <c r="R27" s="401"/>
    </row>
    <row r="28" spans="2:18" ht="11.25" customHeight="1">
      <c r="B28" s="372" t="s">
        <v>993</v>
      </c>
      <c r="C28" s="225"/>
      <c r="D28" s="225"/>
      <c r="E28" s="225"/>
      <c r="F28" s="225"/>
      <c r="G28" s="225"/>
      <c r="H28" s="227"/>
      <c r="I28" s="225"/>
    </row>
    <row r="29" spans="2:18" ht="11.25" customHeight="1" thickBot="1">
      <c r="B29" s="373" t="s">
        <v>994</v>
      </c>
      <c r="C29" s="228"/>
      <c r="D29" s="228"/>
      <c r="E29" s="228"/>
      <c r="F29" s="228"/>
      <c r="G29" s="228"/>
      <c r="H29" s="230"/>
      <c r="I29" s="228"/>
    </row>
    <row r="30" spans="2:18" ht="11.25" customHeight="1" thickTop="1" thickBot="1">
      <c r="B30" s="374" t="s">
        <v>583</v>
      </c>
      <c r="C30" s="220">
        <v>12691.09</v>
      </c>
      <c r="D30" s="220">
        <v>617.15</v>
      </c>
      <c r="E30" s="220">
        <v>568.37</v>
      </c>
      <c r="F30" s="220">
        <v>-27.32</v>
      </c>
      <c r="G30" s="220">
        <v>116.68</v>
      </c>
      <c r="H30" s="221">
        <v>-40.58</v>
      </c>
      <c r="I30" s="220">
        <v>13308.24</v>
      </c>
      <c r="L30" s="401"/>
      <c r="R30" s="401"/>
    </row>
    <row r="31" spans="2:18" ht="11.25" customHeight="1" thickTop="1">
      <c r="B31" s="372" t="s">
        <v>347</v>
      </c>
      <c r="C31" s="222">
        <v>4946.7</v>
      </c>
      <c r="D31" s="222">
        <v>420.71</v>
      </c>
      <c r="E31" s="222">
        <v>305.39999999999998</v>
      </c>
      <c r="F31" s="222">
        <v>-27.21</v>
      </c>
      <c r="G31" s="222">
        <v>183.11</v>
      </c>
      <c r="H31" s="209">
        <v>-40.590000000000003</v>
      </c>
      <c r="I31" s="222">
        <v>5367.41</v>
      </c>
      <c r="L31" s="401"/>
      <c r="R31" s="401"/>
    </row>
    <row r="32" spans="2:18" ht="11.25" customHeight="1">
      <c r="B32" s="372" t="s">
        <v>348</v>
      </c>
      <c r="C32" s="225"/>
      <c r="D32" s="225"/>
      <c r="E32" s="225"/>
      <c r="F32" s="225"/>
      <c r="G32" s="225"/>
      <c r="H32" s="210"/>
      <c r="I32" s="225"/>
    </row>
    <row r="33" spans="2:18" ht="11.25" customHeight="1" thickBot="1">
      <c r="B33" s="373" t="s">
        <v>349</v>
      </c>
      <c r="C33" s="228"/>
      <c r="D33" s="228"/>
      <c r="E33" s="228"/>
      <c r="F33" s="228"/>
      <c r="G33" s="228"/>
      <c r="H33" s="211"/>
      <c r="I33" s="228"/>
    </row>
    <row r="34" spans="2:18" ht="11.25" customHeight="1" thickTop="1">
      <c r="B34" s="372" t="s">
        <v>375</v>
      </c>
      <c r="C34" s="222">
        <v>24.67</v>
      </c>
      <c r="D34" s="222">
        <v>-1.26</v>
      </c>
      <c r="E34" s="222">
        <v>-1.36</v>
      </c>
      <c r="F34" s="223">
        <v>-0.11</v>
      </c>
      <c r="G34" s="222">
        <v>0.21</v>
      </c>
      <c r="H34" s="224"/>
      <c r="I34" s="222">
        <v>23.41</v>
      </c>
    </row>
    <row r="35" spans="2:18" ht="11.25" customHeight="1">
      <c r="B35" s="372" t="s">
        <v>376</v>
      </c>
      <c r="C35" s="225"/>
      <c r="D35" s="225"/>
      <c r="E35" s="225"/>
      <c r="F35" s="226"/>
      <c r="G35" s="225"/>
      <c r="H35" s="227"/>
      <c r="I35" s="225"/>
    </row>
    <row r="36" spans="2:18" ht="11.25" customHeight="1" thickBot="1">
      <c r="B36" s="373" t="s">
        <v>377</v>
      </c>
      <c r="C36" s="228"/>
      <c r="D36" s="228"/>
      <c r="E36" s="228"/>
      <c r="F36" s="229"/>
      <c r="G36" s="228"/>
      <c r="H36" s="230"/>
      <c r="I36" s="228"/>
    </row>
    <row r="37" spans="2:18" ht="11.25" customHeight="1" thickTop="1">
      <c r="B37" s="372" t="s">
        <v>381</v>
      </c>
      <c r="C37" s="222">
        <v>7719.72</v>
      </c>
      <c r="D37" s="222">
        <v>197.7</v>
      </c>
      <c r="E37" s="222">
        <v>264.33</v>
      </c>
      <c r="F37" s="223"/>
      <c r="G37" s="222">
        <v>-66.64</v>
      </c>
      <c r="H37" s="209">
        <v>0.01</v>
      </c>
      <c r="I37" s="222">
        <v>7917.42</v>
      </c>
      <c r="L37" s="401"/>
      <c r="R37" s="401"/>
    </row>
    <row r="38" spans="2:18" ht="11.25" customHeight="1">
      <c r="B38" s="372" t="s">
        <v>382</v>
      </c>
      <c r="C38" s="225"/>
      <c r="D38" s="225"/>
      <c r="E38" s="225"/>
      <c r="F38" s="226"/>
      <c r="G38" s="225"/>
      <c r="H38" s="210"/>
      <c r="I38" s="225"/>
    </row>
    <row r="39" spans="2:18" ht="11.25" customHeight="1" thickBot="1">
      <c r="B39" s="375" t="s">
        <v>383</v>
      </c>
      <c r="C39" s="231"/>
      <c r="D39" s="100"/>
      <c r="E39" s="231"/>
      <c r="F39" s="232"/>
      <c r="G39" s="100"/>
      <c r="H39" s="17"/>
      <c r="I39" s="231"/>
    </row>
    <row r="40" spans="2:18" s="138" customFormat="1" ht="22.5" customHeight="1" thickTop="1">
      <c r="B40" s="1038" t="s">
        <v>773</v>
      </c>
      <c r="C40" s="1038"/>
      <c r="D40" s="1038"/>
      <c r="E40" s="1038"/>
      <c r="F40" s="1038"/>
      <c r="G40" s="1038"/>
      <c r="H40" s="1038"/>
      <c r="I40" s="1038"/>
    </row>
    <row r="41" spans="2:18" ht="11.25" customHeight="1">
      <c r="B41" s="1039" t="s">
        <v>908</v>
      </c>
      <c r="C41" s="1039"/>
      <c r="D41" s="1039"/>
      <c r="E41" s="1039"/>
      <c r="F41" s="1039"/>
      <c r="G41" s="1039"/>
      <c r="H41" s="1039"/>
      <c r="I41" s="1039"/>
    </row>
    <row r="42" spans="2:18" ht="11.25" customHeight="1"/>
  </sheetData>
  <mergeCells count="12">
    <mergeCell ref="B7:I7"/>
    <mergeCell ref="B40:I40"/>
    <mergeCell ref="B41:I41"/>
    <mergeCell ref="B9:B10"/>
    <mergeCell ref="C9:C10"/>
    <mergeCell ref="D9:H9"/>
    <mergeCell ref="I9:I10"/>
    <mergeCell ref="B5:I5"/>
    <mergeCell ref="B6:I6"/>
    <mergeCell ref="B1:K1"/>
    <mergeCell ref="B2:K2"/>
    <mergeCell ref="B3:K3"/>
  </mergeCells>
  <hyperlinks>
    <hyperlink ref="B1:I1" location="Cuprins_ro!B34" display="II. Poziția investițională internațională la 31.03.2023 (date provizorii) " xr:uid="{E8E66C40-7BB2-40B1-BB97-A935BAF62B78}"/>
    <hyperlink ref="B2:I2" location="Содержание_ru!B34" display="II. Международная инвестиционная позиция на 31.03.2023 (предварительные данные)" xr:uid="{C2B363DC-660F-4202-A512-CD6938034EBB}"/>
    <hyperlink ref="B3:I3" location="Contents_en!B34" display="II. International investment position at 03/31/2023 (preliminary data)" xr:uid="{49735A60-CB36-4987-9E3D-EC6318E3A11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02AC-8FCD-487D-993F-EF6861AF98CF}">
  <dimension ref="B1:R51"/>
  <sheetViews>
    <sheetView showGridLines="0" showRowColHeaders="0" zoomScaleNormal="100" workbookViewId="0"/>
  </sheetViews>
  <sheetFormatPr defaultColWidth="9.140625" defaultRowHeight="15"/>
  <cols>
    <col min="1" max="1" width="5.7109375" style="233" customWidth="1"/>
    <col min="2" max="2" width="32.7109375" style="233" customWidth="1"/>
    <col min="3" max="9" width="9.5703125" style="233" customWidth="1"/>
    <col min="10" max="16384" width="9.140625" style="233"/>
  </cols>
  <sheetData>
    <row r="1" spans="2:15" customFormat="1">
      <c r="B1" s="881" t="s">
        <v>887</v>
      </c>
      <c r="C1" s="881"/>
      <c r="D1" s="881"/>
      <c r="E1" s="881"/>
      <c r="F1" s="881"/>
      <c r="G1" s="881"/>
      <c r="H1" s="881"/>
      <c r="I1" s="881"/>
      <c r="J1" s="881"/>
      <c r="K1" s="881"/>
      <c r="L1" s="718"/>
    </row>
    <row r="2" spans="2:15" customFormat="1">
      <c r="B2" s="881" t="s">
        <v>888</v>
      </c>
      <c r="C2" s="881"/>
      <c r="D2" s="881"/>
      <c r="E2" s="881"/>
      <c r="F2" s="881"/>
      <c r="G2" s="881"/>
      <c r="H2" s="881"/>
      <c r="I2" s="881"/>
      <c r="J2" s="881"/>
      <c r="K2" s="881"/>
      <c r="L2" s="718"/>
    </row>
    <row r="3" spans="2:15" customFormat="1">
      <c r="B3" s="881" t="s">
        <v>889</v>
      </c>
      <c r="C3" s="881"/>
      <c r="D3" s="881"/>
      <c r="E3" s="881"/>
      <c r="F3" s="881"/>
      <c r="G3" s="881"/>
      <c r="H3" s="881"/>
      <c r="I3" s="881"/>
      <c r="J3" s="881"/>
      <c r="K3" s="881"/>
      <c r="L3" s="718"/>
    </row>
    <row r="4" spans="2:15" ht="12" customHeight="1"/>
    <row r="5" spans="2:15" s="234" customFormat="1" ht="46.5" customHeight="1">
      <c r="B5" s="875" t="s">
        <v>857</v>
      </c>
      <c r="C5" s="875"/>
      <c r="D5" s="875"/>
      <c r="E5" s="875"/>
      <c r="F5" s="875"/>
      <c r="G5" s="875"/>
      <c r="H5" s="875"/>
      <c r="I5" s="875"/>
      <c r="J5" s="875"/>
      <c r="K5" s="875"/>
      <c r="L5" s="875"/>
      <c r="O5" s="727"/>
    </row>
    <row r="6" spans="2:15" s="234" customFormat="1" ht="60" customHeight="1">
      <c r="B6" s="875" t="s">
        <v>1051</v>
      </c>
      <c r="C6" s="875"/>
      <c r="D6" s="875"/>
      <c r="E6" s="875"/>
      <c r="F6" s="875"/>
      <c r="G6" s="875"/>
      <c r="H6" s="875"/>
      <c r="I6" s="875"/>
      <c r="J6" s="875"/>
      <c r="K6" s="875"/>
      <c r="L6" s="875"/>
      <c r="O6" s="727"/>
    </row>
    <row r="7" spans="2:15" s="234" customFormat="1" ht="60" customHeight="1">
      <c r="B7" s="1048" t="s">
        <v>1052</v>
      </c>
      <c r="C7" s="1048"/>
      <c r="D7" s="1048"/>
      <c r="E7" s="1048"/>
      <c r="F7" s="1048"/>
      <c r="G7" s="1048"/>
      <c r="H7" s="1048"/>
      <c r="I7" s="1048"/>
      <c r="J7" s="1048"/>
      <c r="K7" s="1048"/>
      <c r="L7" s="1048"/>
      <c r="O7" s="727"/>
    </row>
    <row r="8" spans="2:15" s="234" customFormat="1" ht="5.0999999999999996" customHeight="1">
      <c r="B8" s="235"/>
      <c r="C8" s="235"/>
      <c r="D8" s="235"/>
      <c r="E8" s="235"/>
      <c r="F8" s="235"/>
      <c r="G8" s="235"/>
      <c r="H8" s="235"/>
      <c r="I8" s="235"/>
    </row>
    <row r="9" spans="2:15" s="234" customFormat="1" ht="15" customHeight="1">
      <c r="B9" s="1047" t="s">
        <v>600</v>
      </c>
      <c r="C9" s="1047"/>
      <c r="D9" s="1047"/>
      <c r="E9" s="1047"/>
      <c r="F9" s="1047"/>
      <c r="G9" s="1047"/>
      <c r="H9" s="1047"/>
      <c r="I9" s="1047"/>
      <c r="J9" s="1047"/>
      <c r="K9" s="1047"/>
      <c r="L9" s="1047"/>
    </row>
    <row r="10" spans="2:15" s="234" customFormat="1" ht="15" customHeight="1">
      <c r="B10" s="1047" t="s">
        <v>384</v>
      </c>
      <c r="C10" s="1047"/>
      <c r="D10" s="1047"/>
      <c r="E10" s="1047"/>
      <c r="F10" s="1047"/>
      <c r="G10" s="1047"/>
      <c r="H10" s="1047"/>
      <c r="I10" s="1047"/>
      <c r="J10" s="1047"/>
      <c r="K10" s="1047"/>
      <c r="L10" s="1047"/>
    </row>
    <row r="11" spans="2:15" s="234" customFormat="1" ht="15" customHeight="1">
      <c r="B11" s="1047" t="s">
        <v>385</v>
      </c>
      <c r="C11" s="1047"/>
      <c r="D11" s="1047"/>
      <c r="E11" s="1047"/>
      <c r="F11" s="1047"/>
      <c r="G11" s="1047"/>
      <c r="H11" s="1047"/>
      <c r="I11" s="1047"/>
      <c r="J11" s="1047"/>
      <c r="K11" s="1047"/>
      <c r="L11" s="1047"/>
    </row>
    <row r="12" spans="2:15">
      <c r="B12" s="236"/>
    </row>
    <row r="13" spans="2:15">
      <c r="B13" s="236"/>
    </row>
    <row r="14" spans="2:15">
      <c r="B14" s="236"/>
    </row>
    <row r="15" spans="2:15">
      <c r="B15" s="236"/>
      <c r="C15" s="237"/>
      <c r="D15" s="237"/>
      <c r="E15" s="237"/>
      <c r="F15" s="237"/>
      <c r="G15" s="237"/>
      <c r="H15" s="237"/>
      <c r="I15" s="237"/>
    </row>
    <row r="16" spans="2:15">
      <c r="B16" s="236"/>
    </row>
    <row r="17" spans="2:2">
      <c r="B17" s="236"/>
    </row>
    <row r="18" spans="2:2">
      <c r="B18" s="236"/>
    </row>
    <row r="19" spans="2:2">
      <c r="B19" s="236"/>
    </row>
    <row r="20" spans="2:2">
      <c r="B20" s="236"/>
    </row>
    <row r="21" spans="2:2">
      <c r="B21" s="236"/>
    </row>
    <row r="22" spans="2:2">
      <c r="B22" s="236"/>
    </row>
    <row r="23" spans="2:2">
      <c r="B23" s="236"/>
    </row>
    <row r="24" spans="2:2">
      <c r="B24" s="236"/>
    </row>
    <row r="25" spans="2:2">
      <c r="B25" s="236"/>
    </row>
    <row r="26" spans="2:2">
      <c r="B26" s="236"/>
    </row>
    <row r="27" spans="2:2">
      <c r="B27" s="236"/>
    </row>
    <row r="28" spans="2:2">
      <c r="B28" s="236"/>
    </row>
    <row r="29" spans="2:2">
      <c r="B29" s="236"/>
    </row>
    <row r="30" spans="2:2">
      <c r="B30" s="236"/>
    </row>
    <row r="31" spans="2:2">
      <c r="B31" s="236"/>
    </row>
    <row r="32" spans="2:2">
      <c r="B32" s="236"/>
    </row>
    <row r="33" spans="2:18">
      <c r="B33" s="236"/>
    </row>
    <row r="34" spans="2:18">
      <c r="B34" s="236"/>
    </row>
    <row r="35" spans="2:18" customFormat="1" ht="11.25" customHeight="1">
      <c r="B35" s="606" t="s">
        <v>47</v>
      </c>
    </row>
    <row r="36" spans="2:18">
      <c r="B36" s="236"/>
    </row>
    <row r="37" spans="2:18">
      <c r="B37" s="1045"/>
      <c r="C37" s="896">
        <v>2022</v>
      </c>
      <c r="D37" s="896"/>
      <c r="E37" s="896"/>
      <c r="F37" s="896"/>
      <c r="G37" s="896">
        <v>2023</v>
      </c>
      <c r="H37" s="896"/>
      <c r="I37" s="896"/>
    </row>
    <row r="38" spans="2:18">
      <c r="B38" s="1046"/>
      <c r="C38" s="22" t="s">
        <v>3</v>
      </c>
      <c r="D38" s="22" t="s">
        <v>4</v>
      </c>
      <c r="E38" s="22" t="s">
        <v>5</v>
      </c>
      <c r="F38" s="22" t="s">
        <v>6</v>
      </c>
      <c r="G38" s="22" t="s">
        <v>694</v>
      </c>
      <c r="H38" s="22" t="s">
        <v>845</v>
      </c>
      <c r="I38" s="22" t="s">
        <v>5</v>
      </c>
    </row>
    <row r="39" spans="2:18" ht="34.5">
      <c r="B39" s="238" t="s">
        <v>386</v>
      </c>
      <c r="C39" s="702">
        <v>23.946410724722909</v>
      </c>
      <c r="D39" s="702">
        <v>24.884866433823841</v>
      </c>
      <c r="E39" s="702">
        <v>28.926939083689877</v>
      </c>
      <c r="F39" s="702">
        <v>30.402774598990202</v>
      </c>
      <c r="G39" s="702">
        <v>31.194657512855645</v>
      </c>
      <c r="H39" s="702">
        <v>31.7503029158602</v>
      </c>
      <c r="I39" s="702">
        <v>30.801537662709254</v>
      </c>
      <c r="K39" s="726"/>
      <c r="L39" s="726"/>
      <c r="M39" s="726"/>
      <c r="N39" s="726"/>
      <c r="O39" s="726"/>
      <c r="P39" s="726"/>
      <c r="Q39" s="726"/>
      <c r="R39" s="726"/>
    </row>
    <row r="40" spans="2:18" ht="36.75" customHeight="1">
      <c r="B40" s="238" t="s">
        <v>387</v>
      </c>
      <c r="C40" s="702">
        <v>-18.316417671268844</v>
      </c>
      <c r="D40" s="702">
        <v>-18.305604805965871</v>
      </c>
      <c r="E40" s="702">
        <v>-18.804464053550845</v>
      </c>
      <c r="F40" s="702">
        <v>-21.866305250008963</v>
      </c>
      <c r="G40" s="702">
        <v>-22.877001523006317</v>
      </c>
      <c r="H40" s="702">
        <v>-22.856706373559511</v>
      </c>
      <c r="I40" s="702">
        <v>-20.919199899345553</v>
      </c>
      <c r="K40" s="726"/>
      <c r="L40" s="726"/>
      <c r="M40" s="726"/>
      <c r="N40" s="726"/>
      <c r="O40" s="726"/>
      <c r="P40" s="726"/>
      <c r="Q40" s="726"/>
      <c r="R40" s="726"/>
    </row>
    <row r="41" spans="2:18" ht="34.5">
      <c r="B41" s="238" t="s">
        <v>388</v>
      </c>
      <c r="C41" s="702">
        <v>3.1957688309700054</v>
      </c>
      <c r="D41" s="702">
        <v>1.8537979325130447</v>
      </c>
      <c r="E41" s="702">
        <v>-2.7879477228515765E-2</v>
      </c>
      <c r="F41" s="702">
        <v>-0.56414447106966281</v>
      </c>
      <c r="G41" s="702">
        <v>-0.41627487391089496</v>
      </c>
      <c r="H41" s="702">
        <v>0.14195083059266603</v>
      </c>
      <c r="I41" s="702">
        <v>0.84387511951118721</v>
      </c>
      <c r="K41" s="726"/>
      <c r="L41" s="726"/>
      <c r="M41" s="726"/>
      <c r="N41" s="726"/>
      <c r="O41" s="726"/>
      <c r="P41" s="726"/>
      <c r="Q41" s="726"/>
      <c r="R41" s="726"/>
    </row>
    <row r="42" spans="2:18" ht="34.5">
      <c r="B42" s="238" t="s">
        <v>389</v>
      </c>
      <c r="C42" s="702">
        <v>-49.333353364567749</v>
      </c>
      <c r="D42" s="702">
        <v>-48.660053218541634</v>
      </c>
      <c r="E42" s="702">
        <v>-49.304612141547096</v>
      </c>
      <c r="F42" s="702">
        <v>-50.509103894420747</v>
      </c>
      <c r="G42" s="702">
        <v>-51.916534116220312</v>
      </c>
      <c r="H42" s="702">
        <v>-51.273623503123581</v>
      </c>
      <c r="I42" s="702">
        <v>-51.938013211534638</v>
      </c>
      <c r="K42" s="726"/>
      <c r="L42" s="726"/>
      <c r="M42" s="726"/>
      <c r="N42" s="726"/>
      <c r="O42" s="726"/>
      <c r="P42" s="726"/>
      <c r="Q42" s="726"/>
      <c r="R42" s="726"/>
    </row>
    <row r="43" spans="2:18" ht="34.5">
      <c r="B43" s="238" t="s">
        <v>390</v>
      </c>
      <c r="C43" s="702">
        <v>-40.507591480143681</v>
      </c>
      <c r="D43" s="702">
        <v>-40.22699365817062</v>
      </c>
      <c r="E43" s="702">
        <v>-39.210016588636577</v>
      </c>
      <c r="F43" s="702">
        <v>-42.636779016509166</v>
      </c>
      <c r="G43" s="702">
        <v>-44.015153000281884</v>
      </c>
      <c r="H43" s="702">
        <v>-42.238076130230219</v>
      </c>
      <c r="I43" s="702">
        <v>-41.211800328659756</v>
      </c>
      <c r="K43" s="726"/>
      <c r="L43" s="726"/>
      <c r="M43" s="726"/>
      <c r="N43" s="726"/>
      <c r="O43" s="726"/>
      <c r="P43" s="726"/>
      <c r="Q43" s="726"/>
      <c r="R43" s="726"/>
    </row>
    <row r="44" spans="2:18">
      <c r="C44" s="239"/>
      <c r="D44" s="239"/>
      <c r="E44" s="239"/>
      <c r="F44" s="239"/>
      <c r="G44" s="239"/>
      <c r="H44" s="239"/>
      <c r="I44" s="239"/>
    </row>
    <row r="45" spans="2:18" ht="34.5">
      <c r="B45" s="238" t="s">
        <v>386</v>
      </c>
      <c r="C45" s="535">
        <v>3347.27</v>
      </c>
      <c r="D45" s="535">
        <v>3542.52</v>
      </c>
      <c r="E45" s="535">
        <v>4160.66</v>
      </c>
      <c r="F45" s="535">
        <v>4410.1900000000005</v>
      </c>
      <c r="G45" s="535">
        <v>4614.6600000000008</v>
      </c>
      <c r="H45" s="535">
        <v>4842.4800000000005</v>
      </c>
      <c r="I45" s="535">
        <v>4822.76</v>
      </c>
    </row>
    <row r="46" spans="2:18" ht="34.5">
      <c r="B46" s="238" t="s">
        <v>387</v>
      </c>
      <c r="C46" s="535">
        <v>-2560.3000000000002</v>
      </c>
      <c r="D46" s="535">
        <v>-2605.92</v>
      </c>
      <c r="E46" s="535">
        <v>-2704.7100000000005</v>
      </c>
      <c r="F46" s="535">
        <v>-3171.8999999999996</v>
      </c>
      <c r="G46" s="535">
        <v>-3384.2200000000007</v>
      </c>
      <c r="H46" s="535">
        <v>-3486.0500000000006</v>
      </c>
      <c r="I46" s="535">
        <v>-3275.4300000000003</v>
      </c>
    </row>
    <row r="47" spans="2:18" ht="34.5">
      <c r="B47" s="238" t="s">
        <v>388</v>
      </c>
      <c r="C47" s="535">
        <v>446.71</v>
      </c>
      <c r="D47" s="535">
        <v>263.90000000000003</v>
      </c>
      <c r="E47" s="535">
        <v>-4.0100000000000477</v>
      </c>
      <c r="F47" s="535">
        <v>-96.339999999999975</v>
      </c>
      <c r="G47" s="535">
        <v>-61.579999999999984</v>
      </c>
      <c r="H47" s="535">
        <v>21.650000000000034</v>
      </c>
      <c r="I47" s="535">
        <v>132.13000000000005</v>
      </c>
    </row>
    <row r="48" spans="2:18" ht="34.5">
      <c r="B48" s="238" t="s">
        <v>389</v>
      </c>
      <c r="C48" s="535">
        <v>-6895.9</v>
      </c>
      <c r="D48" s="535">
        <v>-6927.0700000000015</v>
      </c>
      <c r="E48" s="535">
        <v>-7091.65</v>
      </c>
      <c r="F48" s="535">
        <v>-7326.7900000000009</v>
      </c>
      <c r="G48" s="535">
        <v>-7680.07</v>
      </c>
      <c r="H48" s="535">
        <v>-7820.1299999999983</v>
      </c>
      <c r="I48" s="535">
        <v>-8132.2100000000009</v>
      </c>
    </row>
    <row r="49" spans="2:9" ht="34.5">
      <c r="B49" s="238" t="s">
        <v>390</v>
      </c>
      <c r="C49" s="535">
        <v>-5662.2200000000012</v>
      </c>
      <c r="D49" s="535">
        <v>-5726.5700000000015</v>
      </c>
      <c r="E49" s="535">
        <v>-5639.7099999999991</v>
      </c>
      <c r="F49" s="535">
        <v>-6184.84</v>
      </c>
      <c r="G49" s="535">
        <v>-6511.2099999999982</v>
      </c>
      <c r="H49" s="535">
        <v>-6442.0499999999984</v>
      </c>
      <c r="I49" s="535">
        <v>-6452.75</v>
      </c>
    </row>
    <row r="51" spans="2:9">
      <c r="C51" s="536"/>
      <c r="D51" s="536"/>
      <c r="E51" s="536"/>
      <c r="F51" s="536"/>
      <c r="G51" s="536"/>
      <c r="H51" s="536"/>
      <c r="I51" s="536"/>
    </row>
  </sheetData>
  <mergeCells count="12">
    <mergeCell ref="B37:B38"/>
    <mergeCell ref="C37:F37"/>
    <mergeCell ref="G37:I37"/>
    <mergeCell ref="B11:L11"/>
    <mergeCell ref="B1:K1"/>
    <mergeCell ref="B2:K2"/>
    <mergeCell ref="B3:K3"/>
    <mergeCell ref="B5:L5"/>
    <mergeCell ref="B6:L6"/>
    <mergeCell ref="B7:L7"/>
    <mergeCell ref="B9:L9"/>
    <mergeCell ref="B10:L10"/>
  </mergeCells>
  <hyperlinks>
    <hyperlink ref="B1:I1" location="Cuprins_ro!B34" display="II. Poziția investițională internațională la 31.03.2023 (date provizorii) " xr:uid="{135D4AFA-B887-44E6-87D9-AEFB077CBAD7}"/>
    <hyperlink ref="B2:I2" location="Содержание_ru!B34" display="II. Международная инвестиционная позиция на 31.03.2023 (предварительные данные)" xr:uid="{B3E544AE-2AD4-4291-AB9D-5A75DF7F9F51}"/>
    <hyperlink ref="B3:I3" location="Contents_en!B34" display="II. International investment position at 03/31/2023 (preliminary data)" xr:uid="{4F635DDD-3F51-43E1-8AB4-E5E90FCE8AE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5FB8-EE00-4671-8645-3CE63E5EDD8B}">
  <dimension ref="B1:K52"/>
  <sheetViews>
    <sheetView showGridLines="0" showRowColHeaders="0" zoomScaleNormal="100" workbookViewId="0"/>
  </sheetViews>
  <sheetFormatPr defaultColWidth="9.140625" defaultRowHeight="12.75"/>
  <cols>
    <col min="1" max="1" width="5.7109375" style="240" customWidth="1"/>
    <col min="2" max="2" width="16.28515625" style="241" customWidth="1"/>
    <col min="3" max="3" width="47" style="241" customWidth="1"/>
    <col min="4" max="10" width="7" style="240" customWidth="1"/>
    <col min="11" max="16384" width="9.140625" style="240"/>
  </cols>
  <sheetData>
    <row r="1" spans="2:11" customFormat="1" ht="15">
      <c r="B1" s="881" t="s">
        <v>887</v>
      </c>
      <c r="C1" s="881"/>
      <c r="D1" s="881"/>
      <c r="E1" s="881"/>
      <c r="F1" s="881"/>
      <c r="G1" s="881"/>
      <c r="H1" s="881"/>
      <c r="I1" s="881"/>
      <c r="J1" s="881"/>
      <c r="K1" s="881"/>
    </row>
    <row r="2" spans="2:11" customFormat="1" ht="15">
      <c r="B2" s="881" t="s">
        <v>888</v>
      </c>
      <c r="C2" s="881"/>
      <c r="D2" s="881"/>
      <c r="E2" s="881"/>
      <c r="F2" s="881"/>
      <c r="G2" s="881"/>
      <c r="H2" s="881"/>
      <c r="I2" s="881"/>
      <c r="J2" s="881"/>
      <c r="K2" s="881"/>
    </row>
    <row r="3" spans="2:11" customFormat="1" ht="15">
      <c r="B3" s="881" t="s">
        <v>889</v>
      </c>
      <c r="C3" s="881"/>
      <c r="D3" s="881"/>
      <c r="E3" s="881"/>
      <c r="F3" s="881"/>
      <c r="G3" s="881"/>
      <c r="H3" s="881"/>
      <c r="I3" s="881"/>
      <c r="J3" s="881"/>
      <c r="K3" s="881"/>
    </row>
    <row r="5" spans="2:11" ht="30" customHeight="1">
      <c r="B5" s="1051" t="s">
        <v>749</v>
      </c>
      <c r="C5" s="1051"/>
      <c r="D5" s="1051"/>
      <c r="E5" s="1051"/>
      <c r="F5" s="1051"/>
      <c r="G5" s="1051"/>
      <c r="H5" s="1051"/>
      <c r="I5" s="1051"/>
      <c r="J5" s="1051"/>
    </row>
    <row r="6" spans="2:11" ht="30" customHeight="1">
      <c r="B6" s="1052" t="s">
        <v>838</v>
      </c>
      <c r="C6" s="1052"/>
      <c r="D6" s="1052"/>
      <c r="E6" s="1052"/>
      <c r="F6" s="1052"/>
      <c r="G6" s="1052"/>
      <c r="H6" s="1052"/>
      <c r="I6" s="1052"/>
      <c r="J6" s="1052"/>
    </row>
    <row r="7" spans="2:11" ht="30" customHeight="1">
      <c r="B7" s="1052" t="s">
        <v>689</v>
      </c>
      <c r="C7" s="1052"/>
      <c r="D7" s="1052"/>
      <c r="E7" s="1052"/>
      <c r="F7" s="1052"/>
      <c r="G7" s="1052"/>
      <c r="H7" s="1052"/>
      <c r="I7" s="1052"/>
      <c r="J7" s="1052"/>
    </row>
    <row r="8" spans="2:11" ht="5.0999999999999996" customHeight="1"/>
    <row r="9" spans="2:11">
      <c r="B9" s="891" t="s">
        <v>391</v>
      </c>
      <c r="C9" s="891"/>
      <c r="D9" s="891"/>
      <c r="E9" s="891"/>
      <c r="F9" s="891"/>
      <c r="G9" s="891"/>
      <c r="H9" s="891"/>
      <c r="I9" s="891"/>
      <c r="J9" s="891"/>
    </row>
    <row r="10" spans="2:11" ht="25.9" customHeight="1">
      <c r="B10" s="1060" t="s">
        <v>392</v>
      </c>
      <c r="C10" s="1060"/>
      <c r="D10" s="1060"/>
      <c r="E10" s="1060"/>
      <c r="F10" s="1060"/>
      <c r="G10" s="1060"/>
      <c r="H10" s="1060"/>
      <c r="I10" s="1060"/>
      <c r="J10" s="1060"/>
    </row>
    <row r="11" spans="2:11">
      <c r="B11" s="891" t="s">
        <v>393</v>
      </c>
      <c r="C11" s="891"/>
      <c r="D11" s="891"/>
      <c r="E11" s="891"/>
      <c r="F11" s="891"/>
      <c r="G11" s="891"/>
      <c r="H11" s="891"/>
      <c r="I11" s="891"/>
      <c r="J11" s="891"/>
    </row>
    <row r="39" spans="2:10">
      <c r="B39" s="1053"/>
      <c r="C39" s="1054"/>
    </row>
    <row r="40" spans="2:10">
      <c r="B40" s="242"/>
      <c r="C40" s="242"/>
    </row>
    <row r="41" spans="2:10" customFormat="1" ht="11.25" customHeight="1">
      <c r="B41" s="606" t="s">
        <v>47</v>
      </c>
    </row>
    <row r="42" spans="2:10" customFormat="1" ht="11.25" customHeight="1">
      <c r="B42" s="18"/>
    </row>
    <row r="43" spans="2:10" ht="11.25" customHeight="1">
      <c r="B43" s="1049" t="s">
        <v>394</v>
      </c>
      <c r="C43" s="1055"/>
      <c r="D43" s="1057">
        <v>2022</v>
      </c>
      <c r="E43" s="1058"/>
      <c r="F43" s="1058"/>
      <c r="G43" s="1059"/>
      <c r="H43" s="1061">
        <v>2023</v>
      </c>
      <c r="I43" s="1062"/>
      <c r="J43" s="1063"/>
    </row>
    <row r="44" spans="2:10">
      <c r="B44" s="1050"/>
      <c r="C44" s="1056"/>
      <c r="D44" s="533" t="s">
        <v>3</v>
      </c>
      <c r="E44" s="534" t="s">
        <v>4</v>
      </c>
      <c r="F44" s="534" t="s">
        <v>5</v>
      </c>
      <c r="G44" s="534" t="s">
        <v>6</v>
      </c>
      <c r="H44" s="534" t="s">
        <v>694</v>
      </c>
      <c r="I44" s="534" t="s">
        <v>845</v>
      </c>
      <c r="J44" s="534" t="s">
        <v>5</v>
      </c>
    </row>
    <row r="45" spans="2:10" ht="33.75" customHeight="1">
      <c r="B45" s="1050"/>
      <c r="C45" s="537" t="s">
        <v>223</v>
      </c>
      <c r="D45" s="585">
        <v>6.3</v>
      </c>
      <c r="E45" s="585">
        <v>6.8</v>
      </c>
      <c r="F45" s="585">
        <v>6.6</v>
      </c>
      <c r="G45" s="585">
        <v>6.7</v>
      </c>
      <c r="H45" s="585">
        <v>6.6</v>
      </c>
      <c r="I45" s="585">
        <v>6.4</v>
      </c>
      <c r="J45" s="585">
        <v>6.6</v>
      </c>
    </row>
    <row r="46" spans="2:10" ht="36" customHeight="1">
      <c r="B46" s="1050"/>
      <c r="C46" s="537" t="s">
        <v>395</v>
      </c>
      <c r="D46" s="585">
        <v>0.1</v>
      </c>
      <c r="E46" s="585">
        <v>0.2</v>
      </c>
      <c r="F46" s="585">
        <v>0.30000000000000004</v>
      </c>
      <c r="G46" s="585">
        <v>0.2</v>
      </c>
      <c r="H46" s="585">
        <v>0.2</v>
      </c>
      <c r="I46" s="585">
        <v>0.2</v>
      </c>
      <c r="J46" s="585">
        <v>0.2</v>
      </c>
    </row>
    <row r="47" spans="2:10" ht="33.75" customHeight="1">
      <c r="B47" s="1050"/>
      <c r="C47" s="537" t="s">
        <v>396</v>
      </c>
      <c r="D47" s="585">
        <v>36.700000000000003</v>
      </c>
      <c r="E47" s="585">
        <v>31.6</v>
      </c>
      <c r="F47" s="585">
        <v>25</v>
      </c>
      <c r="G47" s="585">
        <v>24.3</v>
      </c>
      <c r="H47" s="585">
        <v>24.4</v>
      </c>
      <c r="I47" s="585">
        <v>23.5</v>
      </c>
      <c r="J47" s="585">
        <v>22</v>
      </c>
    </row>
    <row r="48" spans="2:10" ht="33.75" customHeight="1">
      <c r="B48" s="1050"/>
      <c r="C48" s="537" t="s">
        <v>229</v>
      </c>
      <c r="D48" s="585">
        <v>56.9</v>
      </c>
      <c r="E48" s="585">
        <v>61.4</v>
      </c>
      <c r="F48" s="585">
        <v>68.099999999999994</v>
      </c>
      <c r="G48" s="585">
        <v>68.8</v>
      </c>
      <c r="H48" s="585">
        <v>68.8</v>
      </c>
      <c r="I48" s="585">
        <v>69.800000000000011</v>
      </c>
      <c r="J48" s="585">
        <v>71.100000000000009</v>
      </c>
    </row>
    <row r="49" spans="2:10" ht="33.75" customHeight="1">
      <c r="B49" s="1049" t="s">
        <v>579</v>
      </c>
      <c r="C49" s="537" t="s">
        <v>396</v>
      </c>
      <c r="D49" s="549">
        <v>-58</v>
      </c>
      <c r="E49" s="549">
        <v>-58.4</v>
      </c>
      <c r="F49" s="549">
        <v>-58.7</v>
      </c>
      <c r="G49" s="549">
        <v>-60.8</v>
      </c>
      <c r="H49" s="549">
        <v>-60.4</v>
      </c>
      <c r="I49" s="549">
        <v>-60.5</v>
      </c>
      <c r="J49" s="549">
        <v>-59.5</v>
      </c>
    </row>
    <row r="50" spans="2:10" ht="33.75" customHeight="1">
      <c r="B50" s="1050"/>
      <c r="C50" s="537" t="s">
        <v>223</v>
      </c>
      <c r="D50" s="549">
        <v>-41.8</v>
      </c>
      <c r="E50" s="549">
        <v>-41.41</v>
      </c>
      <c r="F50" s="549">
        <v>-41.1</v>
      </c>
      <c r="G50" s="549">
        <v>-39</v>
      </c>
      <c r="H50" s="549">
        <v>-39.4</v>
      </c>
      <c r="I50" s="549">
        <v>-39.299999999999997</v>
      </c>
      <c r="J50" s="549">
        <v>-40.299999999999997</v>
      </c>
    </row>
    <row r="51" spans="2:10" ht="36" customHeight="1">
      <c r="B51" s="1050"/>
      <c r="C51" s="537" t="s">
        <v>395</v>
      </c>
      <c r="D51" s="549">
        <v>-0.2</v>
      </c>
      <c r="E51" s="549">
        <v>-0.2</v>
      </c>
      <c r="F51" s="549">
        <v>-0.2</v>
      </c>
      <c r="G51" s="549">
        <v>-0.2</v>
      </c>
      <c r="H51" s="549">
        <v>-0.2</v>
      </c>
      <c r="I51" s="549">
        <v>-0.2</v>
      </c>
      <c r="J51" s="549">
        <v>-0.2</v>
      </c>
    </row>
    <row r="52" spans="2:10">
      <c r="B52" s="242"/>
      <c r="C52" s="242"/>
    </row>
  </sheetData>
  <mergeCells count="15">
    <mergeCell ref="B1:K1"/>
    <mergeCell ref="B2:K2"/>
    <mergeCell ref="B3:K3"/>
    <mergeCell ref="B49:B51"/>
    <mergeCell ref="B5:J5"/>
    <mergeCell ref="B6:J6"/>
    <mergeCell ref="B7:J7"/>
    <mergeCell ref="B39:C39"/>
    <mergeCell ref="B43:B48"/>
    <mergeCell ref="C43:C44"/>
    <mergeCell ref="D43:G43"/>
    <mergeCell ref="B9:J9"/>
    <mergeCell ref="B10:J10"/>
    <mergeCell ref="B11:J11"/>
    <mergeCell ref="H43:J43"/>
  </mergeCells>
  <hyperlinks>
    <hyperlink ref="B1:I1" location="Cuprins_ro!B34" display="II. Poziția investițională internațională la 31.03.2023 (date provizorii) " xr:uid="{F4BB9659-2A68-46DE-A82F-2C351A37FF81}"/>
    <hyperlink ref="B2:I2" location="Содержание_ru!B34" display="II. Международная инвестиционная позиция на 31.03.2023 (предварительные данные)" xr:uid="{97DC72BC-2B6A-468F-B102-0820D19F1CB1}"/>
    <hyperlink ref="B3:I3" location="Contents_en!B34" display="II. International investment position at 03/31/2023 (preliminary data)" xr:uid="{4F05FEDF-F70F-4E1C-A9AC-354C59D7C569}"/>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74E7-23C0-4AAE-9F16-C9E482F734D2}">
  <dimension ref="B1:Q50"/>
  <sheetViews>
    <sheetView showGridLines="0" showRowColHeaders="0" zoomScaleNormal="100" workbookViewId="0"/>
  </sheetViews>
  <sheetFormatPr defaultRowHeight="11.25" customHeight="1"/>
  <cols>
    <col min="1" max="1" width="5.7109375" style="245" customWidth="1"/>
    <col min="2" max="2" width="42" style="245" customWidth="1"/>
    <col min="3" max="9" width="9.7109375" style="245" customWidth="1"/>
    <col min="10" max="250" width="9.140625" style="245"/>
    <col min="251" max="251" width="30.140625" style="245" customWidth="1"/>
    <col min="252" max="506" width="9.140625" style="245"/>
    <col min="507" max="507" width="30.140625" style="245" customWidth="1"/>
    <col min="508" max="762" width="9.140625" style="245"/>
    <col min="763" max="763" width="30.140625" style="245" customWidth="1"/>
    <col min="764" max="1018" width="9.140625" style="245"/>
    <col min="1019" max="1019" width="30.140625" style="245" customWidth="1"/>
    <col min="1020" max="1274" width="9.140625" style="245"/>
    <col min="1275" max="1275" width="30.140625" style="245" customWidth="1"/>
    <col min="1276" max="1530" width="9.140625" style="245"/>
    <col min="1531" max="1531" width="30.140625" style="245" customWidth="1"/>
    <col min="1532" max="1786" width="9.140625" style="245"/>
    <col min="1787" max="1787" width="30.140625" style="245" customWidth="1"/>
    <col min="1788" max="2042" width="9.140625" style="245"/>
    <col min="2043" max="2043" width="30.140625" style="245" customWidth="1"/>
    <col min="2044" max="2298" width="9.140625" style="245"/>
    <col min="2299" max="2299" width="30.140625" style="245" customWidth="1"/>
    <col min="2300" max="2554" width="9.140625" style="245"/>
    <col min="2555" max="2555" width="30.140625" style="245" customWidth="1"/>
    <col min="2556" max="2810" width="9.140625" style="245"/>
    <col min="2811" max="2811" width="30.140625" style="245" customWidth="1"/>
    <col min="2812" max="3066" width="9.140625" style="245"/>
    <col min="3067" max="3067" width="30.140625" style="245" customWidth="1"/>
    <col min="3068" max="3322" width="9.140625" style="245"/>
    <col min="3323" max="3323" width="30.140625" style="245" customWidth="1"/>
    <col min="3324" max="3578" width="9.140625" style="245"/>
    <col min="3579" max="3579" width="30.140625" style="245" customWidth="1"/>
    <col min="3580" max="3834" width="9.140625" style="245"/>
    <col min="3835" max="3835" width="30.140625" style="245" customWidth="1"/>
    <col min="3836" max="4090" width="9.140625" style="245"/>
    <col min="4091" max="4091" width="30.140625" style="245" customWidth="1"/>
    <col min="4092" max="4346" width="9.140625" style="245"/>
    <col min="4347" max="4347" width="30.140625" style="245" customWidth="1"/>
    <col min="4348" max="4602" width="9.140625" style="245"/>
    <col min="4603" max="4603" width="30.140625" style="245" customWidth="1"/>
    <col min="4604" max="4858" width="9.140625" style="245"/>
    <col min="4859" max="4859" width="30.140625" style="245" customWidth="1"/>
    <col min="4860" max="5114" width="9.140625" style="245"/>
    <col min="5115" max="5115" width="30.140625" style="245" customWidth="1"/>
    <col min="5116" max="5370" width="9.140625" style="245"/>
    <col min="5371" max="5371" width="30.140625" style="245" customWidth="1"/>
    <col min="5372" max="5626" width="9.140625" style="245"/>
    <col min="5627" max="5627" width="30.140625" style="245" customWidth="1"/>
    <col min="5628" max="5882" width="9.140625" style="245"/>
    <col min="5883" max="5883" width="30.140625" style="245" customWidth="1"/>
    <col min="5884" max="6138" width="9.140625" style="245"/>
    <col min="6139" max="6139" width="30.140625" style="245" customWidth="1"/>
    <col min="6140" max="6394" width="9.140625" style="245"/>
    <col min="6395" max="6395" width="30.140625" style="245" customWidth="1"/>
    <col min="6396" max="6650" width="9.140625" style="245"/>
    <col min="6651" max="6651" width="30.140625" style="245" customWidth="1"/>
    <col min="6652" max="6906" width="9.140625" style="245"/>
    <col min="6907" max="6907" width="30.140625" style="245" customWidth="1"/>
    <col min="6908" max="7162" width="9.140625" style="245"/>
    <col min="7163" max="7163" width="30.140625" style="245" customWidth="1"/>
    <col min="7164" max="7418" width="9.140625" style="245"/>
    <col min="7419" max="7419" width="30.140625" style="245" customWidth="1"/>
    <col min="7420" max="7674" width="9.140625" style="245"/>
    <col min="7675" max="7675" width="30.140625" style="245" customWidth="1"/>
    <col min="7676" max="7930" width="9.140625" style="245"/>
    <col min="7931" max="7931" width="30.140625" style="245" customWidth="1"/>
    <col min="7932" max="8186" width="9.140625" style="245"/>
    <col min="8187" max="8187" width="30.140625" style="245" customWidth="1"/>
    <col min="8188" max="8442" width="9.140625" style="245"/>
    <col min="8443" max="8443" width="30.140625" style="245" customWidth="1"/>
    <col min="8444" max="8698" width="9.140625" style="245"/>
    <col min="8699" max="8699" width="30.140625" style="245" customWidth="1"/>
    <col min="8700" max="8954" width="9.140625" style="245"/>
    <col min="8955" max="8955" width="30.140625" style="245" customWidth="1"/>
    <col min="8956" max="9210" width="9.140625" style="245"/>
    <col min="9211" max="9211" width="30.140625" style="245" customWidth="1"/>
    <col min="9212" max="9466" width="9.140625" style="245"/>
    <col min="9467" max="9467" width="30.140625" style="245" customWidth="1"/>
    <col min="9468" max="9722" width="9.140625" style="245"/>
    <col min="9723" max="9723" width="30.140625" style="245" customWidth="1"/>
    <col min="9724" max="9978" width="9.140625" style="245"/>
    <col min="9979" max="9979" width="30.140625" style="245" customWidth="1"/>
    <col min="9980" max="10234" width="9.140625" style="245"/>
    <col min="10235" max="10235" width="30.140625" style="245" customWidth="1"/>
    <col min="10236" max="10490" width="9.140625" style="245"/>
    <col min="10491" max="10491" width="30.140625" style="245" customWidth="1"/>
    <col min="10492" max="10746" width="9.140625" style="245"/>
    <col min="10747" max="10747" width="30.140625" style="245" customWidth="1"/>
    <col min="10748" max="11002" width="9.140625" style="245"/>
    <col min="11003" max="11003" width="30.140625" style="245" customWidth="1"/>
    <col min="11004" max="11258" width="9.140625" style="245"/>
    <col min="11259" max="11259" width="30.140625" style="245" customWidth="1"/>
    <col min="11260" max="11514" width="9.140625" style="245"/>
    <col min="11515" max="11515" width="30.140625" style="245" customWidth="1"/>
    <col min="11516" max="11770" width="9.140625" style="245"/>
    <col min="11771" max="11771" width="30.140625" style="245" customWidth="1"/>
    <col min="11772" max="12026" width="9.140625" style="245"/>
    <col min="12027" max="12027" width="30.140625" style="245" customWidth="1"/>
    <col min="12028" max="12282" width="9.140625" style="245"/>
    <col min="12283" max="12283" width="30.140625" style="245" customWidth="1"/>
    <col min="12284" max="12538" width="9.140625" style="245"/>
    <col min="12539" max="12539" width="30.140625" style="245" customWidth="1"/>
    <col min="12540" max="12794" width="9.140625" style="245"/>
    <col min="12795" max="12795" width="30.140625" style="245" customWidth="1"/>
    <col min="12796" max="13050" width="9.140625" style="245"/>
    <col min="13051" max="13051" width="30.140625" style="245" customWidth="1"/>
    <col min="13052" max="13306" width="9.140625" style="245"/>
    <col min="13307" max="13307" width="30.140625" style="245" customWidth="1"/>
    <col min="13308" max="13562" width="9.140625" style="245"/>
    <col min="13563" max="13563" width="30.140625" style="245" customWidth="1"/>
    <col min="13564" max="13818" width="9.140625" style="245"/>
    <col min="13819" max="13819" width="30.140625" style="245" customWidth="1"/>
    <col min="13820" max="14074" width="9.140625" style="245"/>
    <col min="14075" max="14075" width="30.140625" style="245" customWidth="1"/>
    <col min="14076" max="14330" width="9.140625" style="245"/>
    <col min="14331" max="14331" width="30.140625" style="245" customWidth="1"/>
    <col min="14332" max="14586" width="9.140625" style="245"/>
    <col min="14587" max="14587" width="30.140625" style="245" customWidth="1"/>
    <col min="14588" max="14842" width="9.140625" style="245"/>
    <col min="14843" max="14843" width="30.140625" style="245" customWidth="1"/>
    <col min="14844" max="15098" width="9.140625" style="245"/>
    <col min="15099" max="15099" width="30.140625" style="245" customWidth="1"/>
    <col min="15100" max="15354" width="9.140625" style="245"/>
    <col min="15355" max="15355" width="30.140625" style="245" customWidth="1"/>
    <col min="15356" max="15610" width="9.140625" style="245"/>
    <col min="15611" max="15611" width="30.140625" style="245" customWidth="1"/>
    <col min="15612" max="15866" width="9.140625" style="245"/>
    <col min="15867" max="15867" width="30.140625" style="245" customWidth="1"/>
    <col min="15868" max="16122" width="9.140625" style="245"/>
    <col min="16123" max="16123" width="30.140625" style="245" customWidth="1"/>
    <col min="16124" max="16384" width="9.140625" style="245"/>
  </cols>
  <sheetData>
    <row r="1" spans="2:13" customFormat="1" ht="15">
      <c r="B1" s="881" t="s">
        <v>887</v>
      </c>
      <c r="C1" s="881"/>
      <c r="D1" s="881"/>
      <c r="E1" s="881"/>
      <c r="F1" s="881"/>
      <c r="G1" s="881"/>
      <c r="H1" s="881"/>
      <c r="I1" s="881"/>
      <c r="J1" s="881"/>
      <c r="K1" s="881"/>
    </row>
    <row r="2" spans="2:13" customFormat="1" ht="15">
      <c r="B2" s="881" t="s">
        <v>888</v>
      </c>
      <c r="C2" s="881"/>
      <c r="D2" s="881"/>
      <c r="E2" s="881"/>
      <c r="F2" s="881"/>
      <c r="G2" s="881"/>
      <c r="H2" s="881"/>
      <c r="I2" s="881"/>
      <c r="J2" s="881"/>
      <c r="K2" s="881"/>
    </row>
    <row r="3" spans="2:13" customFormat="1" ht="15">
      <c r="B3" s="881" t="s">
        <v>889</v>
      </c>
      <c r="C3" s="881"/>
      <c r="D3" s="881"/>
      <c r="E3" s="881"/>
      <c r="F3" s="881"/>
      <c r="G3" s="881"/>
      <c r="H3" s="881"/>
      <c r="I3" s="881"/>
      <c r="J3" s="881"/>
      <c r="K3" s="881"/>
    </row>
    <row r="4" spans="2:13" ht="15" customHeight="1">
      <c r="B4" s="244"/>
    </row>
    <row r="5" spans="2:13" ht="30.75" customHeight="1">
      <c r="B5" s="1064" t="s">
        <v>882</v>
      </c>
      <c r="C5" s="1064"/>
      <c r="D5" s="1064"/>
      <c r="E5" s="1064"/>
      <c r="F5" s="1064"/>
      <c r="G5" s="1064"/>
      <c r="H5" s="1064"/>
      <c r="I5" s="1064"/>
    </row>
    <row r="6" spans="2:13" ht="30.75" customHeight="1">
      <c r="B6" s="1064" t="s">
        <v>1053</v>
      </c>
      <c r="C6" s="1064"/>
      <c r="D6" s="1064"/>
      <c r="E6" s="1064"/>
      <c r="F6" s="1064"/>
      <c r="G6" s="1064"/>
      <c r="H6" s="1064"/>
      <c r="I6" s="1064"/>
    </row>
    <row r="7" spans="2:13" ht="30" customHeight="1">
      <c r="B7" s="1064" t="s">
        <v>883</v>
      </c>
      <c r="C7" s="1064"/>
      <c r="D7" s="1064"/>
      <c r="E7" s="1064"/>
      <c r="F7" s="1064"/>
      <c r="G7" s="1064"/>
      <c r="H7" s="1064"/>
      <c r="I7" s="1064"/>
    </row>
    <row r="8" spans="2:13" ht="5.0999999999999996" customHeight="1">
      <c r="B8" s="244"/>
    </row>
    <row r="9" spans="2:13" ht="15" customHeight="1">
      <c r="B9" s="1047" t="s">
        <v>669</v>
      </c>
      <c r="C9" s="1047"/>
      <c r="D9" s="1047"/>
      <c r="E9" s="1047"/>
      <c r="F9" s="1047"/>
      <c r="G9" s="1047"/>
      <c r="H9" s="1047"/>
      <c r="I9" s="1047"/>
    </row>
    <row r="10" spans="2:13" ht="15" customHeight="1">
      <c r="B10" s="1047" t="s">
        <v>670</v>
      </c>
      <c r="C10" s="1047"/>
      <c r="D10" s="1047"/>
      <c r="E10" s="1047"/>
      <c r="F10" s="1047"/>
      <c r="G10" s="1047"/>
      <c r="H10" s="1047"/>
      <c r="I10" s="1047"/>
    </row>
    <row r="11" spans="2:13" ht="15" customHeight="1">
      <c r="B11" s="1047" t="s">
        <v>671</v>
      </c>
      <c r="C11" s="1047"/>
      <c r="D11" s="1047"/>
      <c r="E11" s="1047"/>
      <c r="F11" s="1047"/>
      <c r="G11" s="1047"/>
      <c r="H11" s="1047"/>
      <c r="I11" s="1047"/>
    </row>
    <row r="12" spans="2:13" ht="11.25" customHeight="1">
      <c r="C12" s="246"/>
      <c r="D12" s="246"/>
      <c r="E12" s="246"/>
      <c r="F12" s="246"/>
      <c r="G12" s="246"/>
      <c r="H12" s="246"/>
      <c r="I12" s="246"/>
      <c r="J12" s="246"/>
      <c r="K12" s="247"/>
      <c r="L12" s="247"/>
      <c r="M12" s="247"/>
    </row>
    <row r="13" spans="2:13" ht="11.25" customHeight="1">
      <c r="C13" s="246"/>
      <c r="D13" s="246"/>
      <c r="E13" s="246"/>
      <c r="F13" s="246"/>
      <c r="G13" s="246"/>
      <c r="H13" s="246"/>
      <c r="I13" s="246"/>
      <c r="J13" s="246"/>
      <c r="K13" s="247"/>
      <c r="L13" s="247"/>
      <c r="M13" s="247"/>
    </row>
    <row r="14" spans="2:13" ht="11.25" customHeight="1">
      <c r="C14" s="246"/>
      <c r="D14" s="246"/>
      <c r="E14" s="246"/>
      <c r="F14" s="246"/>
      <c r="G14" s="246"/>
      <c r="H14" s="246"/>
      <c r="I14" s="246"/>
      <c r="J14" s="246"/>
      <c r="K14" s="247"/>
      <c r="L14" s="247"/>
      <c r="M14" s="247"/>
    </row>
    <row r="15" spans="2:13" ht="11.25" customHeight="1">
      <c r="C15" s="246"/>
      <c r="D15" s="246"/>
      <c r="E15" s="246"/>
      <c r="F15" s="246"/>
      <c r="G15" s="246"/>
      <c r="H15" s="246"/>
      <c r="I15" s="246"/>
      <c r="J15" s="246"/>
      <c r="K15" s="247"/>
      <c r="L15" s="247"/>
      <c r="M15" s="247"/>
    </row>
    <row r="16" spans="2:13" ht="11.25" customHeight="1">
      <c r="C16" s="246"/>
      <c r="D16" s="246"/>
      <c r="E16" s="246"/>
      <c r="F16" s="246"/>
      <c r="G16" s="246"/>
      <c r="H16" s="246"/>
      <c r="I16" s="246"/>
      <c r="J16" s="246"/>
      <c r="K16" s="247"/>
      <c r="L16" s="247"/>
      <c r="M16" s="247"/>
    </row>
    <row r="17" spans="3:13" ht="11.25" customHeight="1">
      <c r="C17" s="246"/>
      <c r="D17" s="246"/>
      <c r="E17" s="246"/>
      <c r="F17" s="246"/>
      <c r="G17" s="246"/>
      <c r="H17" s="246"/>
      <c r="I17" s="246"/>
      <c r="J17" s="246"/>
      <c r="K17" s="247"/>
      <c r="L17" s="247"/>
      <c r="M17" s="247"/>
    </row>
    <row r="18" spans="3:13" ht="11.25" customHeight="1">
      <c r="C18" s="246"/>
      <c r="D18" s="246"/>
      <c r="E18" s="246"/>
      <c r="F18" s="246"/>
      <c r="G18" s="246"/>
      <c r="H18" s="246"/>
      <c r="I18" s="246"/>
      <c r="J18" s="246"/>
      <c r="K18" s="247"/>
      <c r="L18" s="247"/>
      <c r="M18" s="247"/>
    </row>
    <row r="19" spans="3:13" ht="11.25" customHeight="1">
      <c r="C19" s="246"/>
      <c r="D19" s="246"/>
      <c r="E19" s="246"/>
      <c r="F19" s="246"/>
      <c r="G19" s="246"/>
      <c r="H19" s="246"/>
      <c r="I19" s="246"/>
      <c r="J19" s="246"/>
      <c r="K19" s="247"/>
      <c r="L19" s="247"/>
      <c r="M19" s="247"/>
    </row>
    <row r="20" spans="3:13" ht="11.25" customHeight="1">
      <c r="C20" s="246"/>
      <c r="D20" s="246"/>
      <c r="E20" s="246"/>
      <c r="F20" s="246"/>
      <c r="G20" s="246"/>
      <c r="H20" s="246"/>
      <c r="I20" s="246"/>
      <c r="J20" s="246"/>
      <c r="K20" s="247"/>
      <c r="L20" s="247"/>
      <c r="M20" s="247"/>
    </row>
    <row r="21" spans="3:13" ht="11.25" customHeight="1">
      <c r="C21" s="246"/>
      <c r="D21" s="246"/>
      <c r="E21" s="246"/>
      <c r="F21" s="246"/>
      <c r="G21" s="246"/>
      <c r="H21" s="246"/>
      <c r="I21" s="246"/>
      <c r="J21" s="246"/>
      <c r="K21" s="247"/>
      <c r="L21" s="247"/>
      <c r="M21" s="247"/>
    </row>
    <row r="22" spans="3:13" ht="11.25" customHeight="1">
      <c r="C22" s="246"/>
      <c r="D22" s="246"/>
      <c r="E22" s="246"/>
      <c r="F22" s="246"/>
      <c r="G22" s="246"/>
      <c r="H22" s="246"/>
      <c r="I22" s="246"/>
      <c r="J22" s="246"/>
      <c r="K22" s="247"/>
      <c r="L22" s="247"/>
      <c r="M22" s="247"/>
    </row>
    <row r="23" spans="3:13" ht="11.25" customHeight="1">
      <c r="C23" s="246"/>
      <c r="D23" s="246"/>
      <c r="E23" s="246"/>
      <c r="F23" s="246"/>
      <c r="G23" s="246"/>
      <c r="H23" s="246"/>
      <c r="I23" s="246"/>
      <c r="J23" s="246"/>
      <c r="K23" s="247"/>
      <c r="L23" s="543"/>
      <c r="M23" s="247"/>
    </row>
    <row r="24" spans="3:13" ht="11.25" customHeight="1">
      <c r="C24" s="246"/>
      <c r="D24" s="246"/>
      <c r="E24" s="246"/>
      <c r="F24" s="246"/>
      <c r="G24" s="246"/>
      <c r="H24" s="246"/>
      <c r="I24" s="246"/>
      <c r="J24" s="246"/>
      <c r="K24" s="247"/>
      <c r="L24" s="247"/>
      <c r="M24" s="247"/>
    </row>
    <row r="25" spans="3:13" ht="11.25" customHeight="1">
      <c r="C25" s="246"/>
      <c r="D25" s="246"/>
      <c r="E25" s="246"/>
      <c r="F25" s="246"/>
      <c r="G25" s="246"/>
      <c r="H25" s="246"/>
      <c r="I25" s="246"/>
      <c r="J25" s="246"/>
      <c r="K25" s="247"/>
      <c r="L25" s="247"/>
      <c r="M25" s="247"/>
    </row>
    <row r="26" spans="3:13" ht="11.25" customHeight="1">
      <c r="C26" s="246"/>
      <c r="D26" s="246"/>
      <c r="E26" s="246"/>
      <c r="F26" s="246"/>
      <c r="G26" s="246"/>
      <c r="H26" s="246"/>
      <c r="I26" s="246"/>
      <c r="J26" s="246"/>
      <c r="K26" s="247"/>
      <c r="L26" s="247"/>
      <c r="M26" s="247"/>
    </row>
    <row r="27" spans="3:13" ht="11.25" customHeight="1">
      <c r="C27" s="246"/>
      <c r="D27" s="246"/>
      <c r="E27" s="246"/>
      <c r="F27" s="246"/>
      <c r="G27" s="246"/>
      <c r="H27" s="246"/>
      <c r="I27" s="246"/>
      <c r="J27" s="246"/>
      <c r="K27" s="247"/>
      <c r="L27" s="247"/>
      <c r="M27" s="247"/>
    </row>
    <row r="28" spans="3:13" ht="11.25" customHeight="1">
      <c r="C28" s="246"/>
      <c r="D28" s="246"/>
      <c r="E28" s="246"/>
      <c r="F28" s="246"/>
      <c r="G28" s="246"/>
      <c r="H28" s="246"/>
      <c r="I28" s="246"/>
      <c r="J28" s="246"/>
      <c r="K28" s="247"/>
      <c r="L28" s="247"/>
      <c r="M28" s="247"/>
    </row>
    <row r="29" spans="3:13" ht="11.25" customHeight="1">
      <c r="C29" s="246"/>
      <c r="D29" s="246"/>
      <c r="E29" s="246"/>
      <c r="F29" s="246"/>
      <c r="G29" s="246"/>
      <c r="H29" s="246"/>
      <c r="I29" s="246"/>
      <c r="J29" s="246"/>
      <c r="K29" s="247"/>
      <c r="L29" s="247"/>
      <c r="M29" s="247"/>
    </row>
    <row r="30" spans="3:13" ht="11.25" customHeight="1">
      <c r="C30" s="246"/>
      <c r="D30" s="246"/>
      <c r="E30" s="246"/>
      <c r="F30" s="246"/>
      <c r="G30" s="246"/>
      <c r="H30" s="246"/>
      <c r="I30" s="246"/>
      <c r="J30" s="246"/>
      <c r="K30" s="247"/>
      <c r="L30" s="247"/>
      <c r="M30" s="247"/>
    </row>
    <row r="31" spans="3:13" ht="11.25" customHeight="1">
      <c r="C31" s="246"/>
      <c r="D31" s="246"/>
      <c r="E31" s="246"/>
      <c r="F31" s="246"/>
      <c r="G31" s="246"/>
      <c r="H31" s="246"/>
      <c r="I31" s="246"/>
      <c r="J31" s="246"/>
      <c r="K31" s="247"/>
      <c r="L31" s="247"/>
      <c r="M31" s="247"/>
    </row>
    <row r="32" spans="3:13" ht="11.25" customHeight="1">
      <c r="C32" s="246"/>
      <c r="D32" s="246"/>
      <c r="E32" s="246"/>
      <c r="F32" s="246"/>
      <c r="G32" s="246"/>
      <c r="H32" s="246"/>
      <c r="I32" s="246"/>
      <c r="J32" s="246"/>
      <c r="K32" s="247"/>
      <c r="L32" s="247"/>
      <c r="M32" s="247"/>
    </row>
    <row r="33" spans="2:17" ht="11.25" customHeight="1">
      <c r="C33" s="246"/>
      <c r="D33" s="246"/>
      <c r="E33" s="246"/>
      <c r="F33" s="246"/>
      <c r="G33" s="246"/>
      <c r="H33" s="246"/>
      <c r="I33" s="246"/>
      <c r="J33" s="246"/>
      <c r="K33" s="247"/>
      <c r="L33" s="247"/>
      <c r="M33" s="247"/>
    </row>
    <row r="34" spans="2:17" ht="11.25" customHeight="1">
      <c r="C34" s="246"/>
      <c r="D34" s="246"/>
      <c r="E34" s="246"/>
      <c r="F34" s="246"/>
      <c r="G34" s="246"/>
      <c r="H34" s="246"/>
      <c r="I34" s="246"/>
      <c r="J34" s="246"/>
      <c r="K34" s="247"/>
      <c r="L34" s="247"/>
      <c r="M34" s="247"/>
    </row>
    <row r="35" spans="2:17" ht="11.25" customHeight="1">
      <c r="C35" s="246"/>
      <c r="D35" s="246"/>
      <c r="E35" s="246"/>
      <c r="F35" s="246"/>
      <c r="G35" s="246"/>
      <c r="H35" s="246"/>
      <c r="I35" s="246"/>
      <c r="J35" s="246"/>
      <c r="K35" s="247"/>
      <c r="L35" s="247"/>
      <c r="M35" s="247"/>
    </row>
    <row r="36" spans="2:17" ht="11.25" customHeight="1">
      <c r="C36" s="246"/>
      <c r="D36" s="246"/>
      <c r="E36" s="246"/>
      <c r="F36" s="246"/>
      <c r="G36" s="246"/>
      <c r="H36" s="246"/>
      <c r="I36" s="246"/>
      <c r="J36" s="246"/>
      <c r="K36" s="247"/>
      <c r="L36" s="247"/>
      <c r="M36" s="247"/>
    </row>
    <row r="37" spans="2:17" ht="11.25" customHeight="1">
      <c r="C37" s="246"/>
      <c r="D37" s="246"/>
      <c r="E37" s="246"/>
      <c r="F37" s="246"/>
      <c r="G37" s="246"/>
      <c r="H37" s="246"/>
      <c r="I37" s="246"/>
      <c r="J37" s="246"/>
      <c r="K37" s="247"/>
      <c r="L37" s="247"/>
      <c r="M37" s="247"/>
    </row>
    <row r="38" spans="2:17" ht="11.25" customHeight="1">
      <c r="B38" s="606" t="s">
        <v>719</v>
      </c>
      <c r="C38" s="246"/>
      <c r="D38" s="246"/>
      <c r="E38" s="246"/>
      <c r="F38" s="246"/>
      <c r="G38" s="246"/>
      <c r="H38" s="246"/>
      <c r="I38" s="246"/>
      <c r="J38" s="246"/>
      <c r="K38" s="247"/>
      <c r="L38" s="247"/>
      <c r="M38" s="247"/>
    </row>
    <row r="39" spans="2:17" ht="11.25" customHeight="1">
      <c r="B39" s="606" t="s">
        <v>721</v>
      </c>
      <c r="C39" s="246"/>
      <c r="D39" s="246"/>
      <c r="E39" s="246"/>
      <c r="F39" s="246"/>
      <c r="G39" s="246"/>
      <c r="H39" s="246"/>
      <c r="I39" s="246"/>
      <c r="J39" s="246"/>
      <c r="K39" s="247"/>
      <c r="L39" s="247"/>
      <c r="M39" s="247"/>
    </row>
    <row r="40" spans="2:17" ht="11.25" customHeight="1">
      <c r="B40" s="606" t="s">
        <v>722</v>
      </c>
      <c r="C40" s="246"/>
      <c r="D40" s="246"/>
      <c r="E40" s="246"/>
      <c r="F40" s="246"/>
      <c r="G40" s="246"/>
      <c r="H40" s="246"/>
      <c r="I40" s="246"/>
      <c r="J40" s="246"/>
      <c r="K40" s="247"/>
      <c r="L40" s="247"/>
      <c r="M40" s="247"/>
    </row>
    <row r="41" spans="2:17" ht="11.25" customHeight="1">
      <c r="B41" s="688" t="s">
        <v>720</v>
      </c>
      <c r="C41" s="246"/>
      <c r="D41" s="246"/>
      <c r="E41" s="246"/>
      <c r="F41" s="246"/>
      <c r="G41" s="246"/>
      <c r="H41" s="246"/>
      <c r="I41" s="246"/>
      <c r="J41" s="246"/>
      <c r="K41" s="247"/>
      <c r="L41" s="247"/>
      <c r="M41" s="247"/>
    </row>
    <row r="42" spans="2:17" customFormat="1" ht="11.25" customHeight="1">
      <c r="B42" s="606" t="s">
        <v>47</v>
      </c>
    </row>
    <row r="43" spans="2:17" ht="11.25" customHeight="1">
      <c r="C43" s="246"/>
      <c r="D43" s="246"/>
      <c r="E43" s="246"/>
      <c r="F43" s="246"/>
      <c r="G43" s="246"/>
      <c r="H43" s="246"/>
      <c r="I43" s="246"/>
      <c r="J43" s="246"/>
      <c r="K43" s="247"/>
      <c r="L43" s="247"/>
      <c r="M43" s="247"/>
    </row>
    <row r="44" spans="2:17" ht="11.25" customHeight="1">
      <c r="B44" s="540"/>
      <c r="C44" s="541" t="s">
        <v>862</v>
      </c>
      <c r="D44" s="541" t="s">
        <v>861</v>
      </c>
      <c r="E44" s="541" t="s">
        <v>860</v>
      </c>
      <c r="F44" s="542">
        <v>44926</v>
      </c>
      <c r="G44" s="542" t="s">
        <v>718</v>
      </c>
      <c r="H44" s="541" t="s">
        <v>859</v>
      </c>
      <c r="I44" s="541" t="s">
        <v>858</v>
      </c>
    </row>
    <row r="45" spans="2:17" ht="33.75" customHeight="1">
      <c r="B45" s="538" t="s">
        <v>229</v>
      </c>
      <c r="C45" s="539">
        <v>3432.43</v>
      </c>
      <c r="D45" s="539">
        <v>3616.39</v>
      </c>
      <c r="E45" s="539">
        <v>4227.54</v>
      </c>
      <c r="F45" s="539">
        <v>4474.17</v>
      </c>
      <c r="G45" s="539">
        <v>4679.3500000000004</v>
      </c>
      <c r="H45" s="539">
        <v>4902.67</v>
      </c>
      <c r="I45" s="539">
        <v>4881.93</v>
      </c>
      <c r="K45" s="247"/>
      <c r="L45" s="247"/>
      <c r="M45" s="247"/>
      <c r="N45" s="247"/>
      <c r="O45" s="247"/>
      <c r="P45" s="247"/>
      <c r="Q45" s="247"/>
    </row>
    <row r="46" spans="2:17" s="248" customFormat="1" ht="33.75" customHeight="1">
      <c r="B46" s="538" t="s">
        <v>397</v>
      </c>
      <c r="C46" s="539">
        <v>2102.0625</v>
      </c>
      <c r="D46" s="539">
        <v>2258.5650000000001</v>
      </c>
      <c r="E46" s="539">
        <v>2412.8449999999998</v>
      </c>
      <c r="F46" s="539">
        <v>2566.2674999999999</v>
      </c>
      <c r="G46" s="539">
        <v>2641.2950000000001</v>
      </c>
      <c r="H46" s="539">
        <v>2578.7224999999999</v>
      </c>
      <c r="I46" s="539">
        <v>2558.5500000000002</v>
      </c>
      <c r="K46" s="247"/>
      <c r="L46" s="247"/>
      <c r="M46" s="247"/>
      <c r="N46" s="247"/>
      <c r="O46" s="247"/>
      <c r="P46" s="247"/>
      <c r="Q46" s="247"/>
    </row>
    <row r="47" spans="2:17" ht="33.75" customHeight="1">
      <c r="B47" s="538" t="s">
        <v>398</v>
      </c>
      <c r="C47" s="93">
        <v>2510.3600000000006</v>
      </c>
      <c r="D47" s="93">
        <v>2469.4500000000003</v>
      </c>
      <c r="E47" s="539">
        <v>2592.3599999999997</v>
      </c>
      <c r="F47" s="539">
        <v>2761.8699999999994</v>
      </c>
      <c r="G47" s="539">
        <v>2855.7</v>
      </c>
      <c r="H47" s="539">
        <v>2880.3300000000004</v>
      </c>
      <c r="I47" s="539">
        <v>2884.41</v>
      </c>
      <c r="K47" s="247"/>
      <c r="L47" s="247"/>
      <c r="M47" s="247"/>
      <c r="N47" s="247"/>
      <c r="O47" s="247"/>
      <c r="P47" s="247"/>
      <c r="Q47" s="247"/>
    </row>
    <row r="48" spans="2:17" s="248" customFormat="1" ht="33.75" customHeight="1">
      <c r="B48" s="538" t="s">
        <v>399</v>
      </c>
      <c r="C48" s="539">
        <v>836.24490375116659</v>
      </c>
      <c r="D48" s="539">
        <v>823.31907371768057</v>
      </c>
      <c r="E48" s="539">
        <v>834.3079991816694</v>
      </c>
      <c r="F48" s="539">
        <v>950.41659054489264</v>
      </c>
      <c r="G48" s="539">
        <v>1047.5967358115377</v>
      </c>
      <c r="H48" s="539">
        <v>1119.6839813102522</v>
      </c>
      <c r="I48" s="539">
        <v>1122.9997851866949</v>
      </c>
      <c r="K48" s="247"/>
      <c r="L48" s="247"/>
      <c r="M48" s="247"/>
      <c r="N48" s="247"/>
      <c r="O48" s="247"/>
      <c r="P48" s="247"/>
      <c r="Q48" s="247"/>
    </row>
    <row r="49" spans="2:17" s="248" customFormat="1" ht="33.75" customHeight="1">
      <c r="B49" s="538" t="s">
        <v>400</v>
      </c>
      <c r="C49" s="539">
        <v>1850.5887123227267</v>
      </c>
      <c r="D49" s="539">
        <v>1873.8024557936753</v>
      </c>
      <c r="E49" s="539">
        <v>1932.5451826101323</v>
      </c>
      <c r="F49" s="539">
        <v>2109.0125553935231</v>
      </c>
      <c r="G49" s="539">
        <v>2209.5990917101844</v>
      </c>
      <c r="H49" s="539">
        <v>2229.7399030848628</v>
      </c>
      <c r="I49" s="539">
        <v>2209.6203540539736</v>
      </c>
      <c r="K49" s="247"/>
      <c r="L49" s="247"/>
      <c r="M49" s="247"/>
      <c r="N49" s="247"/>
      <c r="O49" s="247"/>
      <c r="P49" s="247"/>
      <c r="Q49" s="247"/>
    </row>
    <row r="50" spans="2:17" s="248" customFormat="1" ht="33.75" customHeight="1">
      <c r="B50" s="538" t="s">
        <v>401</v>
      </c>
      <c r="C50" s="539">
        <v>2775.88306848409</v>
      </c>
      <c r="D50" s="539">
        <v>2810.7036836905131</v>
      </c>
      <c r="E50" s="539">
        <v>2898.8177739151984</v>
      </c>
      <c r="F50" s="539">
        <v>3163.5188330902847</v>
      </c>
      <c r="G50" s="539">
        <v>3314.3986375652767</v>
      </c>
      <c r="H50" s="539">
        <v>3344.6098546272942</v>
      </c>
      <c r="I50" s="539">
        <v>3314.4305310809605</v>
      </c>
      <c r="K50" s="247"/>
      <c r="L50" s="247"/>
      <c r="M50" s="247"/>
      <c r="N50" s="247"/>
      <c r="O50" s="247"/>
      <c r="P50" s="247"/>
      <c r="Q50" s="247"/>
    </row>
  </sheetData>
  <mergeCells count="9">
    <mergeCell ref="B1:K1"/>
    <mergeCell ref="B9:I9"/>
    <mergeCell ref="B10:I10"/>
    <mergeCell ref="B11:I11"/>
    <mergeCell ref="B5:I5"/>
    <mergeCell ref="B6:I6"/>
    <mergeCell ref="B7:I7"/>
    <mergeCell ref="B2:K2"/>
    <mergeCell ref="B3:K3"/>
  </mergeCells>
  <hyperlinks>
    <hyperlink ref="B41" r:id="rId1" xr:uid="{0E39051E-306C-489B-86BA-568773F94731}"/>
    <hyperlink ref="B1:I1" location="Cuprins_ro!B34" display="II. Poziția investițională internațională la 31.03.2023 (date provizorii) " xr:uid="{33225C92-9EB3-40E0-A6DC-8983F833ECDC}"/>
    <hyperlink ref="B2:I2" location="Содержание_ru!B34" display="II. Международная инвестиционная позиция на 31.03.2023 (предварительные данные)" xr:uid="{ECAEE3BD-2D61-4A80-A48B-6FD06F395BB1}"/>
    <hyperlink ref="B3:I3" location="Contents_en!B34" display="II. International investment position at 03/31/2023 (preliminary data)" xr:uid="{A82A8956-EAA0-417D-A9B9-DB75D4BD93D9}"/>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4108-1BA6-46D8-961D-92153C24A8FF}">
  <dimension ref="B1:R48"/>
  <sheetViews>
    <sheetView showGridLines="0" showRowColHeaders="0" zoomScaleNormal="100" workbookViewId="0"/>
  </sheetViews>
  <sheetFormatPr defaultColWidth="9.140625" defaultRowHeight="11.25"/>
  <cols>
    <col min="1" max="1" width="5.7109375" style="243" customWidth="1"/>
    <col min="2" max="2" width="36.42578125" style="243" customWidth="1"/>
    <col min="3" max="3" width="8.140625" style="250" customWidth="1"/>
    <col min="4" max="9" width="8.140625" style="243" customWidth="1"/>
    <col min="10" max="16384" width="9.140625" style="243"/>
  </cols>
  <sheetData>
    <row r="1" spans="2:11" customFormat="1" ht="15">
      <c r="B1" s="881" t="s">
        <v>887</v>
      </c>
      <c r="C1" s="881"/>
      <c r="D1" s="881"/>
      <c r="E1" s="881"/>
      <c r="F1" s="881"/>
      <c r="G1" s="881"/>
      <c r="H1" s="881"/>
      <c r="I1" s="881"/>
      <c r="J1" s="881"/>
      <c r="K1" s="881"/>
    </row>
    <row r="2" spans="2:11" customFormat="1" ht="15">
      <c r="B2" s="881" t="s">
        <v>888</v>
      </c>
      <c r="C2" s="881"/>
      <c r="D2" s="881"/>
      <c r="E2" s="881"/>
      <c r="F2" s="881"/>
      <c r="G2" s="881"/>
      <c r="H2" s="881"/>
      <c r="I2" s="881"/>
      <c r="J2" s="881"/>
      <c r="K2" s="881"/>
    </row>
    <row r="3" spans="2:11" customFormat="1" ht="15">
      <c r="B3" s="881" t="s">
        <v>889</v>
      </c>
      <c r="C3" s="881"/>
      <c r="D3" s="881"/>
      <c r="E3" s="881"/>
      <c r="F3" s="881"/>
      <c r="G3" s="881"/>
      <c r="H3" s="881"/>
      <c r="I3" s="881"/>
      <c r="J3" s="881"/>
      <c r="K3" s="881"/>
    </row>
    <row r="5" spans="2:11" ht="29.25" customHeight="1">
      <c r="B5" s="1070" t="s">
        <v>691</v>
      </c>
      <c r="C5" s="1070"/>
      <c r="D5" s="1070"/>
      <c r="E5" s="1070"/>
      <c r="F5" s="1070"/>
      <c r="G5" s="1070"/>
      <c r="H5" s="1070"/>
      <c r="I5" s="1070"/>
      <c r="J5" s="1070"/>
      <c r="K5" s="1070"/>
    </row>
    <row r="6" spans="2:11" ht="30" customHeight="1">
      <c r="B6" s="1070" t="s">
        <v>690</v>
      </c>
      <c r="C6" s="1070"/>
      <c r="D6" s="1070"/>
      <c r="E6" s="1070"/>
      <c r="F6" s="1070"/>
      <c r="G6" s="1070"/>
      <c r="H6" s="1070"/>
      <c r="I6" s="1070"/>
      <c r="J6" s="1070"/>
      <c r="K6" s="1070"/>
    </row>
    <row r="7" spans="2:11" ht="30.75" customHeight="1">
      <c r="B7" s="1070" t="s">
        <v>693</v>
      </c>
      <c r="C7" s="1070"/>
      <c r="D7" s="1070"/>
      <c r="E7" s="1070"/>
      <c r="F7" s="1070"/>
      <c r="G7" s="1070"/>
      <c r="H7" s="1070"/>
      <c r="I7" s="1070"/>
      <c r="J7" s="1070"/>
      <c r="K7" s="1070"/>
    </row>
    <row r="8" spans="2:11" ht="5.0999999999999996" customHeight="1">
      <c r="B8" s="249"/>
    </row>
    <row r="9" spans="2:11" ht="12.75">
      <c r="B9" s="1047" t="s">
        <v>726</v>
      </c>
      <c r="C9" s="1047"/>
      <c r="D9" s="1047"/>
      <c r="E9" s="1047"/>
      <c r="F9" s="1047"/>
      <c r="G9" s="1047"/>
      <c r="H9" s="1047"/>
      <c r="I9" s="1047"/>
      <c r="J9" s="1047"/>
      <c r="K9" s="1047"/>
    </row>
    <row r="10" spans="2:11" ht="12.75">
      <c r="B10" s="1047" t="s">
        <v>727</v>
      </c>
      <c r="C10" s="1047"/>
      <c r="D10" s="1047"/>
      <c r="E10" s="1047"/>
      <c r="F10" s="1047"/>
      <c r="G10" s="1047"/>
      <c r="H10" s="1047"/>
      <c r="I10" s="1047"/>
      <c r="J10" s="1047"/>
      <c r="K10" s="1047"/>
    </row>
    <row r="11" spans="2:11" ht="12.75">
      <c r="B11" s="1047" t="s">
        <v>728</v>
      </c>
      <c r="C11" s="1047"/>
      <c r="D11" s="1047"/>
      <c r="E11" s="1047"/>
      <c r="F11" s="1047"/>
      <c r="G11" s="1047"/>
      <c r="H11" s="1047"/>
      <c r="I11" s="1047"/>
      <c r="J11" s="1047"/>
      <c r="K11" s="1047"/>
    </row>
    <row r="12" spans="2:11">
      <c r="B12" s="249"/>
    </row>
    <row r="13" spans="2:11">
      <c r="B13" s="249"/>
    </row>
    <row r="14" spans="2:11">
      <c r="B14" s="249"/>
    </row>
    <row r="15" spans="2:11">
      <c r="B15" s="249"/>
    </row>
    <row r="16" spans="2:11">
      <c r="B16" s="249"/>
    </row>
    <row r="17" spans="2:2">
      <c r="B17" s="249"/>
    </row>
    <row r="18" spans="2:2">
      <c r="B18" s="249"/>
    </row>
    <row r="19" spans="2:2">
      <c r="B19" s="249"/>
    </row>
    <row r="20" spans="2:2">
      <c r="B20" s="249"/>
    </row>
    <row r="21" spans="2:2">
      <c r="B21" s="249"/>
    </row>
    <row r="22" spans="2:2">
      <c r="B22" s="249"/>
    </row>
    <row r="23" spans="2:2">
      <c r="B23" s="249"/>
    </row>
    <row r="24" spans="2:2">
      <c r="B24" s="249"/>
    </row>
    <row r="25" spans="2:2">
      <c r="B25" s="249"/>
    </row>
    <row r="26" spans="2:2">
      <c r="B26" s="249"/>
    </row>
    <row r="27" spans="2:2">
      <c r="B27" s="249"/>
    </row>
    <row r="28" spans="2:2">
      <c r="B28" s="249"/>
    </row>
    <row r="29" spans="2:2">
      <c r="B29" s="249"/>
    </row>
    <row r="30" spans="2:2">
      <c r="B30" s="249"/>
    </row>
    <row r="31" spans="2:2">
      <c r="B31" s="249"/>
    </row>
    <row r="32" spans="2:2">
      <c r="B32" s="249"/>
    </row>
    <row r="33" spans="2:18">
      <c r="B33" s="249"/>
    </row>
    <row r="34" spans="2:18">
      <c r="B34" s="249"/>
    </row>
    <row r="35" spans="2:18">
      <c r="B35" s="249"/>
    </row>
    <row r="36" spans="2:18">
      <c r="B36" s="249"/>
    </row>
    <row r="37" spans="2:18" customFormat="1" ht="11.25" customHeight="1">
      <c r="B37" s="606" t="s">
        <v>47</v>
      </c>
    </row>
    <row r="38" spans="2:18">
      <c r="B38" s="251" t="s">
        <v>723</v>
      </c>
    </row>
    <row r="39" spans="2:18" ht="11.25" customHeight="1">
      <c r="B39" s="251" t="s">
        <v>724</v>
      </c>
    </row>
    <row r="40" spans="2:18" ht="11.25" customHeight="1">
      <c r="B40" s="251" t="s">
        <v>725</v>
      </c>
    </row>
    <row r="41" spans="2:18">
      <c r="B41" s="249"/>
    </row>
    <row r="42" spans="2:18" s="253" customFormat="1" ht="11.25" customHeight="1">
      <c r="B42" s="1065"/>
      <c r="C42" s="1061">
        <v>2022</v>
      </c>
      <c r="D42" s="1062"/>
      <c r="E42" s="1062"/>
      <c r="F42" s="1063"/>
      <c r="G42" s="1067">
        <v>2023</v>
      </c>
      <c r="H42" s="1068"/>
      <c r="I42" s="1069"/>
    </row>
    <row r="43" spans="2:18" s="253" customFormat="1">
      <c r="B43" s="1066"/>
      <c r="C43" s="252" t="s">
        <v>3</v>
      </c>
      <c r="D43" s="252" t="s">
        <v>4</v>
      </c>
      <c r="E43" s="252" t="s">
        <v>5</v>
      </c>
      <c r="F43" s="252" t="s">
        <v>6</v>
      </c>
      <c r="G43" s="252" t="s">
        <v>694</v>
      </c>
      <c r="H43" s="252" t="s">
        <v>845</v>
      </c>
      <c r="I43" s="252" t="s">
        <v>5</v>
      </c>
    </row>
    <row r="44" spans="2:18">
      <c r="B44" s="254" t="s">
        <v>729</v>
      </c>
      <c r="C44" s="703">
        <v>2541.4384813963343</v>
      </c>
      <c r="D44" s="704">
        <v>2523.1680333081304</v>
      </c>
      <c r="E44" s="704">
        <v>2583.2744954640507</v>
      </c>
      <c r="F44" s="704">
        <v>2632.9115352573917</v>
      </c>
      <c r="G44" s="704">
        <v>2859.5175175610357</v>
      </c>
      <c r="H44" s="704">
        <v>2879.9011034770156</v>
      </c>
      <c r="I44" s="704">
        <v>3013.7998088583481</v>
      </c>
      <c r="J44" s="255"/>
      <c r="L44" s="253"/>
      <c r="M44" s="253"/>
      <c r="N44" s="253"/>
      <c r="O44" s="253"/>
      <c r="P44" s="253"/>
      <c r="Q44" s="253"/>
      <c r="R44" s="253"/>
    </row>
    <row r="45" spans="2:18" ht="11.25" customHeight="1">
      <c r="B45" s="256" t="s">
        <v>402</v>
      </c>
      <c r="C45" s="703">
        <v>430.48682119183002</v>
      </c>
      <c r="D45" s="704">
        <v>444.05018018955849</v>
      </c>
      <c r="E45" s="704">
        <v>416.21715584415983</v>
      </c>
      <c r="F45" s="704">
        <v>432.11866199295207</v>
      </c>
      <c r="G45" s="704">
        <v>465.52458816032123</v>
      </c>
      <c r="H45" s="704">
        <v>482.83970256454609</v>
      </c>
      <c r="I45" s="704">
        <v>485.70342188027888</v>
      </c>
      <c r="J45" s="255"/>
      <c r="L45" s="253"/>
      <c r="M45" s="253"/>
      <c r="N45" s="253"/>
      <c r="O45" s="253"/>
      <c r="P45" s="253"/>
      <c r="Q45" s="253"/>
      <c r="R45" s="253"/>
    </row>
    <row r="46" spans="2:18">
      <c r="B46" s="254" t="s">
        <v>153</v>
      </c>
      <c r="C46" s="544">
        <v>21.128578896793599</v>
      </c>
      <c r="D46" s="545">
        <v>4.538065626213668</v>
      </c>
      <c r="E46" s="545">
        <v>-7.3808322421477026</v>
      </c>
      <c r="F46" s="545">
        <v>8.7534884010756482</v>
      </c>
      <c r="G46" s="545">
        <v>17.962333373698034</v>
      </c>
      <c r="H46" s="545">
        <v>34.132333740695678</v>
      </c>
      <c r="I46" s="545">
        <v>21.992698407765488</v>
      </c>
      <c r="J46" s="255"/>
      <c r="L46" s="253"/>
      <c r="M46" s="253"/>
      <c r="N46" s="253"/>
      <c r="O46" s="253"/>
      <c r="P46" s="253"/>
      <c r="Q46" s="253"/>
      <c r="R46" s="253"/>
    </row>
    <row r="47" spans="2:18">
      <c r="C47" s="257"/>
      <c r="D47" s="257"/>
      <c r="E47" s="257"/>
      <c r="F47" s="257"/>
      <c r="G47" s="257"/>
      <c r="H47" s="257"/>
      <c r="J47" s="255"/>
    </row>
    <row r="48" spans="2:18">
      <c r="C48" s="258"/>
      <c r="D48" s="258"/>
      <c r="E48" s="258"/>
      <c r="F48" s="258"/>
      <c r="G48" s="258"/>
      <c r="H48" s="258"/>
      <c r="J48" s="255"/>
    </row>
  </sheetData>
  <mergeCells count="12">
    <mergeCell ref="B42:B43"/>
    <mergeCell ref="C42:F42"/>
    <mergeCell ref="G42:I42"/>
    <mergeCell ref="B1:K1"/>
    <mergeCell ref="B2:K2"/>
    <mergeCell ref="B3:K3"/>
    <mergeCell ref="B11:K11"/>
    <mergeCell ref="B5:K5"/>
    <mergeCell ref="B6:K6"/>
    <mergeCell ref="B7:K7"/>
    <mergeCell ref="B9:K9"/>
    <mergeCell ref="B10:K10"/>
  </mergeCells>
  <hyperlinks>
    <hyperlink ref="B1:I1" location="Cuprins_ro!B34" display="II. Poziția investițională internațională la 31.03.2023 (date provizorii) " xr:uid="{0D8D91CA-EBA3-484F-9AD6-96F8BA8F586C}"/>
    <hyperlink ref="B2:I2" location="Содержание_ru!B34" display="II. Международная инвестиционная позиция на 31.03.2023 (предварительные данные)" xr:uid="{0C24E9AD-B224-4DB1-A45F-3B60562B1E3B}"/>
    <hyperlink ref="B3:I3" location="Contents_en!B34" display="II. International investment position at 03/31/2023 (preliminary data)" xr:uid="{69F6C8F5-1B57-4061-83A2-0434A730F4A3}"/>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13B-846A-486F-BB2E-C741229B16BF}">
  <dimension ref="B1:N70"/>
  <sheetViews>
    <sheetView showGridLines="0" showRowColHeaders="0" zoomScaleNormal="100" zoomScaleSheetLayoutView="80" workbookViewId="0"/>
  </sheetViews>
  <sheetFormatPr defaultColWidth="9.140625" defaultRowHeight="11.25"/>
  <cols>
    <col min="1" max="1" width="5.7109375" style="259" customWidth="1"/>
    <col min="2" max="2" width="67.5703125" style="259" customWidth="1"/>
    <col min="3" max="4" width="9.140625" style="259" customWidth="1"/>
    <col min="5" max="11" width="10" style="259" customWidth="1"/>
    <col min="12" max="26" width="9.140625" style="259" customWidth="1"/>
    <col min="27" max="16384" width="9.140625" style="259"/>
  </cols>
  <sheetData>
    <row r="1" spans="2:14" customFormat="1" ht="15">
      <c r="B1" s="881" t="s">
        <v>887</v>
      </c>
      <c r="C1" s="881"/>
      <c r="D1" s="881"/>
      <c r="E1" s="881"/>
      <c r="F1" s="881"/>
      <c r="G1" s="881"/>
      <c r="H1" s="881"/>
      <c r="I1" s="881"/>
      <c r="J1" s="881"/>
      <c r="K1" s="881"/>
      <c r="L1" s="127"/>
    </row>
    <row r="2" spans="2:14" customFormat="1" ht="15">
      <c r="B2" s="881" t="s">
        <v>888</v>
      </c>
      <c r="C2" s="881"/>
      <c r="D2" s="881"/>
      <c r="E2" s="881"/>
      <c r="F2" s="881"/>
      <c r="G2" s="881"/>
      <c r="H2" s="881"/>
      <c r="I2" s="881"/>
      <c r="J2" s="881"/>
      <c r="K2" s="881"/>
      <c r="L2" s="127"/>
    </row>
    <row r="3" spans="2:14" customFormat="1" ht="15">
      <c r="B3" s="881" t="s">
        <v>889</v>
      </c>
      <c r="C3" s="881"/>
      <c r="D3" s="881"/>
      <c r="E3" s="881"/>
      <c r="F3" s="881"/>
      <c r="G3" s="881"/>
      <c r="H3" s="881"/>
      <c r="I3" s="881"/>
      <c r="J3" s="881"/>
      <c r="K3" s="881"/>
      <c r="L3" s="127"/>
    </row>
    <row r="5" spans="2:14" ht="45" customHeight="1">
      <c r="B5" s="1071" t="s">
        <v>730</v>
      </c>
      <c r="C5" s="1071"/>
      <c r="D5" s="1071"/>
      <c r="E5" s="1071"/>
      <c r="F5" s="1071"/>
      <c r="G5" s="314"/>
      <c r="N5" s="260"/>
    </row>
    <row r="6" spans="2:14" ht="45" customHeight="1">
      <c r="B6" s="1071" t="s">
        <v>786</v>
      </c>
      <c r="C6" s="1071"/>
      <c r="D6" s="1071"/>
      <c r="E6" s="1071"/>
      <c r="F6" s="1071"/>
      <c r="G6" s="314"/>
      <c r="N6" s="260"/>
    </row>
    <row r="7" spans="2:14" ht="30" customHeight="1">
      <c r="B7" s="1071" t="s">
        <v>787</v>
      </c>
      <c r="C7" s="1071"/>
      <c r="D7" s="1071"/>
      <c r="E7" s="1071"/>
      <c r="F7" s="1071"/>
      <c r="G7" s="314"/>
      <c r="N7" s="260"/>
    </row>
    <row r="8" spans="2:14" ht="5.0999999999999996" customHeight="1">
      <c r="G8" s="313"/>
    </row>
    <row r="9" spans="2:14" ht="15">
      <c r="B9" s="891" t="s">
        <v>901</v>
      </c>
      <c r="C9" s="891"/>
      <c r="D9" s="891"/>
      <c r="E9" s="891"/>
      <c r="F9" s="891"/>
      <c r="G9" s="313"/>
      <c r="H9" s="243"/>
      <c r="I9" s="243"/>
      <c r="J9" s="243"/>
      <c r="K9" s="243"/>
      <c r="L9" s="243"/>
    </row>
    <row r="10" spans="2:14" ht="24.95" customHeight="1">
      <c r="B10" s="1060" t="s">
        <v>902</v>
      </c>
      <c r="C10" s="1060"/>
      <c r="D10" s="1060"/>
      <c r="E10" s="1060"/>
      <c r="F10" s="1060"/>
      <c r="G10" s="313"/>
      <c r="H10" s="243"/>
      <c r="I10" s="243"/>
      <c r="J10" s="243"/>
      <c r="K10" s="243"/>
      <c r="L10" s="243"/>
    </row>
    <row r="11" spans="2:14" ht="15">
      <c r="B11" s="1060" t="s">
        <v>903</v>
      </c>
      <c r="C11" s="1060"/>
      <c r="D11" s="1060"/>
      <c r="E11" s="1060"/>
      <c r="F11" s="1060"/>
      <c r="G11" s="313"/>
      <c r="H11" s="243"/>
      <c r="I11" s="243"/>
      <c r="J11" s="243"/>
      <c r="K11" s="243"/>
      <c r="L11" s="243"/>
    </row>
    <row r="12" spans="2:14" ht="15">
      <c r="G12" s="313"/>
    </row>
    <row r="14" spans="2:14">
      <c r="J14" s="261"/>
    </row>
    <row r="43" spans="2:8">
      <c r="B43" s="251" t="s">
        <v>403</v>
      </c>
    </row>
    <row r="44" spans="2:8">
      <c r="D44" s="262"/>
      <c r="E44" s="262"/>
      <c r="F44" s="262"/>
      <c r="G44" s="262"/>
      <c r="H44" s="262"/>
    </row>
    <row r="45" spans="2:8" ht="33.75">
      <c r="B45" s="263" t="s">
        <v>784</v>
      </c>
      <c r="C45" s="546">
        <v>4.2000000000000028</v>
      </c>
      <c r="E45" s="264"/>
      <c r="F45" s="262"/>
      <c r="G45" s="262"/>
    </row>
    <row r="46" spans="2:8" ht="33.75">
      <c r="B46" s="263" t="s">
        <v>404</v>
      </c>
      <c r="C46" s="547">
        <v>34.200000000000003</v>
      </c>
      <c r="E46" s="265"/>
      <c r="F46" s="262"/>
      <c r="G46" s="262"/>
    </row>
    <row r="47" spans="2:8" ht="33.75">
      <c r="B47" s="263" t="s">
        <v>405</v>
      </c>
      <c r="C47" s="547">
        <v>26</v>
      </c>
      <c r="E47" s="265"/>
      <c r="F47" s="262"/>
      <c r="G47" s="262"/>
    </row>
    <row r="48" spans="2:8" ht="33.75">
      <c r="B48" s="263" t="s">
        <v>406</v>
      </c>
      <c r="C48" s="547">
        <v>18.600000000000001</v>
      </c>
      <c r="E48" s="265"/>
      <c r="F48" s="262"/>
      <c r="G48" s="262"/>
    </row>
    <row r="49" spans="2:7" ht="33.75">
      <c r="B49" s="263" t="s">
        <v>407</v>
      </c>
      <c r="C49" s="547">
        <v>5.2</v>
      </c>
      <c r="E49" s="265"/>
      <c r="F49" s="262"/>
      <c r="G49" s="262"/>
    </row>
    <row r="50" spans="2:7" ht="33.75">
      <c r="B50" s="263" t="s">
        <v>408</v>
      </c>
      <c r="C50" s="547">
        <v>4.5</v>
      </c>
      <c r="E50" s="265"/>
      <c r="F50" s="262"/>
      <c r="G50" s="262"/>
    </row>
    <row r="51" spans="2:7" ht="36" customHeight="1">
      <c r="B51" s="263" t="s">
        <v>409</v>
      </c>
      <c r="C51" s="547">
        <v>2.8</v>
      </c>
      <c r="E51" s="265"/>
      <c r="F51" s="262"/>
      <c r="G51" s="262"/>
    </row>
    <row r="52" spans="2:7" ht="33.75">
      <c r="B52" s="263" t="s">
        <v>410</v>
      </c>
      <c r="C52" s="547">
        <v>2.1</v>
      </c>
      <c r="E52" s="265"/>
      <c r="F52" s="262"/>
      <c r="G52" s="262"/>
    </row>
    <row r="53" spans="2:7" ht="31.5" customHeight="1">
      <c r="B53" s="263" t="s">
        <v>839</v>
      </c>
      <c r="C53" s="547">
        <v>1.3</v>
      </c>
      <c r="E53" s="265"/>
      <c r="F53" s="262"/>
      <c r="G53" s="262"/>
    </row>
    <row r="54" spans="2:7" ht="33.75">
      <c r="B54" s="263" t="s">
        <v>863</v>
      </c>
      <c r="C54" s="547">
        <v>1.1000000000000001</v>
      </c>
      <c r="F54" s="262"/>
      <c r="G54" s="262"/>
    </row>
    <row r="57" spans="2:7">
      <c r="C57" s="266"/>
    </row>
    <row r="58" spans="2:7">
      <c r="C58" s="267"/>
    </row>
    <row r="59" spans="2:7">
      <c r="C59" s="268"/>
    </row>
    <row r="60" spans="2:7">
      <c r="C60" s="268"/>
    </row>
    <row r="61" spans="2:7">
      <c r="C61" s="268"/>
    </row>
    <row r="62" spans="2:7">
      <c r="C62" s="268"/>
    </row>
    <row r="63" spans="2:7">
      <c r="C63" s="268"/>
    </row>
    <row r="64" spans="2:7">
      <c r="C64" s="268"/>
    </row>
    <row r="65" spans="3:3">
      <c r="C65" s="268"/>
    </row>
    <row r="66" spans="3:3">
      <c r="C66" s="268"/>
    </row>
    <row r="67" spans="3:3">
      <c r="C67" s="268"/>
    </row>
    <row r="68" spans="3:3">
      <c r="C68" s="268"/>
    </row>
    <row r="69" spans="3:3">
      <c r="C69" s="268"/>
    </row>
    <row r="70" spans="3:3">
      <c r="C70" s="268"/>
    </row>
  </sheetData>
  <mergeCells count="9">
    <mergeCell ref="B11:F11"/>
    <mergeCell ref="B5:F5"/>
    <mergeCell ref="B6:F6"/>
    <mergeCell ref="B7:F7"/>
    <mergeCell ref="B1:K1"/>
    <mergeCell ref="B2:K2"/>
    <mergeCell ref="B3:K3"/>
    <mergeCell ref="B9:F9"/>
    <mergeCell ref="B10:F10"/>
  </mergeCells>
  <hyperlinks>
    <hyperlink ref="B1:I1" location="Cuprins_ro!B34" display="II. Poziția investițională internațională la 31.03.2023 (date provizorii) " xr:uid="{370E75D6-9420-4801-82A4-8091AAAB10EB}"/>
    <hyperlink ref="B2:I2" location="Содержание_ru!B34" display="II. Международная инвестиционная позиция на 31.03.2023 (предварительные данные)" xr:uid="{BA380C71-411F-4DA5-89E2-6141DBCEDD46}"/>
    <hyperlink ref="B3:I3" location="Contents_en!B34" display="II. International investment position at 03/31/2023 (preliminary data)" xr:uid="{EF219072-215C-4DE1-8CEA-4E376247EE8D}"/>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6CBE-8999-437D-B0B6-F72E2831E9C3}">
  <dimension ref="B1:R51"/>
  <sheetViews>
    <sheetView showGridLines="0" showRowColHeaders="0" zoomScaleNormal="100" workbookViewId="0"/>
  </sheetViews>
  <sheetFormatPr defaultColWidth="9.140625" defaultRowHeight="11.25" customHeight="1"/>
  <cols>
    <col min="1" max="1" width="5.7109375" style="240" customWidth="1"/>
    <col min="2" max="2" width="14.140625" style="240" customWidth="1"/>
    <col min="3" max="3" width="23.28515625" style="240" customWidth="1"/>
    <col min="4" max="9" width="9.140625" style="240"/>
    <col min="10" max="10" width="11" style="240" customWidth="1"/>
    <col min="11" max="16384" width="9.140625" style="240"/>
  </cols>
  <sheetData>
    <row r="1" spans="2:12" customFormat="1" ht="15">
      <c r="B1" s="881" t="s">
        <v>887</v>
      </c>
      <c r="C1" s="881"/>
      <c r="D1" s="881"/>
      <c r="E1" s="881"/>
      <c r="F1" s="881"/>
      <c r="G1" s="881"/>
      <c r="H1" s="881"/>
      <c r="I1" s="881"/>
      <c r="J1" s="881"/>
      <c r="K1" s="881"/>
      <c r="L1" s="718"/>
    </row>
    <row r="2" spans="2:12" customFormat="1" ht="15">
      <c r="B2" s="881" t="s">
        <v>888</v>
      </c>
      <c r="C2" s="881"/>
      <c r="D2" s="881"/>
      <c r="E2" s="881"/>
      <c r="F2" s="881"/>
      <c r="G2" s="881"/>
      <c r="H2" s="881"/>
      <c r="I2" s="881"/>
      <c r="J2" s="881"/>
      <c r="K2" s="881"/>
      <c r="L2" s="718"/>
    </row>
    <row r="3" spans="2:12" customFormat="1" ht="15">
      <c r="B3" s="881" t="s">
        <v>889</v>
      </c>
      <c r="C3" s="881"/>
      <c r="D3" s="881"/>
      <c r="E3" s="881"/>
      <c r="F3" s="881"/>
      <c r="G3" s="881"/>
      <c r="H3" s="881"/>
      <c r="I3" s="881"/>
      <c r="J3" s="881"/>
      <c r="K3" s="881"/>
      <c r="L3" s="718"/>
    </row>
    <row r="5" spans="2:12" ht="15" customHeight="1">
      <c r="B5" s="1076" t="s">
        <v>750</v>
      </c>
      <c r="C5" s="1076"/>
      <c r="D5" s="1076"/>
      <c r="E5" s="1076"/>
      <c r="F5" s="1076"/>
      <c r="G5" s="1076"/>
      <c r="H5" s="1076"/>
      <c r="I5" s="1076"/>
      <c r="J5" s="1076"/>
      <c r="K5" s="1076"/>
      <c r="L5" s="753"/>
    </row>
    <row r="6" spans="2:12" ht="15" customHeight="1">
      <c r="B6" s="1076" t="s">
        <v>1054</v>
      </c>
      <c r="C6" s="1076"/>
      <c r="D6" s="1076"/>
      <c r="E6" s="1076"/>
      <c r="F6" s="1076"/>
      <c r="G6" s="1076"/>
      <c r="H6" s="1076"/>
      <c r="I6" s="1076"/>
      <c r="J6" s="1076"/>
      <c r="K6" s="1076"/>
      <c r="L6" s="753"/>
    </row>
    <row r="7" spans="2:12" ht="15" customHeight="1">
      <c r="B7" s="1076" t="s">
        <v>788</v>
      </c>
      <c r="C7" s="1076"/>
      <c r="D7" s="1076"/>
      <c r="E7" s="1076"/>
      <c r="F7" s="1076"/>
      <c r="G7" s="1076"/>
      <c r="H7" s="1076"/>
      <c r="I7" s="1076"/>
      <c r="J7" s="1076"/>
      <c r="K7" s="1076"/>
      <c r="L7" s="753"/>
    </row>
    <row r="8" spans="2:12" ht="5.0999999999999996" customHeight="1">
      <c r="B8" s="269"/>
      <c r="C8" s="270"/>
    </row>
    <row r="9" spans="2:12" ht="12" customHeight="1">
      <c r="B9" s="1047" t="s">
        <v>411</v>
      </c>
      <c r="C9" s="1047"/>
      <c r="D9" s="1047"/>
      <c r="E9" s="1047"/>
      <c r="F9" s="1047"/>
      <c r="G9" s="1047"/>
      <c r="H9" s="1047"/>
      <c r="I9" s="1047"/>
      <c r="J9" s="1047"/>
      <c r="K9" s="1047"/>
    </row>
    <row r="10" spans="2:12" ht="12" customHeight="1">
      <c r="B10" s="1047" t="s">
        <v>412</v>
      </c>
      <c r="C10" s="1047"/>
      <c r="D10" s="1047"/>
      <c r="E10" s="1047"/>
      <c r="F10" s="1047"/>
      <c r="G10" s="1047"/>
      <c r="H10" s="1047"/>
      <c r="I10" s="1047"/>
      <c r="J10" s="1047"/>
      <c r="K10" s="1047"/>
    </row>
    <row r="11" spans="2:12" ht="12" customHeight="1">
      <c r="B11" s="1047" t="s">
        <v>413</v>
      </c>
      <c r="C11" s="1047"/>
      <c r="D11" s="1047"/>
      <c r="E11" s="1047"/>
      <c r="F11" s="1047"/>
      <c r="G11" s="1047"/>
      <c r="H11" s="1047"/>
      <c r="I11" s="1047"/>
      <c r="J11" s="1047"/>
      <c r="K11" s="1047"/>
    </row>
    <row r="12" spans="2:12" ht="11.25" customHeight="1">
      <c r="B12" s="269"/>
      <c r="C12" s="270"/>
    </row>
    <row r="13" spans="2:12" ht="11.25" customHeight="1">
      <c r="B13" s="269"/>
      <c r="C13" s="270"/>
    </row>
    <row r="14" spans="2:12" ht="11.25" customHeight="1">
      <c r="B14" s="269"/>
      <c r="C14" s="270"/>
    </row>
    <row r="15" spans="2:12" ht="11.25" customHeight="1">
      <c r="B15" s="269"/>
      <c r="C15" s="270"/>
    </row>
    <row r="16" spans="2:12" ht="11.25" customHeight="1">
      <c r="B16" s="269"/>
      <c r="C16" s="270"/>
    </row>
    <row r="17" spans="2:3" ht="11.25" customHeight="1">
      <c r="B17" s="269"/>
      <c r="C17" s="270"/>
    </row>
    <row r="18" spans="2:3" ht="11.25" customHeight="1">
      <c r="B18" s="269"/>
      <c r="C18" s="270"/>
    </row>
    <row r="19" spans="2:3" ht="11.25" customHeight="1">
      <c r="B19" s="269"/>
      <c r="C19" s="270"/>
    </row>
    <row r="20" spans="2:3" ht="11.25" customHeight="1">
      <c r="B20" s="269"/>
      <c r="C20" s="270"/>
    </row>
    <row r="21" spans="2:3" ht="11.25" customHeight="1">
      <c r="B21" s="269"/>
      <c r="C21" s="270"/>
    </row>
    <row r="22" spans="2:3" ht="11.25" customHeight="1">
      <c r="B22" s="269"/>
      <c r="C22" s="270"/>
    </row>
    <row r="23" spans="2:3" ht="11.25" customHeight="1">
      <c r="B23" s="269"/>
      <c r="C23" s="270"/>
    </row>
    <row r="24" spans="2:3" ht="11.25" customHeight="1">
      <c r="B24" s="269"/>
      <c r="C24" s="270"/>
    </row>
    <row r="25" spans="2:3" ht="11.25" customHeight="1">
      <c r="B25" s="269"/>
      <c r="C25" s="270"/>
    </row>
    <row r="26" spans="2:3" ht="11.25" customHeight="1">
      <c r="B26" s="269"/>
      <c r="C26" s="270"/>
    </row>
    <row r="27" spans="2:3" ht="11.25" customHeight="1">
      <c r="B27" s="269"/>
      <c r="C27" s="270"/>
    </row>
    <row r="28" spans="2:3" ht="11.25" customHeight="1">
      <c r="B28" s="269"/>
      <c r="C28" s="270"/>
    </row>
    <row r="29" spans="2:3" ht="11.25" customHeight="1">
      <c r="B29" s="269"/>
      <c r="C29" s="270"/>
    </row>
    <row r="30" spans="2:3" ht="11.25" customHeight="1">
      <c r="B30" s="269"/>
      <c r="C30" s="270"/>
    </row>
    <row r="31" spans="2:3" ht="11.25" customHeight="1">
      <c r="B31" s="269"/>
      <c r="C31" s="270"/>
    </row>
    <row r="32" spans="2:3" ht="11.25" customHeight="1">
      <c r="B32" s="269"/>
      <c r="C32" s="270"/>
    </row>
    <row r="33" spans="2:18" ht="11.25" customHeight="1">
      <c r="B33" s="269"/>
      <c r="C33" s="270"/>
    </row>
    <row r="34" spans="2:18" ht="11.25" customHeight="1">
      <c r="B34" s="269"/>
      <c r="C34" s="270"/>
    </row>
    <row r="35" spans="2:18" ht="11.25" customHeight="1">
      <c r="B35" s="269"/>
      <c r="C35" s="270"/>
    </row>
    <row r="36" spans="2:18" ht="11.25" customHeight="1">
      <c r="B36" s="269"/>
      <c r="C36" s="270"/>
    </row>
    <row r="37" spans="2:18" ht="11.25" customHeight="1">
      <c r="B37" s="269"/>
      <c r="C37" s="270"/>
    </row>
    <row r="38" spans="2:18" ht="11.25" customHeight="1">
      <c r="B38" s="269"/>
      <c r="C38" s="270"/>
    </row>
    <row r="39" spans="2:18" ht="11.25" customHeight="1">
      <c r="B39" s="269"/>
      <c r="C39" s="270"/>
    </row>
    <row r="40" spans="2:18" ht="11.25" customHeight="1">
      <c r="B40" s="269"/>
      <c r="C40" s="270"/>
    </row>
    <row r="41" spans="2:18" ht="11.25" customHeight="1">
      <c r="B41" s="269"/>
      <c r="C41" s="270"/>
    </row>
    <row r="42" spans="2:18" ht="11.25" customHeight="1">
      <c r="B42" s="269"/>
      <c r="C42" s="270"/>
    </row>
    <row r="43" spans="2:18" customFormat="1" ht="11.25" customHeight="1">
      <c r="B43" s="606" t="s">
        <v>47</v>
      </c>
    </row>
    <row r="44" spans="2:18" ht="11.25" customHeight="1">
      <c r="B44" s="269"/>
      <c r="C44" s="270"/>
    </row>
    <row r="45" spans="2:18" s="253" customFormat="1" ht="11.25" customHeight="1">
      <c r="B45" s="1072"/>
      <c r="C45" s="1073"/>
      <c r="D45" s="1061">
        <v>2022</v>
      </c>
      <c r="E45" s="1062"/>
      <c r="F45" s="1062"/>
      <c r="G45" s="1063"/>
      <c r="H45" s="1061">
        <v>2023</v>
      </c>
      <c r="I45" s="1062"/>
      <c r="J45" s="1063"/>
    </row>
    <row r="46" spans="2:18" s="253" customFormat="1" ht="11.25" customHeight="1">
      <c r="B46" s="1074"/>
      <c r="C46" s="1075"/>
      <c r="D46" s="89" t="s">
        <v>3</v>
      </c>
      <c r="E46" s="89" t="s">
        <v>4</v>
      </c>
      <c r="F46" s="89" t="s">
        <v>5</v>
      </c>
      <c r="G46" s="89" t="s">
        <v>6</v>
      </c>
      <c r="H46" s="89" t="s">
        <v>694</v>
      </c>
      <c r="I46" s="89" t="s">
        <v>845</v>
      </c>
      <c r="J46" s="89" t="s">
        <v>5</v>
      </c>
    </row>
    <row r="47" spans="2:18" s="243" customFormat="1" ht="33.75" customHeight="1">
      <c r="B47" s="1049" t="s">
        <v>414</v>
      </c>
      <c r="C47" s="271" t="s">
        <v>415</v>
      </c>
      <c r="D47" s="548">
        <v>60.53590277249279</v>
      </c>
      <c r="E47" s="548">
        <v>55.195360081273328</v>
      </c>
      <c r="F47" s="548">
        <v>56.18108409432174</v>
      </c>
      <c r="G47" s="548">
        <v>48.222708933717577</v>
      </c>
      <c r="H47" s="548">
        <v>46.503085340004766</v>
      </c>
      <c r="I47" s="548">
        <v>43.299002881704666</v>
      </c>
      <c r="J47" s="548">
        <v>38.724438369832065</v>
      </c>
      <c r="L47" s="253"/>
      <c r="M47" s="253"/>
      <c r="N47" s="253"/>
      <c r="O47" s="253"/>
      <c r="P47" s="253"/>
      <c r="Q47" s="253"/>
      <c r="R47" s="253"/>
    </row>
    <row r="48" spans="2:18" s="243" customFormat="1" ht="33.75" customHeight="1">
      <c r="B48" s="1049"/>
      <c r="C48" s="271" t="s">
        <v>416</v>
      </c>
      <c r="D48" s="548">
        <v>39.464097227507203</v>
      </c>
      <c r="E48" s="548">
        <v>44.804639918726679</v>
      </c>
      <c r="F48" s="548">
        <v>43.818915905678253</v>
      </c>
      <c r="G48" s="548">
        <v>51.77729106628243</v>
      </c>
      <c r="H48" s="548">
        <v>53.496914659995241</v>
      </c>
      <c r="I48" s="548">
        <v>56.700997118295327</v>
      </c>
      <c r="J48" s="548">
        <v>61.275561630167942</v>
      </c>
      <c r="L48" s="253"/>
      <c r="M48" s="253"/>
      <c r="N48" s="253"/>
      <c r="O48" s="253"/>
      <c r="P48" s="253"/>
      <c r="Q48" s="253"/>
      <c r="R48" s="253"/>
    </row>
    <row r="49" spans="2:18" s="243" customFormat="1" ht="33.75" customHeight="1">
      <c r="B49" s="1049" t="s">
        <v>417</v>
      </c>
      <c r="C49" s="271" t="s">
        <v>415</v>
      </c>
      <c r="D49" s="549">
        <v>-78.556028223395344</v>
      </c>
      <c r="E49" s="549">
        <v>-78.735335248448294</v>
      </c>
      <c r="F49" s="549">
        <v>-78.117426592552263</v>
      </c>
      <c r="G49" s="549">
        <v>-78.237724261667054</v>
      </c>
      <c r="H49" s="549">
        <v>-78.551713001385721</v>
      </c>
      <c r="I49" s="549">
        <v>-78.593278762357627</v>
      </c>
      <c r="J49" s="549">
        <v>-78.326134785666625</v>
      </c>
      <c r="K49" s="272"/>
      <c r="L49" s="253"/>
      <c r="M49" s="253"/>
      <c r="N49" s="253"/>
      <c r="O49" s="253"/>
      <c r="P49" s="253"/>
      <c r="Q49" s="253"/>
      <c r="R49" s="253"/>
    </row>
    <row r="50" spans="2:18" s="243" customFormat="1" ht="33.75" customHeight="1">
      <c r="B50" s="1049"/>
      <c r="C50" s="271" t="s">
        <v>416</v>
      </c>
      <c r="D50" s="549">
        <v>-21.443971776604648</v>
      </c>
      <c r="E50" s="549">
        <v>-21.26466475155172</v>
      </c>
      <c r="F50" s="549">
        <v>-21.882573407447737</v>
      </c>
      <c r="G50" s="549">
        <v>-21.762275738332953</v>
      </c>
      <c r="H50" s="549">
        <v>-21.448286998614279</v>
      </c>
      <c r="I50" s="549">
        <v>-21.40672123764238</v>
      </c>
      <c r="J50" s="549">
        <v>-21.673865214333372</v>
      </c>
      <c r="L50" s="253"/>
      <c r="M50" s="253"/>
      <c r="N50" s="253"/>
      <c r="O50" s="253"/>
      <c r="P50" s="253"/>
      <c r="Q50" s="253"/>
      <c r="R50" s="253"/>
    </row>
    <row r="51" spans="2:18" s="243" customFormat="1" ht="11.25" customHeight="1"/>
  </sheetData>
  <mergeCells count="14">
    <mergeCell ref="B1:K1"/>
    <mergeCell ref="B2:K2"/>
    <mergeCell ref="B3:K3"/>
    <mergeCell ref="B5:K5"/>
    <mergeCell ref="B6:K6"/>
    <mergeCell ref="B49:B50"/>
    <mergeCell ref="B45:C46"/>
    <mergeCell ref="D45:G45"/>
    <mergeCell ref="B47:B48"/>
    <mergeCell ref="B7:K7"/>
    <mergeCell ref="B9:K9"/>
    <mergeCell ref="B10:K10"/>
    <mergeCell ref="B11:K11"/>
    <mergeCell ref="H45:J45"/>
  </mergeCells>
  <conditionalFormatting sqref="K49">
    <cfRule type="cellIs" dxfId="0" priority="4" operator="notEqual">
      <formula>0</formula>
    </cfRule>
  </conditionalFormatting>
  <hyperlinks>
    <hyperlink ref="B1:I1" location="Cuprins_ro!B34" display="II. Poziția investițională internațională la 31.03.2023 (date provizorii) " xr:uid="{2AA8D37D-0AF3-4040-AFFC-6CEA2A9A3167}"/>
    <hyperlink ref="B2:I2" location="Содержание_ru!B34" display="II. Международная инвестиционная позиция на 31.03.2023 (предварительные данные)" xr:uid="{A4E980FA-BD51-4ADA-9C12-7D8DB8238969}"/>
    <hyperlink ref="B3:I3" location="Contents_en!B34" display="II. International investment position at 03/31/2023 (preliminary data)" xr:uid="{177A5FB1-9B0A-49EF-80E7-3A713883522E}"/>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C94C-AE15-4514-A697-73E70EB249A0}">
  <sheetPr codeName="Sheet1"/>
  <dimension ref="B1:AA47"/>
  <sheetViews>
    <sheetView showGridLines="0" showRowColHeaders="0" zoomScaleNormal="100" workbookViewId="0"/>
  </sheetViews>
  <sheetFormatPr defaultRowHeight="12" customHeight="1"/>
  <cols>
    <col min="1" max="1" width="5.7109375" style="1" customWidth="1"/>
    <col min="2" max="2" width="43.140625" style="1" customWidth="1"/>
    <col min="3" max="8" width="8.5703125" style="1" customWidth="1"/>
    <col min="9" max="153" width="9.140625" style="1"/>
    <col min="154" max="154" width="44.85546875" style="1" customWidth="1"/>
    <col min="155" max="195" width="6.7109375" style="1" customWidth="1"/>
    <col min="196" max="196" width="5.42578125" style="1" bestFit="1" customWidth="1"/>
    <col min="197" max="198" width="5.7109375" style="1" bestFit="1" customWidth="1"/>
    <col min="199" max="199" width="5.5703125" style="1" bestFit="1" customWidth="1"/>
    <col min="200" max="200" width="5.42578125" style="1" bestFit="1" customWidth="1"/>
    <col min="201" max="202" width="5.7109375" style="1" bestFit="1" customWidth="1"/>
    <col min="203" max="203" width="5.28515625" style="1" bestFit="1" customWidth="1"/>
    <col min="204" max="204" width="5.42578125" style="1" bestFit="1" customWidth="1"/>
    <col min="205" max="206" width="5.7109375" style="1" bestFit="1" customWidth="1"/>
    <col min="207" max="241" width="6.7109375" style="1" customWidth="1"/>
    <col min="242" max="242" width="5.7109375" style="1" bestFit="1" customWidth="1"/>
    <col min="243" max="245" width="5.7109375" style="1" customWidth="1"/>
    <col min="246" max="246" width="6.7109375" style="1" bestFit="1" customWidth="1"/>
    <col min="247" max="253" width="6.7109375" style="1" customWidth="1"/>
    <col min="254" max="254" width="5.5703125" style="1" bestFit="1" customWidth="1"/>
    <col min="255" max="255" width="6.7109375" style="1" customWidth="1"/>
    <col min="256" max="409" width="9.140625" style="1"/>
    <col min="410" max="410" width="44.85546875" style="1" customWidth="1"/>
    <col min="411" max="451" width="6.7109375" style="1" customWidth="1"/>
    <col min="452" max="452" width="5.42578125" style="1" bestFit="1" customWidth="1"/>
    <col min="453" max="454" width="5.7109375" style="1" bestFit="1" customWidth="1"/>
    <col min="455" max="455" width="5.5703125" style="1" bestFit="1" customWidth="1"/>
    <col min="456" max="456" width="5.42578125" style="1" bestFit="1" customWidth="1"/>
    <col min="457" max="458" width="5.7109375" style="1" bestFit="1" customWidth="1"/>
    <col min="459" max="459" width="5.28515625" style="1" bestFit="1" customWidth="1"/>
    <col min="460" max="460" width="5.42578125" style="1" bestFit="1" customWidth="1"/>
    <col min="461" max="462" width="5.7109375" style="1" bestFit="1" customWidth="1"/>
    <col min="463" max="497" width="6.7109375" style="1" customWidth="1"/>
    <col min="498" max="498" width="5.7109375" style="1" bestFit="1" customWidth="1"/>
    <col min="499" max="501" width="5.7109375" style="1" customWidth="1"/>
    <col min="502" max="502" width="6.7109375" style="1" bestFit="1" customWidth="1"/>
    <col min="503" max="509" width="6.7109375" style="1" customWidth="1"/>
    <col min="510" max="510" width="5.5703125" style="1" bestFit="1" customWidth="1"/>
    <col min="511" max="511" width="6.7109375" style="1" customWidth="1"/>
    <col min="512" max="665" width="9.140625" style="1"/>
    <col min="666" max="666" width="44.85546875" style="1" customWidth="1"/>
    <col min="667" max="707" width="6.7109375" style="1" customWidth="1"/>
    <col min="708" max="708" width="5.42578125" style="1" bestFit="1" customWidth="1"/>
    <col min="709" max="710" width="5.7109375" style="1" bestFit="1" customWidth="1"/>
    <col min="711" max="711" width="5.5703125" style="1" bestFit="1" customWidth="1"/>
    <col min="712" max="712" width="5.42578125" style="1" bestFit="1" customWidth="1"/>
    <col min="713" max="714" width="5.7109375" style="1" bestFit="1" customWidth="1"/>
    <col min="715" max="715" width="5.28515625" style="1" bestFit="1" customWidth="1"/>
    <col min="716" max="716" width="5.42578125" style="1" bestFit="1" customWidth="1"/>
    <col min="717" max="718" width="5.7109375" style="1" bestFit="1" customWidth="1"/>
    <col min="719" max="753" width="6.7109375" style="1" customWidth="1"/>
    <col min="754" max="754" width="5.7109375" style="1" bestFit="1" customWidth="1"/>
    <col min="755" max="757" width="5.7109375" style="1" customWidth="1"/>
    <col min="758" max="758" width="6.7109375" style="1" bestFit="1" customWidth="1"/>
    <col min="759" max="765" width="6.7109375" style="1" customWidth="1"/>
    <col min="766" max="766" width="5.5703125" style="1" bestFit="1" customWidth="1"/>
    <col min="767" max="767" width="6.7109375" style="1" customWidth="1"/>
    <col min="768" max="921" width="9.140625" style="1"/>
    <col min="922" max="922" width="44.85546875" style="1" customWidth="1"/>
    <col min="923" max="963" width="6.7109375" style="1" customWidth="1"/>
    <col min="964" max="964" width="5.42578125" style="1" bestFit="1" customWidth="1"/>
    <col min="965" max="966" width="5.7109375" style="1" bestFit="1" customWidth="1"/>
    <col min="967" max="967" width="5.5703125" style="1" bestFit="1" customWidth="1"/>
    <col min="968" max="968" width="5.42578125" style="1" bestFit="1" customWidth="1"/>
    <col min="969" max="970" width="5.7109375" style="1" bestFit="1" customWidth="1"/>
    <col min="971" max="971" width="5.28515625" style="1" bestFit="1" customWidth="1"/>
    <col min="972" max="972" width="5.42578125" style="1" bestFit="1" customWidth="1"/>
    <col min="973" max="974" width="5.7109375" style="1" bestFit="1" customWidth="1"/>
    <col min="975" max="1009" width="6.7109375" style="1" customWidth="1"/>
    <col min="1010" max="1010" width="5.7109375" style="1" bestFit="1" customWidth="1"/>
    <col min="1011" max="1013" width="5.7109375" style="1" customWidth="1"/>
    <col min="1014" max="1014" width="6.7109375" style="1" bestFit="1" customWidth="1"/>
    <col min="1015" max="1021" width="6.7109375" style="1" customWidth="1"/>
    <col min="1022" max="1022" width="5.5703125" style="1" bestFit="1" customWidth="1"/>
    <col min="1023" max="1023" width="6.7109375" style="1" customWidth="1"/>
    <col min="1024" max="1177" width="9.140625" style="1"/>
    <col min="1178" max="1178" width="44.85546875" style="1" customWidth="1"/>
    <col min="1179" max="1219" width="6.7109375" style="1" customWidth="1"/>
    <col min="1220" max="1220" width="5.42578125" style="1" bestFit="1" customWidth="1"/>
    <col min="1221" max="1222" width="5.7109375" style="1" bestFit="1" customWidth="1"/>
    <col min="1223" max="1223" width="5.5703125" style="1" bestFit="1" customWidth="1"/>
    <col min="1224" max="1224" width="5.42578125" style="1" bestFit="1" customWidth="1"/>
    <col min="1225" max="1226" width="5.7109375" style="1" bestFit="1" customWidth="1"/>
    <col min="1227" max="1227" width="5.28515625" style="1" bestFit="1" customWidth="1"/>
    <col min="1228" max="1228" width="5.42578125" style="1" bestFit="1" customWidth="1"/>
    <col min="1229" max="1230" width="5.7109375" style="1" bestFit="1" customWidth="1"/>
    <col min="1231" max="1265" width="6.7109375" style="1" customWidth="1"/>
    <col min="1266" max="1266" width="5.7109375" style="1" bestFit="1" customWidth="1"/>
    <col min="1267" max="1269" width="5.7109375" style="1" customWidth="1"/>
    <col min="1270" max="1270" width="6.7109375" style="1" bestFit="1" customWidth="1"/>
    <col min="1271" max="1277" width="6.7109375" style="1" customWidth="1"/>
    <col min="1278" max="1278" width="5.5703125" style="1" bestFit="1" customWidth="1"/>
    <col min="1279" max="1279" width="6.7109375" style="1" customWidth="1"/>
    <col min="1280" max="1433" width="9.140625" style="1"/>
    <col min="1434" max="1434" width="44.85546875" style="1" customWidth="1"/>
    <col min="1435" max="1475" width="6.7109375" style="1" customWidth="1"/>
    <col min="1476" max="1476" width="5.42578125" style="1" bestFit="1" customWidth="1"/>
    <col min="1477" max="1478" width="5.7109375" style="1" bestFit="1" customWidth="1"/>
    <col min="1479" max="1479" width="5.5703125" style="1" bestFit="1" customWidth="1"/>
    <col min="1480" max="1480" width="5.42578125" style="1" bestFit="1" customWidth="1"/>
    <col min="1481" max="1482" width="5.7109375" style="1" bestFit="1" customWidth="1"/>
    <col min="1483" max="1483" width="5.28515625" style="1" bestFit="1" customWidth="1"/>
    <col min="1484" max="1484" width="5.42578125" style="1" bestFit="1" customWidth="1"/>
    <col min="1485" max="1486" width="5.7109375" style="1" bestFit="1" customWidth="1"/>
    <col min="1487" max="1521" width="6.7109375" style="1" customWidth="1"/>
    <col min="1522" max="1522" width="5.7109375" style="1" bestFit="1" customWidth="1"/>
    <col min="1523" max="1525" width="5.7109375" style="1" customWidth="1"/>
    <col min="1526" max="1526" width="6.7109375" style="1" bestFit="1" customWidth="1"/>
    <col min="1527" max="1533" width="6.7109375" style="1" customWidth="1"/>
    <col min="1534" max="1534" width="5.5703125" style="1" bestFit="1" customWidth="1"/>
    <col min="1535" max="1535" width="6.7109375" style="1" customWidth="1"/>
    <col min="1536" max="1689" width="9.140625" style="1"/>
    <col min="1690" max="1690" width="44.85546875" style="1" customWidth="1"/>
    <col min="1691" max="1731" width="6.7109375" style="1" customWidth="1"/>
    <col min="1732" max="1732" width="5.42578125" style="1" bestFit="1" customWidth="1"/>
    <col min="1733" max="1734" width="5.7109375" style="1" bestFit="1" customWidth="1"/>
    <col min="1735" max="1735" width="5.5703125" style="1" bestFit="1" customWidth="1"/>
    <col min="1736" max="1736" width="5.42578125" style="1" bestFit="1" customWidth="1"/>
    <col min="1737" max="1738" width="5.7109375" style="1" bestFit="1" customWidth="1"/>
    <col min="1739" max="1739" width="5.28515625" style="1" bestFit="1" customWidth="1"/>
    <col min="1740" max="1740" width="5.42578125" style="1" bestFit="1" customWidth="1"/>
    <col min="1741" max="1742" width="5.7109375" style="1" bestFit="1" customWidth="1"/>
    <col min="1743" max="1777" width="6.7109375" style="1" customWidth="1"/>
    <col min="1778" max="1778" width="5.7109375" style="1" bestFit="1" customWidth="1"/>
    <col min="1779" max="1781" width="5.7109375" style="1" customWidth="1"/>
    <col min="1782" max="1782" width="6.7109375" style="1" bestFit="1" customWidth="1"/>
    <col min="1783" max="1789" width="6.7109375" style="1" customWidth="1"/>
    <col min="1790" max="1790" width="5.5703125" style="1" bestFit="1" customWidth="1"/>
    <col min="1791" max="1791" width="6.7109375" style="1" customWidth="1"/>
    <col min="1792" max="1945" width="9.140625" style="1"/>
    <col min="1946" max="1946" width="44.85546875" style="1" customWidth="1"/>
    <col min="1947" max="1987" width="6.7109375" style="1" customWidth="1"/>
    <col min="1988" max="1988" width="5.42578125" style="1" bestFit="1" customWidth="1"/>
    <col min="1989" max="1990" width="5.7109375" style="1" bestFit="1" customWidth="1"/>
    <col min="1991" max="1991" width="5.5703125" style="1" bestFit="1" customWidth="1"/>
    <col min="1992" max="1992" width="5.42578125" style="1" bestFit="1" customWidth="1"/>
    <col min="1993" max="1994" width="5.7109375" style="1" bestFit="1" customWidth="1"/>
    <col min="1995" max="1995" width="5.28515625" style="1" bestFit="1" customWidth="1"/>
    <col min="1996" max="1996" width="5.42578125" style="1" bestFit="1" customWidth="1"/>
    <col min="1997" max="1998" width="5.7109375" style="1" bestFit="1" customWidth="1"/>
    <col min="1999" max="2033" width="6.7109375" style="1" customWidth="1"/>
    <col min="2034" max="2034" width="5.7109375" style="1" bestFit="1" customWidth="1"/>
    <col min="2035" max="2037" width="5.7109375" style="1" customWidth="1"/>
    <col min="2038" max="2038" width="6.7109375" style="1" bestFit="1" customWidth="1"/>
    <col min="2039" max="2045" width="6.7109375" style="1" customWidth="1"/>
    <col min="2046" max="2046" width="5.5703125" style="1" bestFit="1" customWidth="1"/>
    <col min="2047" max="2047" width="6.7109375" style="1" customWidth="1"/>
    <col min="2048" max="2201" width="9.140625" style="1"/>
    <col min="2202" max="2202" width="44.85546875" style="1" customWidth="1"/>
    <col min="2203" max="2243" width="6.7109375" style="1" customWidth="1"/>
    <col min="2244" max="2244" width="5.42578125" style="1" bestFit="1" customWidth="1"/>
    <col min="2245" max="2246" width="5.7109375" style="1" bestFit="1" customWidth="1"/>
    <col min="2247" max="2247" width="5.5703125" style="1" bestFit="1" customWidth="1"/>
    <col min="2248" max="2248" width="5.42578125" style="1" bestFit="1" customWidth="1"/>
    <col min="2249" max="2250" width="5.7109375" style="1" bestFit="1" customWidth="1"/>
    <col min="2251" max="2251" width="5.28515625" style="1" bestFit="1" customWidth="1"/>
    <col min="2252" max="2252" width="5.42578125" style="1" bestFit="1" customWidth="1"/>
    <col min="2253" max="2254" width="5.7109375" style="1" bestFit="1" customWidth="1"/>
    <col min="2255" max="2289" width="6.7109375" style="1" customWidth="1"/>
    <col min="2290" max="2290" width="5.7109375" style="1" bestFit="1" customWidth="1"/>
    <col min="2291" max="2293" width="5.7109375" style="1" customWidth="1"/>
    <col min="2294" max="2294" width="6.7109375" style="1" bestFit="1" customWidth="1"/>
    <col min="2295" max="2301" width="6.7109375" style="1" customWidth="1"/>
    <col min="2302" max="2302" width="5.5703125" style="1" bestFit="1" customWidth="1"/>
    <col min="2303" max="2303" width="6.7109375" style="1" customWidth="1"/>
    <col min="2304" max="2457" width="9.140625" style="1"/>
    <col min="2458" max="2458" width="44.85546875" style="1" customWidth="1"/>
    <col min="2459" max="2499" width="6.7109375" style="1" customWidth="1"/>
    <col min="2500" max="2500" width="5.42578125" style="1" bestFit="1" customWidth="1"/>
    <col min="2501" max="2502" width="5.7109375" style="1" bestFit="1" customWidth="1"/>
    <col min="2503" max="2503" width="5.5703125" style="1" bestFit="1" customWidth="1"/>
    <col min="2504" max="2504" width="5.42578125" style="1" bestFit="1" customWidth="1"/>
    <col min="2505" max="2506" width="5.7109375" style="1" bestFit="1" customWidth="1"/>
    <col min="2507" max="2507" width="5.28515625" style="1" bestFit="1" customWidth="1"/>
    <col min="2508" max="2508" width="5.42578125" style="1" bestFit="1" customWidth="1"/>
    <col min="2509" max="2510" width="5.7109375" style="1" bestFit="1" customWidth="1"/>
    <col min="2511" max="2545" width="6.7109375" style="1" customWidth="1"/>
    <col min="2546" max="2546" width="5.7109375" style="1" bestFit="1" customWidth="1"/>
    <col min="2547" max="2549" width="5.7109375" style="1" customWidth="1"/>
    <col min="2550" max="2550" width="6.7109375" style="1" bestFit="1" customWidth="1"/>
    <col min="2551" max="2557" width="6.7109375" style="1" customWidth="1"/>
    <col min="2558" max="2558" width="5.5703125" style="1" bestFit="1" customWidth="1"/>
    <col min="2559" max="2559" width="6.7109375" style="1" customWidth="1"/>
    <col min="2560" max="2713" width="9.140625" style="1"/>
    <col min="2714" max="2714" width="44.85546875" style="1" customWidth="1"/>
    <col min="2715" max="2755" width="6.7109375" style="1" customWidth="1"/>
    <col min="2756" max="2756" width="5.42578125" style="1" bestFit="1" customWidth="1"/>
    <col min="2757" max="2758" width="5.7109375" style="1" bestFit="1" customWidth="1"/>
    <col min="2759" max="2759" width="5.5703125" style="1" bestFit="1" customWidth="1"/>
    <col min="2760" max="2760" width="5.42578125" style="1" bestFit="1" customWidth="1"/>
    <col min="2761" max="2762" width="5.7109375" style="1" bestFit="1" customWidth="1"/>
    <col min="2763" max="2763" width="5.28515625" style="1" bestFit="1" customWidth="1"/>
    <col min="2764" max="2764" width="5.42578125" style="1" bestFit="1" customWidth="1"/>
    <col min="2765" max="2766" width="5.7109375" style="1" bestFit="1" customWidth="1"/>
    <col min="2767" max="2801" width="6.7109375" style="1" customWidth="1"/>
    <col min="2802" max="2802" width="5.7109375" style="1" bestFit="1" customWidth="1"/>
    <col min="2803" max="2805" width="5.7109375" style="1" customWidth="1"/>
    <col min="2806" max="2806" width="6.7109375" style="1" bestFit="1" customWidth="1"/>
    <col min="2807" max="2813" width="6.7109375" style="1" customWidth="1"/>
    <col min="2814" max="2814" width="5.5703125" style="1" bestFit="1" customWidth="1"/>
    <col min="2815" max="2815" width="6.7109375" style="1" customWidth="1"/>
    <col min="2816" max="2969" width="9.140625" style="1"/>
    <col min="2970" max="2970" width="44.85546875" style="1" customWidth="1"/>
    <col min="2971" max="3011" width="6.7109375" style="1" customWidth="1"/>
    <col min="3012" max="3012" width="5.42578125" style="1" bestFit="1" customWidth="1"/>
    <col min="3013" max="3014" width="5.7109375" style="1" bestFit="1" customWidth="1"/>
    <col min="3015" max="3015" width="5.5703125" style="1" bestFit="1" customWidth="1"/>
    <col min="3016" max="3016" width="5.42578125" style="1" bestFit="1" customWidth="1"/>
    <col min="3017" max="3018" width="5.7109375" style="1" bestFit="1" customWidth="1"/>
    <col min="3019" max="3019" width="5.28515625" style="1" bestFit="1" customWidth="1"/>
    <col min="3020" max="3020" width="5.42578125" style="1" bestFit="1" customWidth="1"/>
    <col min="3021" max="3022" width="5.7109375" style="1" bestFit="1" customWidth="1"/>
    <col min="3023" max="3057" width="6.7109375" style="1" customWidth="1"/>
    <col min="3058" max="3058" width="5.7109375" style="1" bestFit="1" customWidth="1"/>
    <col min="3059" max="3061" width="5.7109375" style="1" customWidth="1"/>
    <col min="3062" max="3062" width="6.7109375" style="1" bestFit="1" customWidth="1"/>
    <col min="3063" max="3069" width="6.7109375" style="1" customWidth="1"/>
    <col min="3070" max="3070" width="5.5703125" style="1" bestFit="1" customWidth="1"/>
    <col min="3071" max="3071" width="6.7109375" style="1" customWidth="1"/>
    <col min="3072" max="3225" width="9.140625" style="1"/>
    <col min="3226" max="3226" width="44.85546875" style="1" customWidth="1"/>
    <col min="3227" max="3267" width="6.7109375" style="1" customWidth="1"/>
    <col min="3268" max="3268" width="5.42578125" style="1" bestFit="1" customWidth="1"/>
    <col min="3269" max="3270" width="5.7109375" style="1" bestFit="1" customWidth="1"/>
    <col min="3271" max="3271" width="5.5703125" style="1" bestFit="1" customWidth="1"/>
    <col min="3272" max="3272" width="5.42578125" style="1" bestFit="1" customWidth="1"/>
    <col min="3273" max="3274" width="5.7109375" style="1" bestFit="1" customWidth="1"/>
    <col min="3275" max="3275" width="5.28515625" style="1" bestFit="1" customWidth="1"/>
    <col min="3276" max="3276" width="5.42578125" style="1" bestFit="1" customWidth="1"/>
    <col min="3277" max="3278" width="5.7109375" style="1" bestFit="1" customWidth="1"/>
    <col min="3279" max="3313" width="6.7109375" style="1" customWidth="1"/>
    <col min="3314" max="3314" width="5.7109375" style="1" bestFit="1" customWidth="1"/>
    <col min="3315" max="3317" width="5.7109375" style="1" customWidth="1"/>
    <col min="3318" max="3318" width="6.7109375" style="1" bestFit="1" customWidth="1"/>
    <col min="3319" max="3325" width="6.7109375" style="1" customWidth="1"/>
    <col min="3326" max="3326" width="5.5703125" style="1" bestFit="1" customWidth="1"/>
    <col min="3327" max="3327" width="6.7109375" style="1" customWidth="1"/>
    <col min="3328" max="3481" width="9.140625" style="1"/>
    <col min="3482" max="3482" width="44.85546875" style="1" customWidth="1"/>
    <col min="3483" max="3523" width="6.7109375" style="1" customWidth="1"/>
    <col min="3524" max="3524" width="5.42578125" style="1" bestFit="1" customWidth="1"/>
    <col min="3525" max="3526" width="5.7109375" style="1" bestFit="1" customWidth="1"/>
    <col min="3527" max="3527" width="5.5703125" style="1" bestFit="1" customWidth="1"/>
    <col min="3528" max="3528" width="5.42578125" style="1" bestFit="1" customWidth="1"/>
    <col min="3529" max="3530" width="5.7109375" style="1" bestFit="1" customWidth="1"/>
    <col min="3531" max="3531" width="5.28515625" style="1" bestFit="1" customWidth="1"/>
    <col min="3532" max="3532" width="5.42578125" style="1" bestFit="1" customWidth="1"/>
    <col min="3533" max="3534" width="5.7109375" style="1" bestFit="1" customWidth="1"/>
    <col min="3535" max="3569" width="6.7109375" style="1" customWidth="1"/>
    <col min="3570" max="3570" width="5.7109375" style="1" bestFit="1" customWidth="1"/>
    <col min="3571" max="3573" width="5.7109375" style="1" customWidth="1"/>
    <col min="3574" max="3574" width="6.7109375" style="1" bestFit="1" customWidth="1"/>
    <col min="3575" max="3581" width="6.7109375" style="1" customWidth="1"/>
    <col min="3582" max="3582" width="5.5703125" style="1" bestFit="1" customWidth="1"/>
    <col min="3583" max="3583" width="6.7109375" style="1" customWidth="1"/>
    <col min="3584" max="3737" width="9.140625" style="1"/>
    <col min="3738" max="3738" width="44.85546875" style="1" customWidth="1"/>
    <col min="3739" max="3779" width="6.7109375" style="1" customWidth="1"/>
    <col min="3780" max="3780" width="5.42578125" style="1" bestFit="1" customWidth="1"/>
    <col min="3781" max="3782" width="5.7109375" style="1" bestFit="1" customWidth="1"/>
    <col min="3783" max="3783" width="5.5703125" style="1" bestFit="1" customWidth="1"/>
    <col min="3784" max="3784" width="5.42578125" style="1" bestFit="1" customWidth="1"/>
    <col min="3785" max="3786" width="5.7109375" style="1" bestFit="1" customWidth="1"/>
    <col min="3787" max="3787" width="5.28515625" style="1" bestFit="1" customWidth="1"/>
    <col min="3788" max="3788" width="5.42578125" style="1" bestFit="1" customWidth="1"/>
    <col min="3789" max="3790" width="5.7109375" style="1" bestFit="1" customWidth="1"/>
    <col min="3791" max="3825" width="6.7109375" style="1" customWidth="1"/>
    <col min="3826" max="3826" width="5.7109375" style="1" bestFit="1" customWidth="1"/>
    <col min="3827" max="3829" width="5.7109375" style="1" customWidth="1"/>
    <col min="3830" max="3830" width="6.7109375" style="1" bestFit="1" customWidth="1"/>
    <col min="3831" max="3837" width="6.7109375" style="1" customWidth="1"/>
    <col min="3838" max="3838" width="5.5703125" style="1" bestFit="1" customWidth="1"/>
    <col min="3839" max="3839" width="6.7109375" style="1" customWidth="1"/>
    <col min="3840" max="3993" width="9.140625" style="1"/>
    <col min="3994" max="3994" width="44.85546875" style="1" customWidth="1"/>
    <col min="3995" max="4035" width="6.7109375" style="1" customWidth="1"/>
    <col min="4036" max="4036" width="5.42578125" style="1" bestFit="1" customWidth="1"/>
    <col min="4037" max="4038" width="5.7109375" style="1" bestFit="1" customWidth="1"/>
    <col min="4039" max="4039" width="5.5703125" style="1" bestFit="1" customWidth="1"/>
    <col min="4040" max="4040" width="5.42578125" style="1" bestFit="1" customWidth="1"/>
    <col min="4041" max="4042" width="5.7109375" style="1" bestFit="1" customWidth="1"/>
    <col min="4043" max="4043" width="5.28515625" style="1" bestFit="1" customWidth="1"/>
    <col min="4044" max="4044" width="5.42578125" style="1" bestFit="1" customWidth="1"/>
    <col min="4045" max="4046" width="5.7109375" style="1" bestFit="1" customWidth="1"/>
    <col min="4047" max="4081" width="6.7109375" style="1" customWidth="1"/>
    <col min="4082" max="4082" width="5.7109375" style="1" bestFit="1" customWidth="1"/>
    <col min="4083" max="4085" width="5.7109375" style="1" customWidth="1"/>
    <col min="4086" max="4086" width="6.7109375" style="1" bestFit="1" customWidth="1"/>
    <col min="4087" max="4093" width="6.7109375" style="1" customWidth="1"/>
    <col min="4094" max="4094" width="5.5703125" style="1" bestFit="1" customWidth="1"/>
    <col min="4095" max="4095" width="6.7109375" style="1" customWidth="1"/>
    <col min="4096" max="4249" width="9.140625" style="1"/>
    <col min="4250" max="4250" width="44.85546875" style="1" customWidth="1"/>
    <col min="4251" max="4291" width="6.7109375" style="1" customWidth="1"/>
    <col min="4292" max="4292" width="5.42578125" style="1" bestFit="1" customWidth="1"/>
    <col min="4293" max="4294" width="5.7109375" style="1" bestFit="1" customWidth="1"/>
    <col min="4295" max="4295" width="5.5703125" style="1" bestFit="1" customWidth="1"/>
    <col min="4296" max="4296" width="5.42578125" style="1" bestFit="1" customWidth="1"/>
    <col min="4297" max="4298" width="5.7109375" style="1" bestFit="1" customWidth="1"/>
    <col min="4299" max="4299" width="5.28515625" style="1" bestFit="1" customWidth="1"/>
    <col min="4300" max="4300" width="5.42578125" style="1" bestFit="1" customWidth="1"/>
    <col min="4301" max="4302" width="5.7109375" style="1" bestFit="1" customWidth="1"/>
    <col min="4303" max="4337" width="6.7109375" style="1" customWidth="1"/>
    <col min="4338" max="4338" width="5.7109375" style="1" bestFit="1" customWidth="1"/>
    <col min="4339" max="4341" width="5.7109375" style="1" customWidth="1"/>
    <col min="4342" max="4342" width="6.7109375" style="1" bestFit="1" customWidth="1"/>
    <col min="4343" max="4349" width="6.7109375" style="1" customWidth="1"/>
    <col min="4350" max="4350" width="5.5703125" style="1" bestFit="1" customWidth="1"/>
    <col min="4351" max="4351" width="6.7109375" style="1" customWidth="1"/>
    <col min="4352" max="4505" width="9.140625" style="1"/>
    <col min="4506" max="4506" width="44.85546875" style="1" customWidth="1"/>
    <col min="4507" max="4547" width="6.7109375" style="1" customWidth="1"/>
    <col min="4548" max="4548" width="5.42578125" style="1" bestFit="1" customWidth="1"/>
    <col min="4549" max="4550" width="5.7109375" style="1" bestFit="1" customWidth="1"/>
    <col min="4551" max="4551" width="5.5703125" style="1" bestFit="1" customWidth="1"/>
    <col min="4552" max="4552" width="5.42578125" style="1" bestFit="1" customWidth="1"/>
    <col min="4553" max="4554" width="5.7109375" style="1" bestFit="1" customWidth="1"/>
    <col min="4555" max="4555" width="5.28515625" style="1" bestFit="1" customWidth="1"/>
    <col min="4556" max="4556" width="5.42578125" style="1" bestFit="1" customWidth="1"/>
    <col min="4557" max="4558" width="5.7109375" style="1" bestFit="1" customWidth="1"/>
    <col min="4559" max="4593" width="6.7109375" style="1" customWidth="1"/>
    <col min="4594" max="4594" width="5.7109375" style="1" bestFit="1" customWidth="1"/>
    <col min="4595" max="4597" width="5.7109375" style="1" customWidth="1"/>
    <col min="4598" max="4598" width="6.7109375" style="1" bestFit="1" customWidth="1"/>
    <col min="4599" max="4605" width="6.7109375" style="1" customWidth="1"/>
    <col min="4606" max="4606" width="5.5703125" style="1" bestFit="1" customWidth="1"/>
    <col min="4607" max="4607" width="6.7109375" style="1" customWidth="1"/>
    <col min="4608" max="4761" width="9.140625" style="1"/>
    <col min="4762" max="4762" width="44.85546875" style="1" customWidth="1"/>
    <col min="4763" max="4803" width="6.7109375" style="1" customWidth="1"/>
    <col min="4804" max="4804" width="5.42578125" style="1" bestFit="1" customWidth="1"/>
    <col min="4805" max="4806" width="5.7109375" style="1" bestFit="1" customWidth="1"/>
    <col min="4807" max="4807" width="5.5703125" style="1" bestFit="1" customWidth="1"/>
    <col min="4808" max="4808" width="5.42578125" style="1" bestFit="1" customWidth="1"/>
    <col min="4809" max="4810" width="5.7109375" style="1" bestFit="1" customWidth="1"/>
    <col min="4811" max="4811" width="5.28515625" style="1" bestFit="1" customWidth="1"/>
    <col min="4812" max="4812" width="5.42578125" style="1" bestFit="1" customWidth="1"/>
    <col min="4813" max="4814" width="5.7109375" style="1" bestFit="1" customWidth="1"/>
    <col min="4815" max="4849" width="6.7109375" style="1" customWidth="1"/>
    <col min="4850" max="4850" width="5.7109375" style="1" bestFit="1" customWidth="1"/>
    <col min="4851" max="4853" width="5.7109375" style="1" customWidth="1"/>
    <col min="4854" max="4854" width="6.7109375" style="1" bestFit="1" customWidth="1"/>
    <col min="4855" max="4861" width="6.7109375" style="1" customWidth="1"/>
    <col min="4862" max="4862" width="5.5703125" style="1" bestFit="1" customWidth="1"/>
    <col min="4863" max="4863" width="6.7109375" style="1" customWidth="1"/>
    <col min="4864" max="5017" width="9.140625" style="1"/>
    <col min="5018" max="5018" width="44.85546875" style="1" customWidth="1"/>
    <col min="5019" max="5059" width="6.7109375" style="1" customWidth="1"/>
    <col min="5060" max="5060" width="5.42578125" style="1" bestFit="1" customWidth="1"/>
    <col min="5061" max="5062" width="5.7109375" style="1" bestFit="1" customWidth="1"/>
    <col min="5063" max="5063" width="5.5703125" style="1" bestFit="1" customWidth="1"/>
    <col min="5064" max="5064" width="5.42578125" style="1" bestFit="1" customWidth="1"/>
    <col min="5065" max="5066" width="5.7109375" style="1" bestFit="1" customWidth="1"/>
    <col min="5067" max="5067" width="5.28515625" style="1" bestFit="1" customWidth="1"/>
    <col min="5068" max="5068" width="5.42578125" style="1" bestFit="1" customWidth="1"/>
    <col min="5069" max="5070" width="5.7109375" style="1" bestFit="1" customWidth="1"/>
    <col min="5071" max="5105" width="6.7109375" style="1" customWidth="1"/>
    <col min="5106" max="5106" width="5.7109375" style="1" bestFit="1" customWidth="1"/>
    <col min="5107" max="5109" width="5.7109375" style="1" customWidth="1"/>
    <col min="5110" max="5110" width="6.7109375" style="1" bestFit="1" customWidth="1"/>
    <col min="5111" max="5117" width="6.7109375" style="1" customWidth="1"/>
    <col min="5118" max="5118" width="5.5703125" style="1" bestFit="1" customWidth="1"/>
    <col min="5119" max="5119" width="6.7109375" style="1" customWidth="1"/>
    <col min="5120" max="5273" width="9.140625" style="1"/>
    <col min="5274" max="5274" width="44.85546875" style="1" customWidth="1"/>
    <col min="5275" max="5315" width="6.7109375" style="1" customWidth="1"/>
    <col min="5316" max="5316" width="5.42578125" style="1" bestFit="1" customWidth="1"/>
    <col min="5317" max="5318" width="5.7109375" style="1" bestFit="1" customWidth="1"/>
    <col min="5319" max="5319" width="5.5703125" style="1" bestFit="1" customWidth="1"/>
    <col min="5320" max="5320" width="5.42578125" style="1" bestFit="1" customWidth="1"/>
    <col min="5321" max="5322" width="5.7109375" style="1" bestFit="1" customWidth="1"/>
    <col min="5323" max="5323" width="5.28515625" style="1" bestFit="1" customWidth="1"/>
    <col min="5324" max="5324" width="5.42578125" style="1" bestFit="1" customWidth="1"/>
    <col min="5325" max="5326" width="5.7109375" style="1" bestFit="1" customWidth="1"/>
    <col min="5327" max="5361" width="6.7109375" style="1" customWidth="1"/>
    <col min="5362" max="5362" width="5.7109375" style="1" bestFit="1" customWidth="1"/>
    <col min="5363" max="5365" width="5.7109375" style="1" customWidth="1"/>
    <col min="5366" max="5366" width="6.7109375" style="1" bestFit="1" customWidth="1"/>
    <col min="5367" max="5373" width="6.7109375" style="1" customWidth="1"/>
    <col min="5374" max="5374" width="5.5703125" style="1" bestFit="1" customWidth="1"/>
    <col min="5375" max="5375" width="6.7109375" style="1" customWidth="1"/>
    <col min="5376" max="5529" width="9.140625" style="1"/>
    <col min="5530" max="5530" width="44.85546875" style="1" customWidth="1"/>
    <col min="5531" max="5571" width="6.7109375" style="1" customWidth="1"/>
    <col min="5572" max="5572" width="5.42578125" style="1" bestFit="1" customWidth="1"/>
    <col min="5573" max="5574" width="5.7109375" style="1" bestFit="1" customWidth="1"/>
    <col min="5575" max="5575" width="5.5703125" style="1" bestFit="1" customWidth="1"/>
    <col min="5576" max="5576" width="5.42578125" style="1" bestFit="1" customWidth="1"/>
    <col min="5577" max="5578" width="5.7109375" style="1" bestFit="1" customWidth="1"/>
    <col min="5579" max="5579" width="5.28515625" style="1" bestFit="1" customWidth="1"/>
    <col min="5580" max="5580" width="5.42578125" style="1" bestFit="1" customWidth="1"/>
    <col min="5581" max="5582" width="5.7109375" style="1" bestFit="1" customWidth="1"/>
    <col min="5583" max="5617" width="6.7109375" style="1" customWidth="1"/>
    <col min="5618" max="5618" width="5.7109375" style="1" bestFit="1" customWidth="1"/>
    <col min="5619" max="5621" width="5.7109375" style="1" customWidth="1"/>
    <col min="5622" max="5622" width="6.7109375" style="1" bestFit="1" customWidth="1"/>
    <col min="5623" max="5629" width="6.7109375" style="1" customWidth="1"/>
    <col min="5630" max="5630" width="5.5703125" style="1" bestFit="1" customWidth="1"/>
    <col min="5631" max="5631" width="6.7109375" style="1" customWidth="1"/>
    <col min="5632" max="5785" width="9.140625" style="1"/>
    <col min="5786" max="5786" width="44.85546875" style="1" customWidth="1"/>
    <col min="5787" max="5827" width="6.7109375" style="1" customWidth="1"/>
    <col min="5828" max="5828" width="5.42578125" style="1" bestFit="1" customWidth="1"/>
    <col min="5829" max="5830" width="5.7109375" style="1" bestFit="1" customWidth="1"/>
    <col min="5831" max="5831" width="5.5703125" style="1" bestFit="1" customWidth="1"/>
    <col min="5832" max="5832" width="5.42578125" style="1" bestFit="1" customWidth="1"/>
    <col min="5833" max="5834" width="5.7109375" style="1" bestFit="1" customWidth="1"/>
    <col min="5835" max="5835" width="5.28515625" style="1" bestFit="1" customWidth="1"/>
    <col min="5836" max="5836" width="5.42578125" style="1" bestFit="1" customWidth="1"/>
    <col min="5837" max="5838" width="5.7109375" style="1" bestFit="1" customWidth="1"/>
    <col min="5839" max="5873" width="6.7109375" style="1" customWidth="1"/>
    <col min="5874" max="5874" width="5.7109375" style="1" bestFit="1" customWidth="1"/>
    <col min="5875" max="5877" width="5.7109375" style="1" customWidth="1"/>
    <col min="5878" max="5878" width="6.7109375" style="1" bestFit="1" customWidth="1"/>
    <col min="5879" max="5885" width="6.7109375" style="1" customWidth="1"/>
    <col min="5886" max="5886" width="5.5703125" style="1" bestFit="1" customWidth="1"/>
    <col min="5887" max="5887" width="6.7109375" style="1" customWidth="1"/>
    <col min="5888" max="6041" width="9.140625" style="1"/>
    <col min="6042" max="6042" width="44.85546875" style="1" customWidth="1"/>
    <col min="6043" max="6083" width="6.7109375" style="1" customWidth="1"/>
    <col min="6084" max="6084" width="5.42578125" style="1" bestFit="1" customWidth="1"/>
    <col min="6085" max="6086" width="5.7109375" style="1" bestFit="1" customWidth="1"/>
    <col min="6087" max="6087" width="5.5703125" style="1" bestFit="1" customWidth="1"/>
    <col min="6088" max="6088" width="5.42578125" style="1" bestFit="1" customWidth="1"/>
    <col min="6089" max="6090" width="5.7109375" style="1" bestFit="1" customWidth="1"/>
    <col min="6091" max="6091" width="5.28515625" style="1" bestFit="1" customWidth="1"/>
    <col min="6092" max="6092" width="5.42578125" style="1" bestFit="1" customWidth="1"/>
    <col min="6093" max="6094" width="5.7109375" style="1" bestFit="1" customWidth="1"/>
    <col min="6095" max="6129" width="6.7109375" style="1" customWidth="1"/>
    <col min="6130" max="6130" width="5.7109375" style="1" bestFit="1" customWidth="1"/>
    <col min="6131" max="6133" width="5.7109375" style="1" customWidth="1"/>
    <col min="6134" max="6134" width="6.7109375" style="1" bestFit="1" customWidth="1"/>
    <col min="6135" max="6141" width="6.7109375" style="1" customWidth="1"/>
    <col min="6142" max="6142" width="5.5703125" style="1" bestFit="1" customWidth="1"/>
    <col min="6143" max="6143" width="6.7109375" style="1" customWidth="1"/>
    <col min="6144" max="6297" width="9.140625" style="1"/>
    <col min="6298" max="6298" width="44.85546875" style="1" customWidth="1"/>
    <col min="6299" max="6339" width="6.7109375" style="1" customWidth="1"/>
    <col min="6340" max="6340" width="5.42578125" style="1" bestFit="1" customWidth="1"/>
    <col min="6341" max="6342" width="5.7109375" style="1" bestFit="1" customWidth="1"/>
    <col min="6343" max="6343" width="5.5703125" style="1" bestFit="1" customWidth="1"/>
    <col min="6344" max="6344" width="5.42578125" style="1" bestFit="1" customWidth="1"/>
    <col min="6345" max="6346" width="5.7109375" style="1" bestFit="1" customWidth="1"/>
    <col min="6347" max="6347" width="5.28515625" style="1" bestFit="1" customWidth="1"/>
    <col min="6348" max="6348" width="5.42578125" style="1" bestFit="1" customWidth="1"/>
    <col min="6349" max="6350" width="5.7109375" style="1" bestFit="1" customWidth="1"/>
    <col min="6351" max="6385" width="6.7109375" style="1" customWidth="1"/>
    <col min="6386" max="6386" width="5.7109375" style="1" bestFit="1" customWidth="1"/>
    <col min="6387" max="6389" width="5.7109375" style="1" customWidth="1"/>
    <col min="6390" max="6390" width="6.7109375" style="1" bestFit="1" customWidth="1"/>
    <col min="6391" max="6397" width="6.7109375" style="1" customWidth="1"/>
    <col min="6398" max="6398" width="5.5703125" style="1" bestFit="1" customWidth="1"/>
    <col min="6399" max="6399" width="6.7109375" style="1" customWidth="1"/>
    <col min="6400" max="6553" width="9.140625" style="1"/>
    <col min="6554" max="6554" width="44.85546875" style="1" customWidth="1"/>
    <col min="6555" max="6595" width="6.7109375" style="1" customWidth="1"/>
    <col min="6596" max="6596" width="5.42578125" style="1" bestFit="1" customWidth="1"/>
    <col min="6597" max="6598" width="5.7109375" style="1" bestFit="1" customWidth="1"/>
    <col min="6599" max="6599" width="5.5703125" style="1" bestFit="1" customWidth="1"/>
    <col min="6600" max="6600" width="5.42578125" style="1" bestFit="1" customWidth="1"/>
    <col min="6601" max="6602" width="5.7109375" style="1" bestFit="1" customWidth="1"/>
    <col min="6603" max="6603" width="5.28515625" style="1" bestFit="1" customWidth="1"/>
    <col min="6604" max="6604" width="5.42578125" style="1" bestFit="1" customWidth="1"/>
    <col min="6605" max="6606" width="5.7109375" style="1" bestFit="1" customWidth="1"/>
    <col min="6607" max="6641" width="6.7109375" style="1" customWidth="1"/>
    <col min="6642" max="6642" width="5.7109375" style="1" bestFit="1" customWidth="1"/>
    <col min="6643" max="6645" width="5.7109375" style="1" customWidth="1"/>
    <col min="6646" max="6646" width="6.7109375" style="1" bestFit="1" customWidth="1"/>
    <col min="6647" max="6653" width="6.7109375" style="1" customWidth="1"/>
    <col min="6654" max="6654" width="5.5703125" style="1" bestFit="1" customWidth="1"/>
    <col min="6655" max="6655" width="6.7109375" style="1" customWidth="1"/>
    <col min="6656" max="6809" width="9.140625" style="1"/>
    <col min="6810" max="6810" width="44.85546875" style="1" customWidth="1"/>
    <col min="6811" max="6851" width="6.7109375" style="1" customWidth="1"/>
    <col min="6852" max="6852" width="5.42578125" style="1" bestFit="1" customWidth="1"/>
    <col min="6853" max="6854" width="5.7109375" style="1" bestFit="1" customWidth="1"/>
    <col min="6855" max="6855" width="5.5703125" style="1" bestFit="1" customWidth="1"/>
    <col min="6856" max="6856" width="5.42578125" style="1" bestFit="1" customWidth="1"/>
    <col min="6857" max="6858" width="5.7109375" style="1" bestFit="1" customWidth="1"/>
    <col min="6859" max="6859" width="5.28515625" style="1" bestFit="1" customWidth="1"/>
    <col min="6860" max="6860" width="5.42578125" style="1" bestFit="1" customWidth="1"/>
    <col min="6861" max="6862" width="5.7109375" style="1" bestFit="1" customWidth="1"/>
    <col min="6863" max="6897" width="6.7109375" style="1" customWidth="1"/>
    <col min="6898" max="6898" width="5.7109375" style="1" bestFit="1" customWidth="1"/>
    <col min="6899" max="6901" width="5.7109375" style="1" customWidth="1"/>
    <col min="6902" max="6902" width="6.7109375" style="1" bestFit="1" customWidth="1"/>
    <col min="6903" max="6909" width="6.7109375" style="1" customWidth="1"/>
    <col min="6910" max="6910" width="5.5703125" style="1" bestFit="1" customWidth="1"/>
    <col min="6911" max="6911" width="6.7109375" style="1" customWidth="1"/>
    <col min="6912" max="7065" width="9.140625" style="1"/>
    <col min="7066" max="7066" width="44.85546875" style="1" customWidth="1"/>
    <col min="7067" max="7107" width="6.7109375" style="1" customWidth="1"/>
    <col min="7108" max="7108" width="5.42578125" style="1" bestFit="1" customWidth="1"/>
    <col min="7109" max="7110" width="5.7109375" style="1" bestFit="1" customWidth="1"/>
    <col min="7111" max="7111" width="5.5703125" style="1" bestFit="1" customWidth="1"/>
    <col min="7112" max="7112" width="5.42578125" style="1" bestFit="1" customWidth="1"/>
    <col min="7113" max="7114" width="5.7109375" style="1" bestFit="1" customWidth="1"/>
    <col min="7115" max="7115" width="5.28515625" style="1" bestFit="1" customWidth="1"/>
    <col min="7116" max="7116" width="5.42578125" style="1" bestFit="1" customWidth="1"/>
    <col min="7117" max="7118" width="5.7109375" style="1" bestFit="1" customWidth="1"/>
    <col min="7119" max="7153" width="6.7109375" style="1" customWidth="1"/>
    <col min="7154" max="7154" width="5.7109375" style="1" bestFit="1" customWidth="1"/>
    <col min="7155" max="7157" width="5.7109375" style="1" customWidth="1"/>
    <col min="7158" max="7158" width="6.7109375" style="1" bestFit="1" customWidth="1"/>
    <col min="7159" max="7165" width="6.7109375" style="1" customWidth="1"/>
    <col min="7166" max="7166" width="5.5703125" style="1" bestFit="1" customWidth="1"/>
    <col min="7167" max="7167" width="6.7109375" style="1" customWidth="1"/>
    <col min="7168" max="7321" width="9.140625" style="1"/>
    <col min="7322" max="7322" width="44.85546875" style="1" customWidth="1"/>
    <col min="7323" max="7363" width="6.7109375" style="1" customWidth="1"/>
    <col min="7364" max="7364" width="5.42578125" style="1" bestFit="1" customWidth="1"/>
    <col min="7365" max="7366" width="5.7109375" style="1" bestFit="1" customWidth="1"/>
    <col min="7367" max="7367" width="5.5703125" style="1" bestFit="1" customWidth="1"/>
    <col min="7368" max="7368" width="5.42578125" style="1" bestFit="1" customWidth="1"/>
    <col min="7369" max="7370" width="5.7109375" style="1" bestFit="1" customWidth="1"/>
    <col min="7371" max="7371" width="5.28515625" style="1" bestFit="1" customWidth="1"/>
    <col min="7372" max="7372" width="5.42578125" style="1" bestFit="1" customWidth="1"/>
    <col min="7373" max="7374" width="5.7109375" style="1" bestFit="1" customWidth="1"/>
    <col min="7375" max="7409" width="6.7109375" style="1" customWidth="1"/>
    <col min="7410" max="7410" width="5.7109375" style="1" bestFit="1" customWidth="1"/>
    <col min="7411" max="7413" width="5.7109375" style="1" customWidth="1"/>
    <col min="7414" max="7414" width="6.7109375" style="1" bestFit="1" customWidth="1"/>
    <col min="7415" max="7421" width="6.7109375" style="1" customWidth="1"/>
    <col min="7422" max="7422" width="5.5703125" style="1" bestFit="1" customWidth="1"/>
    <col min="7423" max="7423" width="6.7109375" style="1" customWidth="1"/>
    <col min="7424" max="7577" width="9.140625" style="1"/>
    <col min="7578" max="7578" width="44.85546875" style="1" customWidth="1"/>
    <col min="7579" max="7619" width="6.7109375" style="1" customWidth="1"/>
    <col min="7620" max="7620" width="5.42578125" style="1" bestFit="1" customWidth="1"/>
    <col min="7621" max="7622" width="5.7109375" style="1" bestFit="1" customWidth="1"/>
    <col min="7623" max="7623" width="5.5703125" style="1" bestFit="1" customWidth="1"/>
    <col min="7624" max="7624" width="5.42578125" style="1" bestFit="1" customWidth="1"/>
    <col min="7625" max="7626" width="5.7109375" style="1" bestFit="1" customWidth="1"/>
    <col min="7627" max="7627" width="5.28515625" style="1" bestFit="1" customWidth="1"/>
    <col min="7628" max="7628" width="5.42578125" style="1" bestFit="1" customWidth="1"/>
    <col min="7629" max="7630" width="5.7109375" style="1" bestFit="1" customWidth="1"/>
    <col min="7631" max="7665" width="6.7109375" style="1" customWidth="1"/>
    <col min="7666" max="7666" width="5.7109375" style="1" bestFit="1" customWidth="1"/>
    <col min="7667" max="7669" width="5.7109375" style="1" customWidth="1"/>
    <col min="7670" max="7670" width="6.7109375" style="1" bestFit="1" customWidth="1"/>
    <col min="7671" max="7677" width="6.7109375" style="1" customWidth="1"/>
    <col min="7678" max="7678" width="5.5703125" style="1" bestFit="1" customWidth="1"/>
    <col min="7679" max="7679" width="6.7109375" style="1" customWidth="1"/>
    <col min="7680" max="7833" width="9.140625" style="1"/>
    <col min="7834" max="7834" width="44.85546875" style="1" customWidth="1"/>
    <col min="7835" max="7875" width="6.7109375" style="1" customWidth="1"/>
    <col min="7876" max="7876" width="5.42578125" style="1" bestFit="1" customWidth="1"/>
    <col min="7877" max="7878" width="5.7109375" style="1" bestFit="1" customWidth="1"/>
    <col min="7879" max="7879" width="5.5703125" style="1" bestFit="1" customWidth="1"/>
    <col min="7880" max="7880" width="5.42578125" style="1" bestFit="1" customWidth="1"/>
    <col min="7881" max="7882" width="5.7109375" style="1" bestFit="1" customWidth="1"/>
    <col min="7883" max="7883" width="5.28515625" style="1" bestFit="1" customWidth="1"/>
    <col min="7884" max="7884" width="5.42578125" style="1" bestFit="1" customWidth="1"/>
    <col min="7885" max="7886" width="5.7109375" style="1" bestFit="1" customWidth="1"/>
    <col min="7887" max="7921" width="6.7109375" style="1" customWidth="1"/>
    <col min="7922" max="7922" width="5.7109375" style="1" bestFit="1" customWidth="1"/>
    <col min="7923" max="7925" width="5.7109375" style="1" customWidth="1"/>
    <col min="7926" max="7926" width="6.7109375" style="1" bestFit="1" customWidth="1"/>
    <col min="7927" max="7933" width="6.7109375" style="1" customWidth="1"/>
    <col min="7934" max="7934" width="5.5703125" style="1" bestFit="1" customWidth="1"/>
    <col min="7935" max="7935" width="6.7109375" style="1" customWidth="1"/>
    <col min="7936" max="8089" width="9.140625" style="1"/>
    <col min="8090" max="8090" width="44.85546875" style="1" customWidth="1"/>
    <col min="8091" max="8131" width="6.7109375" style="1" customWidth="1"/>
    <col min="8132" max="8132" width="5.42578125" style="1" bestFit="1" customWidth="1"/>
    <col min="8133" max="8134" width="5.7109375" style="1" bestFit="1" customWidth="1"/>
    <col min="8135" max="8135" width="5.5703125" style="1" bestFit="1" customWidth="1"/>
    <col min="8136" max="8136" width="5.42578125" style="1" bestFit="1" customWidth="1"/>
    <col min="8137" max="8138" width="5.7109375" style="1" bestFit="1" customWidth="1"/>
    <col min="8139" max="8139" width="5.28515625" style="1" bestFit="1" customWidth="1"/>
    <col min="8140" max="8140" width="5.42578125" style="1" bestFit="1" customWidth="1"/>
    <col min="8141" max="8142" width="5.7109375" style="1" bestFit="1" customWidth="1"/>
    <col min="8143" max="8177" width="6.7109375" style="1" customWidth="1"/>
    <col min="8178" max="8178" width="5.7109375" style="1" bestFit="1" customWidth="1"/>
    <col min="8179" max="8181" width="5.7109375" style="1" customWidth="1"/>
    <col min="8182" max="8182" width="6.7109375" style="1" bestFit="1" customWidth="1"/>
    <col min="8183" max="8189" width="6.7109375" style="1" customWidth="1"/>
    <col min="8190" max="8190" width="5.5703125" style="1" bestFit="1" customWidth="1"/>
    <col min="8191" max="8191" width="6.7109375" style="1" customWidth="1"/>
    <col min="8192" max="8345" width="9.140625" style="1"/>
    <col min="8346" max="8346" width="44.85546875" style="1" customWidth="1"/>
    <col min="8347" max="8387" width="6.7109375" style="1" customWidth="1"/>
    <col min="8388" max="8388" width="5.42578125" style="1" bestFit="1" customWidth="1"/>
    <col min="8389" max="8390" width="5.7109375" style="1" bestFit="1" customWidth="1"/>
    <col min="8391" max="8391" width="5.5703125" style="1" bestFit="1" customWidth="1"/>
    <col min="8392" max="8392" width="5.42578125" style="1" bestFit="1" customWidth="1"/>
    <col min="8393" max="8394" width="5.7109375" style="1" bestFit="1" customWidth="1"/>
    <col min="8395" max="8395" width="5.28515625" style="1" bestFit="1" customWidth="1"/>
    <col min="8396" max="8396" width="5.42578125" style="1" bestFit="1" customWidth="1"/>
    <col min="8397" max="8398" width="5.7109375" style="1" bestFit="1" customWidth="1"/>
    <col min="8399" max="8433" width="6.7109375" style="1" customWidth="1"/>
    <col min="8434" max="8434" width="5.7109375" style="1" bestFit="1" customWidth="1"/>
    <col min="8435" max="8437" width="5.7109375" style="1" customWidth="1"/>
    <col min="8438" max="8438" width="6.7109375" style="1" bestFit="1" customWidth="1"/>
    <col min="8439" max="8445" width="6.7109375" style="1" customWidth="1"/>
    <col min="8446" max="8446" width="5.5703125" style="1" bestFit="1" customWidth="1"/>
    <col min="8447" max="8447" width="6.7109375" style="1" customWidth="1"/>
    <col min="8448" max="8601" width="9.140625" style="1"/>
    <col min="8602" max="8602" width="44.85546875" style="1" customWidth="1"/>
    <col min="8603" max="8643" width="6.7109375" style="1" customWidth="1"/>
    <col min="8644" max="8644" width="5.42578125" style="1" bestFit="1" customWidth="1"/>
    <col min="8645" max="8646" width="5.7109375" style="1" bestFit="1" customWidth="1"/>
    <col min="8647" max="8647" width="5.5703125" style="1" bestFit="1" customWidth="1"/>
    <col min="8648" max="8648" width="5.42578125" style="1" bestFit="1" customWidth="1"/>
    <col min="8649" max="8650" width="5.7109375" style="1" bestFit="1" customWidth="1"/>
    <col min="8651" max="8651" width="5.28515625" style="1" bestFit="1" customWidth="1"/>
    <col min="8652" max="8652" width="5.42578125" style="1" bestFit="1" customWidth="1"/>
    <col min="8653" max="8654" width="5.7109375" style="1" bestFit="1" customWidth="1"/>
    <col min="8655" max="8689" width="6.7109375" style="1" customWidth="1"/>
    <col min="8690" max="8690" width="5.7109375" style="1" bestFit="1" customWidth="1"/>
    <col min="8691" max="8693" width="5.7109375" style="1" customWidth="1"/>
    <col min="8694" max="8694" width="6.7109375" style="1" bestFit="1" customWidth="1"/>
    <col min="8695" max="8701" width="6.7109375" style="1" customWidth="1"/>
    <col min="8702" max="8702" width="5.5703125" style="1" bestFit="1" customWidth="1"/>
    <col min="8703" max="8703" width="6.7109375" style="1" customWidth="1"/>
    <col min="8704" max="8857" width="9.140625" style="1"/>
    <col min="8858" max="8858" width="44.85546875" style="1" customWidth="1"/>
    <col min="8859" max="8899" width="6.7109375" style="1" customWidth="1"/>
    <col min="8900" max="8900" width="5.42578125" style="1" bestFit="1" customWidth="1"/>
    <col min="8901" max="8902" width="5.7109375" style="1" bestFit="1" customWidth="1"/>
    <col min="8903" max="8903" width="5.5703125" style="1" bestFit="1" customWidth="1"/>
    <col min="8904" max="8904" width="5.42578125" style="1" bestFit="1" customWidth="1"/>
    <col min="8905" max="8906" width="5.7109375" style="1" bestFit="1" customWidth="1"/>
    <col min="8907" max="8907" width="5.28515625" style="1" bestFit="1" customWidth="1"/>
    <col min="8908" max="8908" width="5.42578125" style="1" bestFit="1" customWidth="1"/>
    <col min="8909" max="8910" width="5.7109375" style="1" bestFit="1" customWidth="1"/>
    <col min="8911" max="8945" width="6.7109375" style="1" customWidth="1"/>
    <col min="8946" max="8946" width="5.7109375" style="1" bestFit="1" customWidth="1"/>
    <col min="8947" max="8949" width="5.7109375" style="1" customWidth="1"/>
    <col min="8950" max="8950" width="6.7109375" style="1" bestFit="1" customWidth="1"/>
    <col min="8951" max="8957" width="6.7109375" style="1" customWidth="1"/>
    <col min="8958" max="8958" width="5.5703125" style="1" bestFit="1" customWidth="1"/>
    <col min="8959" max="8959" width="6.7109375" style="1" customWidth="1"/>
    <col min="8960" max="9113" width="9.140625" style="1"/>
    <col min="9114" max="9114" width="44.85546875" style="1" customWidth="1"/>
    <col min="9115" max="9155" width="6.7109375" style="1" customWidth="1"/>
    <col min="9156" max="9156" width="5.42578125" style="1" bestFit="1" customWidth="1"/>
    <col min="9157" max="9158" width="5.7109375" style="1" bestFit="1" customWidth="1"/>
    <col min="9159" max="9159" width="5.5703125" style="1" bestFit="1" customWidth="1"/>
    <col min="9160" max="9160" width="5.42578125" style="1" bestFit="1" customWidth="1"/>
    <col min="9161" max="9162" width="5.7109375" style="1" bestFit="1" customWidth="1"/>
    <col min="9163" max="9163" width="5.28515625" style="1" bestFit="1" customWidth="1"/>
    <col min="9164" max="9164" width="5.42578125" style="1" bestFit="1" customWidth="1"/>
    <col min="9165" max="9166" width="5.7109375" style="1" bestFit="1" customWidth="1"/>
    <col min="9167" max="9201" width="6.7109375" style="1" customWidth="1"/>
    <col min="9202" max="9202" width="5.7109375" style="1" bestFit="1" customWidth="1"/>
    <col min="9203" max="9205" width="5.7109375" style="1" customWidth="1"/>
    <col min="9206" max="9206" width="6.7109375" style="1" bestFit="1" customWidth="1"/>
    <col min="9207" max="9213" width="6.7109375" style="1" customWidth="1"/>
    <col min="9214" max="9214" width="5.5703125" style="1" bestFit="1" customWidth="1"/>
    <col min="9215" max="9215" width="6.7109375" style="1" customWidth="1"/>
    <col min="9216" max="9369" width="9.140625" style="1"/>
    <col min="9370" max="9370" width="44.85546875" style="1" customWidth="1"/>
    <col min="9371" max="9411" width="6.7109375" style="1" customWidth="1"/>
    <col min="9412" max="9412" width="5.42578125" style="1" bestFit="1" customWidth="1"/>
    <col min="9413" max="9414" width="5.7109375" style="1" bestFit="1" customWidth="1"/>
    <col min="9415" max="9415" width="5.5703125" style="1" bestFit="1" customWidth="1"/>
    <col min="9416" max="9416" width="5.42578125" style="1" bestFit="1" customWidth="1"/>
    <col min="9417" max="9418" width="5.7109375" style="1" bestFit="1" customWidth="1"/>
    <col min="9419" max="9419" width="5.28515625" style="1" bestFit="1" customWidth="1"/>
    <col min="9420" max="9420" width="5.42578125" style="1" bestFit="1" customWidth="1"/>
    <col min="9421" max="9422" width="5.7109375" style="1" bestFit="1" customWidth="1"/>
    <col min="9423" max="9457" width="6.7109375" style="1" customWidth="1"/>
    <col min="9458" max="9458" width="5.7109375" style="1" bestFit="1" customWidth="1"/>
    <col min="9459" max="9461" width="5.7109375" style="1" customWidth="1"/>
    <col min="9462" max="9462" width="6.7109375" style="1" bestFit="1" customWidth="1"/>
    <col min="9463" max="9469" width="6.7109375" style="1" customWidth="1"/>
    <col min="9470" max="9470" width="5.5703125" style="1" bestFit="1" customWidth="1"/>
    <col min="9471" max="9471" width="6.7109375" style="1" customWidth="1"/>
    <col min="9472" max="9625" width="9.140625" style="1"/>
    <col min="9626" max="9626" width="44.85546875" style="1" customWidth="1"/>
    <col min="9627" max="9667" width="6.7109375" style="1" customWidth="1"/>
    <col min="9668" max="9668" width="5.42578125" style="1" bestFit="1" customWidth="1"/>
    <col min="9669" max="9670" width="5.7109375" style="1" bestFit="1" customWidth="1"/>
    <col min="9671" max="9671" width="5.5703125" style="1" bestFit="1" customWidth="1"/>
    <col min="9672" max="9672" width="5.42578125" style="1" bestFit="1" customWidth="1"/>
    <col min="9673" max="9674" width="5.7109375" style="1" bestFit="1" customWidth="1"/>
    <col min="9675" max="9675" width="5.28515625" style="1" bestFit="1" customWidth="1"/>
    <col min="9676" max="9676" width="5.42578125" style="1" bestFit="1" customWidth="1"/>
    <col min="9677" max="9678" width="5.7109375" style="1" bestFit="1" customWidth="1"/>
    <col min="9679" max="9713" width="6.7109375" style="1" customWidth="1"/>
    <col min="9714" max="9714" width="5.7109375" style="1" bestFit="1" customWidth="1"/>
    <col min="9715" max="9717" width="5.7109375" style="1" customWidth="1"/>
    <col min="9718" max="9718" width="6.7109375" style="1" bestFit="1" customWidth="1"/>
    <col min="9719" max="9725" width="6.7109375" style="1" customWidth="1"/>
    <col min="9726" max="9726" width="5.5703125" style="1" bestFit="1" customWidth="1"/>
    <col min="9727" max="9727" width="6.7109375" style="1" customWidth="1"/>
    <col min="9728" max="9881" width="9.140625" style="1"/>
    <col min="9882" max="9882" width="44.85546875" style="1" customWidth="1"/>
    <col min="9883" max="9923" width="6.7109375" style="1" customWidth="1"/>
    <col min="9924" max="9924" width="5.42578125" style="1" bestFit="1" customWidth="1"/>
    <col min="9925" max="9926" width="5.7109375" style="1" bestFit="1" customWidth="1"/>
    <col min="9927" max="9927" width="5.5703125" style="1" bestFit="1" customWidth="1"/>
    <col min="9928" max="9928" width="5.42578125" style="1" bestFit="1" customWidth="1"/>
    <col min="9929" max="9930" width="5.7109375" style="1" bestFit="1" customWidth="1"/>
    <col min="9931" max="9931" width="5.28515625" style="1" bestFit="1" customWidth="1"/>
    <col min="9932" max="9932" width="5.42578125" style="1" bestFit="1" customWidth="1"/>
    <col min="9933" max="9934" width="5.7109375" style="1" bestFit="1" customWidth="1"/>
    <col min="9935" max="9969" width="6.7109375" style="1" customWidth="1"/>
    <col min="9970" max="9970" width="5.7109375" style="1" bestFit="1" customWidth="1"/>
    <col min="9971" max="9973" width="5.7109375" style="1" customWidth="1"/>
    <col min="9974" max="9974" width="6.7109375" style="1" bestFit="1" customWidth="1"/>
    <col min="9975" max="9981" width="6.7109375" style="1" customWidth="1"/>
    <col min="9982" max="9982" width="5.5703125" style="1" bestFit="1" customWidth="1"/>
    <col min="9983" max="9983" width="6.7109375" style="1" customWidth="1"/>
    <col min="9984" max="10137" width="9.140625" style="1"/>
    <col min="10138" max="10138" width="44.85546875" style="1" customWidth="1"/>
    <col min="10139" max="10179" width="6.7109375" style="1" customWidth="1"/>
    <col min="10180" max="10180" width="5.42578125" style="1" bestFit="1" customWidth="1"/>
    <col min="10181" max="10182" width="5.7109375" style="1" bestFit="1" customWidth="1"/>
    <col min="10183" max="10183" width="5.5703125" style="1" bestFit="1" customWidth="1"/>
    <col min="10184" max="10184" width="5.42578125" style="1" bestFit="1" customWidth="1"/>
    <col min="10185" max="10186" width="5.7109375" style="1" bestFit="1" customWidth="1"/>
    <col min="10187" max="10187" width="5.28515625" style="1" bestFit="1" customWidth="1"/>
    <col min="10188" max="10188" width="5.42578125" style="1" bestFit="1" customWidth="1"/>
    <col min="10189" max="10190" width="5.7109375" style="1" bestFit="1" customWidth="1"/>
    <col min="10191" max="10225" width="6.7109375" style="1" customWidth="1"/>
    <col min="10226" max="10226" width="5.7109375" style="1" bestFit="1" customWidth="1"/>
    <col min="10227" max="10229" width="5.7109375" style="1" customWidth="1"/>
    <col min="10230" max="10230" width="6.7109375" style="1" bestFit="1" customWidth="1"/>
    <col min="10231" max="10237" width="6.7109375" style="1" customWidth="1"/>
    <col min="10238" max="10238" width="5.5703125" style="1" bestFit="1" customWidth="1"/>
    <col min="10239" max="10239" width="6.7109375" style="1" customWidth="1"/>
    <col min="10240" max="10393" width="9.140625" style="1"/>
    <col min="10394" max="10394" width="44.85546875" style="1" customWidth="1"/>
    <col min="10395" max="10435" width="6.7109375" style="1" customWidth="1"/>
    <col min="10436" max="10436" width="5.42578125" style="1" bestFit="1" customWidth="1"/>
    <col min="10437" max="10438" width="5.7109375" style="1" bestFit="1" customWidth="1"/>
    <col min="10439" max="10439" width="5.5703125" style="1" bestFit="1" customWidth="1"/>
    <col min="10440" max="10440" width="5.42578125" style="1" bestFit="1" customWidth="1"/>
    <col min="10441" max="10442" width="5.7109375" style="1" bestFit="1" customWidth="1"/>
    <col min="10443" max="10443" width="5.28515625" style="1" bestFit="1" customWidth="1"/>
    <col min="10444" max="10444" width="5.42578125" style="1" bestFit="1" customWidth="1"/>
    <col min="10445" max="10446" width="5.7109375" style="1" bestFit="1" customWidth="1"/>
    <col min="10447" max="10481" width="6.7109375" style="1" customWidth="1"/>
    <col min="10482" max="10482" width="5.7109375" style="1" bestFit="1" customWidth="1"/>
    <col min="10483" max="10485" width="5.7109375" style="1" customWidth="1"/>
    <col min="10486" max="10486" width="6.7109375" style="1" bestFit="1" customWidth="1"/>
    <col min="10487" max="10493" width="6.7109375" style="1" customWidth="1"/>
    <col min="10494" max="10494" width="5.5703125" style="1" bestFit="1" customWidth="1"/>
    <col min="10495" max="10495" width="6.7109375" style="1" customWidth="1"/>
    <col min="10496" max="10649" width="9.140625" style="1"/>
    <col min="10650" max="10650" width="44.85546875" style="1" customWidth="1"/>
    <col min="10651" max="10691" width="6.7109375" style="1" customWidth="1"/>
    <col min="10692" max="10692" width="5.42578125" style="1" bestFit="1" customWidth="1"/>
    <col min="10693" max="10694" width="5.7109375" style="1" bestFit="1" customWidth="1"/>
    <col min="10695" max="10695" width="5.5703125" style="1" bestFit="1" customWidth="1"/>
    <col min="10696" max="10696" width="5.42578125" style="1" bestFit="1" customWidth="1"/>
    <col min="10697" max="10698" width="5.7109375" style="1" bestFit="1" customWidth="1"/>
    <col min="10699" max="10699" width="5.28515625" style="1" bestFit="1" customWidth="1"/>
    <col min="10700" max="10700" width="5.42578125" style="1" bestFit="1" customWidth="1"/>
    <col min="10701" max="10702" width="5.7109375" style="1" bestFit="1" customWidth="1"/>
    <col min="10703" max="10737" width="6.7109375" style="1" customWidth="1"/>
    <col min="10738" max="10738" width="5.7109375" style="1" bestFit="1" customWidth="1"/>
    <col min="10739" max="10741" width="5.7109375" style="1" customWidth="1"/>
    <col min="10742" max="10742" width="6.7109375" style="1" bestFit="1" customWidth="1"/>
    <col min="10743" max="10749" width="6.7109375" style="1" customWidth="1"/>
    <col min="10750" max="10750" width="5.5703125" style="1" bestFit="1" customWidth="1"/>
    <col min="10751" max="10751" width="6.7109375" style="1" customWidth="1"/>
    <col min="10752" max="10905" width="9.140625" style="1"/>
    <col min="10906" max="10906" width="44.85546875" style="1" customWidth="1"/>
    <col min="10907" max="10947" width="6.7109375" style="1" customWidth="1"/>
    <col min="10948" max="10948" width="5.42578125" style="1" bestFit="1" customWidth="1"/>
    <col min="10949" max="10950" width="5.7109375" style="1" bestFit="1" customWidth="1"/>
    <col min="10951" max="10951" width="5.5703125" style="1" bestFit="1" customWidth="1"/>
    <col min="10952" max="10952" width="5.42578125" style="1" bestFit="1" customWidth="1"/>
    <col min="10953" max="10954" width="5.7109375" style="1" bestFit="1" customWidth="1"/>
    <col min="10955" max="10955" width="5.28515625" style="1" bestFit="1" customWidth="1"/>
    <col min="10956" max="10956" width="5.42578125" style="1" bestFit="1" customWidth="1"/>
    <col min="10957" max="10958" width="5.7109375" style="1" bestFit="1" customWidth="1"/>
    <col min="10959" max="10993" width="6.7109375" style="1" customWidth="1"/>
    <col min="10994" max="10994" width="5.7109375" style="1" bestFit="1" customWidth="1"/>
    <col min="10995" max="10997" width="5.7109375" style="1" customWidth="1"/>
    <col min="10998" max="10998" width="6.7109375" style="1" bestFit="1" customWidth="1"/>
    <col min="10999" max="11005" width="6.7109375" style="1" customWidth="1"/>
    <col min="11006" max="11006" width="5.5703125" style="1" bestFit="1" customWidth="1"/>
    <col min="11007" max="11007" width="6.7109375" style="1" customWidth="1"/>
    <col min="11008" max="11161" width="9.140625" style="1"/>
    <col min="11162" max="11162" width="44.85546875" style="1" customWidth="1"/>
    <col min="11163" max="11203" width="6.7109375" style="1" customWidth="1"/>
    <col min="11204" max="11204" width="5.42578125" style="1" bestFit="1" customWidth="1"/>
    <col min="11205" max="11206" width="5.7109375" style="1" bestFit="1" customWidth="1"/>
    <col min="11207" max="11207" width="5.5703125" style="1" bestFit="1" customWidth="1"/>
    <col min="11208" max="11208" width="5.42578125" style="1" bestFit="1" customWidth="1"/>
    <col min="11209" max="11210" width="5.7109375" style="1" bestFit="1" customWidth="1"/>
    <col min="11211" max="11211" width="5.28515625" style="1" bestFit="1" customWidth="1"/>
    <col min="11212" max="11212" width="5.42578125" style="1" bestFit="1" customWidth="1"/>
    <col min="11213" max="11214" width="5.7109375" style="1" bestFit="1" customWidth="1"/>
    <col min="11215" max="11249" width="6.7109375" style="1" customWidth="1"/>
    <col min="11250" max="11250" width="5.7109375" style="1" bestFit="1" customWidth="1"/>
    <col min="11251" max="11253" width="5.7109375" style="1" customWidth="1"/>
    <col min="11254" max="11254" width="6.7109375" style="1" bestFit="1" customWidth="1"/>
    <col min="11255" max="11261" width="6.7109375" style="1" customWidth="1"/>
    <col min="11262" max="11262" width="5.5703125" style="1" bestFit="1" customWidth="1"/>
    <col min="11263" max="11263" width="6.7109375" style="1" customWidth="1"/>
    <col min="11264" max="11417" width="9.140625" style="1"/>
    <col min="11418" max="11418" width="44.85546875" style="1" customWidth="1"/>
    <col min="11419" max="11459" width="6.7109375" style="1" customWidth="1"/>
    <col min="11460" max="11460" width="5.42578125" style="1" bestFit="1" customWidth="1"/>
    <col min="11461" max="11462" width="5.7109375" style="1" bestFit="1" customWidth="1"/>
    <col min="11463" max="11463" width="5.5703125" style="1" bestFit="1" customWidth="1"/>
    <col min="11464" max="11464" width="5.42578125" style="1" bestFit="1" customWidth="1"/>
    <col min="11465" max="11466" width="5.7109375" style="1" bestFit="1" customWidth="1"/>
    <col min="11467" max="11467" width="5.28515625" style="1" bestFit="1" customWidth="1"/>
    <col min="11468" max="11468" width="5.42578125" style="1" bestFit="1" customWidth="1"/>
    <col min="11469" max="11470" width="5.7109375" style="1" bestFit="1" customWidth="1"/>
    <col min="11471" max="11505" width="6.7109375" style="1" customWidth="1"/>
    <col min="11506" max="11506" width="5.7109375" style="1" bestFit="1" customWidth="1"/>
    <col min="11507" max="11509" width="5.7109375" style="1" customWidth="1"/>
    <col min="11510" max="11510" width="6.7109375" style="1" bestFit="1" customWidth="1"/>
    <col min="11511" max="11517" width="6.7109375" style="1" customWidth="1"/>
    <col min="11518" max="11518" width="5.5703125" style="1" bestFit="1" customWidth="1"/>
    <col min="11519" max="11519" width="6.7109375" style="1" customWidth="1"/>
    <col min="11520" max="11673" width="9.140625" style="1"/>
    <col min="11674" max="11674" width="44.85546875" style="1" customWidth="1"/>
    <col min="11675" max="11715" width="6.7109375" style="1" customWidth="1"/>
    <col min="11716" max="11716" width="5.42578125" style="1" bestFit="1" customWidth="1"/>
    <col min="11717" max="11718" width="5.7109375" style="1" bestFit="1" customWidth="1"/>
    <col min="11719" max="11719" width="5.5703125" style="1" bestFit="1" customWidth="1"/>
    <col min="11720" max="11720" width="5.42578125" style="1" bestFit="1" customWidth="1"/>
    <col min="11721" max="11722" width="5.7109375" style="1" bestFit="1" customWidth="1"/>
    <col min="11723" max="11723" width="5.28515625" style="1" bestFit="1" customWidth="1"/>
    <col min="11724" max="11724" width="5.42578125" style="1" bestFit="1" customWidth="1"/>
    <col min="11725" max="11726" width="5.7109375" style="1" bestFit="1" customWidth="1"/>
    <col min="11727" max="11761" width="6.7109375" style="1" customWidth="1"/>
    <col min="11762" max="11762" width="5.7109375" style="1" bestFit="1" customWidth="1"/>
    <col min="11763" max="11765" width="5.7109375" style="1" customWidth="1"/>
    <col min="11766" max="11766" width="6.7109375" style="1" bestFit="1" customWidth="1"/>
    <col min="11767" max="11773" width="6.7109375" style="1" customWidth="1"/>
    <col min="11774" max="11774" width="5.5703125" style="1" bestFit="1" customWidth="1"/>
    <col min="11775" max="11775" width="6.7109375" style="1" customWidth="1"/>
    <col min="11776" max="11929" width="9.140625" style="1"/>
    <col min="11930" max="11930" width="44.85546875" style="1" customWidth="1"/>
    <col min="11931" max="11971" width="6.7109375" style="1" customWidth="1"/>
    <col min="11972" max="11972" width="5.42578125" style="1" bestFit="1" customWidth="1"/>
    <col min="11973" max="11974" width="5.7109375" style="1" bestFit="1" customWidth="1"/>
    <col min="11975" max="11975" width="5.5703125" style="1" bestFit="1" customWidth="1"/>
    <col min="11976" max="11976" width="5.42578125" style="1" bestFit="1" customWidth="1"/>
    <col min="11977" max="11978" width="5.7109375" style="1" bestFit="1" customWidth="1"/>
    <col min="11979" max="11979" width="5.28515625" style="1" bestFit="1" customWidth="1"/>
    <col min="11980" max="11980" width="5.42578125" style="1" bestFit="1" customWidth="1"/>
    <col min="11981" max="11982" width="5.7109375" style="1" bestFit="1" customWidth="1"/>
    <col min="11983" max="12017" width="6.7109375" style="1" customWidth="1"/>
    <col min="12018" max="12018" width="5.7109375" style="1" bestFit="1" customWidth="1"/>
    <col min="12019" max="12021" width="5.7109375" style="1" customWidth="1"/>
    <col min="12022" max="12022" width="6.7109375" style="1" bestFit="1" customWidth="1"/>
    <col min="12023" max="12029" width="6.7109375" style="1" customWidth="1"/>
    <col min="12030" max="12030" width="5.5703125" style="1" bestFit="1" customWidth="1"/>
    <col min="12031" max="12031" width="6.7109375" style="1" customWidth="1"/>
    <col min="12032" max="12185" width="9.140625" style="1"/>
    <col min="12186" max="12186" width="44.85546875" style="1" customWidth="1"/>
    <col min="12187" max="12227" width="6.7109375" style="1" customWidth="1"/>
    <col min="12228" max="12228" width="5.42578125" style="1" bestFit="1" customWidth="1"/>
    <col min="12229" max="12230" width="5.7109375" style="1" bestFit="1" customWidth="1"/>
    <col min="12231" max="12231" width="5.5703125" style="1" bestFit="1" customWidth="1"/>
    <col min="12232" max="12232" width="5.42578125" style="1" bestFit="1" customWidth="1"/>
    <col min="12233" max="12234" width="5.7109375" style="1" bestFit="1" customWidth="1"/>
    <col min="12235" max="12235" width="5.28515625" style="1" bestFit="1" customWidth="1"/>
    <col min="12236" max="12236" width="5.42578125" style="1" bestFit="1" customWidth="1"/>
    <col min="12237" max="12238" width="5.7109375" style="1" bestFit="1" customWidth="1"/>
    <col min="12239" max="12273" width="6.7109375" style="1" customWidth="1"/>
    <col min="12274" max="12274" width="5.7109375" style="1" bestFit="1" customWidth="1"/>
    <col min="12275" max="12277" width="5.7109375" style="1" customWidth="1"/>
    <col min="12278" max="12278" width="6.7109375" style="1" bestFit="1" customWidth="1"/>
    <col min="12279" max="12285" width="6.7109375" style="1" customWidth="1"/>
    <col min="12286" max="12286" width="5.5703125" style="1" bestFit="1" customWidth="1"/>
    <col min="12287" max="12287" width="6.7109375" style="1" customWidth="1"/>
    <col min="12288" max="12441" width="9.140625" style="1"/>
    <col min="12442" max="12442" width="44.85546875" style="1" customWidth="1"/>
    <col min="12443" max="12483" width="6.7109375" style="1" customWidth="1"/>
    <col min="12484" max="12484" width="5.42578125" style="1" bestFit="1" customWidth="1"/>
    <col min="12485" max="12486" width="5.7109375" style="1" bestFit="1" customWidth="1"/>
    <col min="12487" max="12487" width="5.5703125" style="1" bestFit="1" customWidth="1"/>
    <col min="12488" max="12488" width="5.42578125" style="1" bestFit="1" customWidth="1"/>
    <col min="12489" max="12490" width="5.7109375" style="1" bestFit="1" customWidth="1"/>
    <col min="12491" max="12491" width="5.28515625" style="1" bestFit="1" customWidth="1"/>
    <col min="12492" max="12492" width="5.42578125" style="1" bestFit="1" customWidth="1"/>
    <col min="12493" max="12494" width="5.7109375" style="1" bestFit="1" customWidth="1"/>
    <col min="12495" max="12529" width="6.7109375" style="1" customWidth="1"/>
    <col min="12530" max="12530" width="5.7109375" style="1" bestFit="1" customWidth="1"/>
    <col min="12531" max="12533" width="5.7109375" style="1" customWidth="1"/>
    <col min="12534" max="12534" width="6.7109375" style="1" bestFit="1" customWidth="1"/>
    <col min="12535" max="12541" width="6.7109375" style="1" customWidth="1"/>
    <col min="12542" max="12542" width="5.5703125" style="1" bestFit="1" customWidth="1"/>
    <col min="12543" max="12543" width="6.7109375" style="1" customWidth="1"/>
    <col min="12544" max="12697" width="9.140625" style="1"/>
    <col min="12698" max="12698" width="44.85546875" style="1" customWidth="1"/>
    <col min="12699" max="12739" width="6.7109375" style="1" customWidth="1"/>
    <col min="12740" max="12740" width="5.42578125" style="1" bestFit="1" customWidth="1"/>
    <col min="12741" max="12742" width="5.7109375" style="1" bestFit="1" customWidth="1"/>
    <col min="12743" max="12743" width="5.5703125" style="1" bestFit="1" customWidth="1"/>
    <col min="12744" max="12744" width="5.42578125" style="1" bestFit="1" customWidth="1"/>
    <col min="12745" max="12746" width="5.7109375" style="1" bestFit="1" customWidth="1"/>
    <col min="12747" max="12747" width="5.28515625" style="1" bestFit="1" customWidth="1"/>
    <col min="12748" max="12748" width="5.42578125" style="1" bestFit="1" customWidth="1"/>
    <col min="12749" max="12750" width="5.7109375" style="1" bestFit="1" customWidth="1"/>
    <col min="12751" max="12785" width="6.7109375" style="1" customWidth="1"/>
    <col min="12786" max="12786" width="5.7109375" style="1" bestFit="1" customWidth="1"/>
    <col min="12787" max="12789" width="5.7109375" style="1" customWidth="1"/>
    <col min="12790" max="12790" width="6.7109375" style="1" bestFit="1" customWidth="1"/>
    <col min="12791" max="12797" width="6.7109375" style="1" customWidth="1"/>
    <col min="12798" max="12798" width="5.5703125" style="1" bestFit="1" customWidth="1"/>
    <col min="12799" max="12799" width="6.7109375" style="1" customWidth="1"/>
    <col min="12800" max="12953" width="9.140625" style="1"/>
    <col min="12954" max="12954" width="44.85546875" style="1" customWidth="1"/>
    <col min="12955" max="12995" width="6.7109375" style="1" customWidth="1"/>
    <col min="12996" max="12996" width="5.42578125" style="1" bestFit="1" customWidth="1"/>
    <col min="12997" max="12998" width="5.7109375" style="1" bestFit="1" customWidth="1"/>
    <col min="12999" max="12999" width="5.5703125" style="1" bestFit="1" customWidth="1"/>
    <col min="13000" max="13000" width="5.42578125" style="1" bestFit="1" customWidth="1"/>
    <col min="13001" max="13002" width="5.7109375" style="1" bestFit="1" customWidth="1"/>
    <col min="13003" max="13003" width="5.28515625" style="1" bestFit="1" customWidth="1"/>
    <col min="13004" max="13004" width="5.42578125" style="1" bestFit="1" customWidth="1"/>
    <col min="13005" max="13006" width="5.7109375" style="1" bestFit="1" customWidth="1"/>
    <col min="13007" max="13041" width="6.7109375" style="1" customWidth="1"/>
    <col min="13042" max="13042" width="5.7109375" style="1" bestFit="1" customWidth="1"/>
    <col min="13043" max="13045" width="5.7109375" style="1" customWidth="1"/>
    <col min="13046" max="13046" width="6.7109375" style="1" bestFit="1" customWidth="1"/>
    <col min="13047" max="13053" width="6.7109375" style="1" customWidth="1"/>
    <col min="13054" max="13054" width="5.5703125" style="1" bestFit="1" customWidth="1"/>
    <col min="13055" max="13055" width="6.7109375" style="1" customWidth="1"/>
    <col min="13056" max="13209" width="9.140625" style="1"/>
    <col min="13210" max="13210" width="44.85546875" style="1" customWidth="1"/>
    <col min="13211" max="13251" width="6.7109375" style="1" customWidth="1"/>
    <col min="13252" max="13252" width="5.42578125" style="1" bestFit="1" customWidth="1"/>
    <col min="13253" max="13254" width="5.7109375" style="1" bestFit="1" customWidth="1"/>
    <col min="13255" max="13255" width="5.5703125" style="1" bestFit="1" customWidth="1"/>
    <col min="13256" max="13256" width="5.42578125" style="1" bestFit="1" customWidth="1"/>
    <col min="13257" max="13258" width="5.7109375" style="1" bestFit="1" customWidth="1"/>
    <col min="13259" max="13259" width="5.28515625" style="1" bestFit="1" customWidth="1"/>
    <col min="13260" max="13260" width="5.42578125" style="1" bestFit="1" customWidth="1"/>
    <col min="13261" max="13262" width="5.7109375" style="1" bestFit="1" customWidth="1"/>
    <col min="13263" max="13297" width="6.7109375" style="1" customWidth="1"/>
    <col min="13298" max="13298" width="5.7109375" style="1" bestFit="1" customWidth="1"/>
    <col min="13299" max="13301" width="5.7109375" style="1" customWidth="1"/>
    <col min="13302" max="13302" width="6.7109375" style="1" bestFit="1" customWidth="1"/>
    <col min="13303" max="13309" width="6.7109375" style="1" customWidth="1"/>
    <col min="13310" max="13310" width="5.5703125" style="1" bestFit="1" customWidth="1"/>
    <col min="13311" max="13311" width="6.7109375" style="1" customWidth="1"/>
    <col min="13312" max="13465" width="9.140625" style="1"/>
    <col min="13466" max="13466" width="44.85546875" style="1" customWidth="1"/>
    <col min="13467" max="13507" width="6.7109375" style="1" customWidth="1"/>
    <col min="13508" max="13508" width="5.42578125" style="1" bestFit="1" customWidth="1"/>
    <col min="13509" max="13510" width="5.7109375" style="1" bestFit="1" customWidth="1"/>
    <col min="13511" max="13511" width="5.5703125" style="1" bestFit="1" customWidth="1"/>
    <col min="13512" max="13512" width="5.42578125" style="1" bestFit="1" customWidth="1"/>
    <col min="13513" max="13514" width="5.7109375" style="1" bestFit="1" customWidth="1"/>
    <col min="13515" max="13515" width="5.28515625" style="1" bestFit="1" customWidth="1"/>
    <col min="13516" max="13516" width="5.42578125" style="1" bestFit="1" customWidth="1"/>
    <col min="13517" max="13518" width="5.7109375" style="1" bestFit="1" customWidth="1"/>
    <col min="13519" max="13553" width="6.7109375" style="1" customWidth="1"/>
    <col min="13554" max="13554" width="5.7109375" style="1" bestFit="1" customWidth="1"/>
    <col min="13555" max="13557" width="5.7109375" style="1" customWidth="1"/>
    <col min="13558" max="13558" width="6.7109375" style="1" bestFit="1" customWidth="1"/>
    <col min="13559" max="13565" width="6.7109375" style="1" customWidth="1"/>
    <col min="13566" max="13566" width="5.5703125" style="1" bestFit="1" customWidth="1"/>
    <col min="13567" max="13567" width="6.7109375" style="1" customWidth="1"/>
    <col min="13568" max="13721" width="9.140625" style="1"/>
    <col min="13722" max="13722" width="44.85546875" style="1" customWidth="1"/>
    <col min="13723" max="13763" width="6.7109375" style="1" customWidth="1"/>
    <col min="13764" max="13764" width="5.42578125" style="1" bestFit="1" customWidth="1"/>
    <col min="13765" max="13766" width="5.7109375" style="1" bestFit="1" customWidth="1"/>
    <col min="13767" max="13767" width="5.5703125" style="1" bestFit="1" customWidth="1"/>
    <col min="13768" max="13768" width="5.42578125" style="1" bestFit="1" customWidth="1"/>
    <col min="13769" max="13770" width="5.7109375" style="1" bestFit="1" customWidth="1"/>
    <col min="13771" max="13771" width="5.28515625" style="1" bestFit="1" customWidth="1"/>
    <col min="13772" max="13772" width="5.42578125" style="1" bestFit="1" customWidth="1"/>
    <col min="13773" max="13774" width="5.7109375" style="1" bestFit="1" customWidth="1"/>
    <col min="13775" max="13809" width="6.7109375" style="1" customWidth="1"/>
    <col min="13810" max="13810" width="5.7109375" style="1" bestFit="1" customWidth="1"/>
    <col min="13811" max="13813" width="5.7109375" style="1" customWidth="1"/>
    <col min="13814" max="13814" width="6.7109375" style="1" bestFit="1" customWidth="1"/>
    <col min="13815" max="13821" width="6.7109375" style="1" customWidth="1"/>
    <col min="13822" max="13822" width="5.5703125" style="1" bestFit="1" customWidth="1"/>
    <col min="13823" max="13823" width="6.7109375" style="1" customWidth="1"/>
    <col min="13824" max="13977" width="9.140625" style="1"/>
    <col min="13978" max="13978" width="44.85546875" style="1" customWidth="1"/>
    <col min="13979" max="14019" width="6.7109375" style="1" customWidth="1"/>
    <col min="14020" max="14020" width="5.42578125" style="1" bestFit="1" customWidth="1"/>
    <col min="14021" max="14022" width="5.7109375" style="1" bestFit="1" customWidth="1"/>
    <col min="14023" max="14023" width="5.5703125" style="1" bestFit="1" customWidth="1"/>
    <col min="14024" max="14024" width="5.42578125" style="1" bestFit="1" customWidth="1"/>
    <col min="14025" max="14026" width="5.7109375" style="1" bestFit="1" customWidth="1"/>
    <col min="14027" max="14027" width="5.28515625" style="1" bestFit="1" customWidth="1"/>
    <col min="14028" max="14028" width="5.42578125" style="1" bestFit="1" customWidth="1"/>
    <col min="14029" max="14030" width="5.7109375" style="1" bestFit="1" customWidth="1"/>
    <col min="14031" max="14065" width="6.7109375" style="1" customWidth="1"/>
    <col min="14066" max="14066" width="5.7109375" style="1" bestFit="1" customWidth="1"/>
    <col min="14067" max="14069" width="5.7109375" style="1" customWidth="1"/>
    <col min="14070" max="14070" width="6.7109375" style="1" bestFit="1" customWidth="1"/>
    <col min="14071" max="14077" width="6.7109375" style="1" customWidth="1"/>
    <col min="14078" max="14078" width="5.5703125" style="1" bestFit="1" customWidth="1"/>
    <col min="14079" max="14079" width="6.7109375" style="1" customWidth="1"/>
    <col min="14080" max="14233" width="9.140625" style="1"/>
    <col min="14234" max="14234" width="44.85546875" style="1" customWidth="1"/>
    <col min="14235" max="14275" width="6.7109375" style="1" customWidth="1"/>
    <col min="14276" max="14276" width="5.42578125" style="1" bestFit="1" customWidth="1"/>
    <col min="14277" max="14278" width="5.7109375" style="1" bestFit="1" customWidth="1"/>
    <col min="14279" max="14279" width="5.5703125" style="1" bestFit="1" customWidth="1"/>
    <col min="14280" max="14280" width="5.42578125" style="1" bestFit="1" customWidth="1"/>
    <col min="14281" max="14282" width="5.7109375" style="1" bestFit="1" customWidth="1"/>
    <col min="14283" max="14283" width="5.28515625" style="1" bestFit="1" customWidth="1"/>
    <col min="14284" max="14284" width="5.42578125" style="1" bestFit="1" customWidth="1"/>
    <col min="14285" max="14286" width="5.7109375" style="1" bestFit="1" customWidth="1"/>
    <col min="14287" max="14321" width="6.7109375" style="1" customWidth="1"/>
    <col min="14322" max="14322" width="5.7109375" style="1" bestFit="1" customWidth="1"/>
    <col min="14323" max="14325" width="5.7109375" style="1" customWidth="1"/>
    <col min="14326" max="14326" width="6.7109375" style="1" bestFit="1" customWidth="1"/>
    <col min="14327" max="14333" width="6.7109375" style="1" customWidth="1"/>
    <col min="14334" max="14334" width="5.5703125" style="1" bestFit="1" customWidth="1"/>
    <col min="14335" max="14335" width="6.7109375" style="1" customWidth="1"/>
    <col min="14336" max="14489" width="9.140625" style="1"/>
    <col min="14490" max="14490" width="44.85546875" style="1" customWidth="1"/>
    <col min="14491" max="14531" width="6.7109375" style="1" customWidth="1"/>
    <col min="14532" max="14532" width="5.42578125" style="1" bestFit="1" customWidth="1"/>
    <col min="14533" max="14534" width="5.7109375" style="1" bestFit="1" customWidth="1"/>
    <col min="14535" max="14535" width="5.5703125" style="1" bestFit="1" customWidth="1"/>
    <col min="14536" max="14536" width="5.42578125" style="1" bestFit="1" customWidth="1"/>
    <col min="14537" max="14538" width="5.7109375" style="1" bestFit="1" customWidth="1"/>
    <col min="14539" max="14539" width="5.28515625" style="1" bestFit="1" customWidth="1"/>
    <col min="14540" max="14540" width="5.42578125" style="1" bestFit="1" customWidth="1"/>
    <col min="14541" max="14542" width="5.7109375" style="1" bestFit="1" customWidth="1"/>
    <col min="14543" max="14577" width="6.7109375" style="1" customWidth="1"/>
    <col min="14578" max="14578" width="5.7109375" style="1" bestFit="1" customWidth="1"/>
    <col min="14579" max="14581" width="5.7109375" style="1" customWidth="1"/>
    <col min="14582" max="14582" width="6.7109375" style="1" bestFit="1" customWidth="1"/>
    <col min="14583" max="14589" width="6.7109375" style="1" customWidth="1"/>
    <col min="14590" max="14590" width="5.5703125" style="1" bestFit="1" customWidth="1"/>
    <col min="14591" max="14591" width="6.7109375" style="1" customWidth="1"/>
    <col min="14592" max="14745" width="9.140625" style="1"/>
    <col min="14746" max="14746" width="44.85546875" style="1" customWidth="1"/>
    <col min="14747" max="14787" width="6.7109375" style="1" customWidth="1"/>
    <col min="14788" max="14788" width="5.42578125" style="1" bestFit="1" customWidth="1"/>
    <col min="14789" max="14790" width="5.7109375" style="1" bestFit="1" customWidth="1"/>
    <col min="14791" max="14791" width="5.5703125" style="1" bestFit="1" customWidth="1"/>
    <col min="14792" max="14792" width="5.42578125" style="1" bestFit="1" customWidth="1"/>
    <col min="14793" max="14794" width="5.7109375" style="1" bestFit="1" customWidth="1"/>
    <col min="14795" max="14795" width="5.28515625" style="1" bestFit="1" customWidth="1"/>
    <col min="14796" max="14796" width="5.42578125" style="1" bestFit="1" customWidth="1"/>
    <col min="14797" max="14798" width="5.7109375" style="1" bestFit="1" customWidth="1"/>
    <col min="14799" max="14833" width="6.7109375" style="1" customWidth="1"/>
    <col min="14834" max="14834" width="5.7109375" style="1" bestFit="1" customWidth="1"/>
    <col min="14835" max="14837" width="5.7109375" style="1" customWidth="1"/>
    <col min="14838" max="14838" width="6.7109375" style="1" bestFit="1" customWidth="1"/>
    <col min="14839" max="14845" width="6.7109375" style="1" customWidth="1"/>
    <col min="14846" max="14846" width="5.5703125" style="1" bestFit="1" customWidth="1"/>
    <col min="14847" max="14847" width="6.7109375" style="1" customWidth="1"/>
    <col min="14848" max="15001" width="9.140625" style="1"/>
    <col min="15002" max="15002" width="44.85546875" style="1" customWidth="1"/>
    <col min="15003" max="15043" width="6.7109375" style="1" customWidth="1"/>
    <col min="15044" max="15044" width="5.42578125" style="1" bestFit="1" customWidth="1"/>
    <col min="15045" max="15046" width="5.7109375" style="1" bestFit="1" customWidth="1"/>
    <col min="15047" max="15047" width="5.5703125" style="1" bestFit="1" customWidth="1"/>
    <col min="15048" max="15048" width="5.42578125" style="1" bestFit="1" customWidth="1"/>
    <col min="15049" max="15050" width="5.7109375" style="1" bestFit="1" customWidth="1"/>
    <col min="15051" max="15051" width="5.28515625" style="1" bestFit="1" customWidth="1"/>
    <col min="15052" max="15052" width="5.42578125" style="1" bestFit="1" customWidth="1"/>
    <col min="15053" max="15054" width="5.7109375" style="1" bestFit="1" customWidth="1"/>
    <col min="15055" max="15089" width="6.7109375" style="1" customWidth="1"/>
    <col min="15090" max="15090" width="5.7109375" style="1" bestFit="1" customWidth="1"/>
    <col min="15091" max="15093" width="5.7109375" style="1" customWidth="1"/>
    <col min="15094" max="15094" width="6.7109375" style="1" bestFit="1" customWidth="1"/>
    <col min="15095" max="15101" width="6.7109375" style="1" customWidth="1"/>
    <col min="15102" max="15102" width="5.5703125" style="1" bestFit="1" customWidth="1"/>
    <col min="15103" max="15103" width="6.7109375" style="1" customWidth="1"/>
    <col min="15104" max="15257" width="9.140625" style="1"/>
    <col min="15258" max="15258" width="44.85546875" style="1" customWidth="1"/>
    <col min="15259" max="15299" width="6.7109375" style="1" customWidth="1"/>
    <col min="15300" max="15300" width="5.42578125" style="1" bestFit="1" customWidth="1"/>
    <col min="15301" max="15302" width="5.7109375" style="1" bestFit="1" customWidth="1"/>
    <col min="15303" max="15303" width="5.5703125" style="1" bestFit="1" customWidth="1"/>
    <col min="15304" max="15304" width="5.42578125" style="1" bestFit="1" customWidth="1"/>
    <col min="15305" max="15306" width="5.7109375" style="1" bestFit="1" customWidth="1"/>
    <col min="15307" max="15307" width="5.28515625" style="1" bestFit="1" customWidth="1"/>
    <col min="15308" max="15308" width="5.42578125" style="1" bestFit="1" customWidth="1"/>
    <col min="15309" max="15310" width="5.7109375" style="1" bestFit="1" customWidth="1"/>
    <col min="15311" max="15345" width="6.7109375" style="1" customWidth="1"/>
    <col min="15346" max="15346" width="5.7109375" style="1" bestFit="1" customWidth="1"/>
    <col min="15347" max="15349" width="5.7109375" style="1" customWidth="1"/>
    <col min="15350" max="15350" width="6.7109375" style="1" bestFit="1" customWidth="1"/>
    <col min="15351" max="15357" width="6.7109375" style="1" customWidth="1"/>
    <col min="15358" max="15358" width="5.5703125" style="1" bestFit="1" customWidth="1"/>
    <col min="15359" max="15359" width="6.7109375" style="1" customWidth="1"/>
    <col min="15360" max="15513" width="9.140625" style="1"/>
    <col min="15514" max="15514" width="44.85546875" style="1" customWidth="1"/>
    <col min="15515" max="15555" width="6.7109375" style="1" customWidth="1"/>
    <col min="15556" max="15556" width="5.42578125" style="1" bestFit="1" customWidth="1"/>
    <col min="15557" max="15558" width="5.7109375" style="1" bestFit="1" customWidth="1"/>
    <col min="15559" max="15559" width="5.5703125" style="1" bestFit="1" customWidth="1"/>
    <col min="15560" max="15560" width="5.42578125" style="1" bestFit="1" customWidth="1"/>
    <col min="15561" max="15562" width="5.7109375" style="1" bestFit="1" customWidth="1"/>
    <col min="15563" max="15563" width="5.28515625" style="1" bestFit="1" customWidth="1"/>
    <col min="15564" max="15564" width="5.42578125" style="1" bestFit="1" customWidth="1"/>
    <col min="15565" max="15566" width="5.7109375" style="1" bestFit="1" customWidth="1"/>
    <col min="15567" max="15601" width="6.7109375" style="1" customWidth="1"/>
    <col min="15602" max="15602" width="5.7109375" style="1" bestFit="1" customWidth="1"/>
    <col min="15603" max="15605" width="5.7109375" style="1" customWidth="1"/>
    <col min="15606" max="15606" width="6.7109375" style="1" bestFit="1" customWidth="1"/>
    <col min="15607" max="15613" width="6.7109375" style="1" customWidth="1"/>
    <col min="15614" max="15614" width="5.5703125" style="1" bestFit="1" customWidth="1"/>
    <col min="15615" max="15615" width="6.7109375" style="1" customWidth="1"/>
    <col min="15616" max="15769" width="9.140625" style="1"/>
    <col min="15770" max="15770" width="44.85546875" style="1" customWidth="1"/>
    <col min="15771" max="15811" width="6.7109375" style="1" customWidth="1"/>
    <col min="15812" max="15812" width="5.42578125" style="1" bestFit="1" customWidth="1"/>
    <col min="15813" max="15814" width="5.7109375" style="1" bestFit="1" customWidth="1"/>
    <col min="15815" max="15815" width="5.5703125" style="1" bestFit="1" customWidth="1"/>
    <col min="15816" max="15816" width="5.42578125" style="1" bestFit="1" customWidth="1"/>
    <col min="15817" max="15818" width="5.7109375" style="1" bestFit="1" customWidth="1"/>
    <col min="15819" max="15819" width="5.28515625" style="1" bestFit="1" customWidth="1"/>
    <col min="15820" max="15820" width="5.42578125" style="1" bestFit="1" customWidth="1"/>
    <col min="15821" max="15822" width="5.7109375" style="1" bestFit="1" customWidth="1"/>
    <col min="15823" max="15857" width="6.7109375" style="1" customWidth="1"/>
    <col min="15858" max="15858" width="5.7109375" style="1" bestFit="1" customWidth="1"/>
    <col min="15859" max="15861" width="5.7109375" style="1" customWidth="1"/>
    <col min="15862" max="15862" width="6.7109375" style="1" bestFit="1" customWidth="1"/>
    <col min="15863" max="15869" width="6.7109375" style="1" customWidth="1"/>
    <col min="15870" max="15870" width="5.5703125" style="1" bestFit="1" customWidth="1"/>
    <col min="15871" max="15871" width="6.7109375" style="1" customWidth="1"/>
    <col min="15872" max="16025" width="9.140625" style="1"/>
    <col min="16026" max="16026" width="44.85546875" style="1" customWidth="1"/>
    <col min="16027" max="16067" width="6.7109375" style="1" customWidth="1"/>
    <col min="16068" max="16068" width="5.42578125" style="1" bestFit="1" customWidth="1"/>
    <col min="16069" max="16070" width="5.7109375" style="1" bestFit="1" customWidth="1"/>
    <col min="16071" max="16071" width="5.5703125" style="1" bestFit="1" customWidth="1"/>
    <col min="16072" max="16072" width="5.42578125" style="1" bestFit="1" customWidth="1"/>
    <col min="16073" max="16074" width="5.7109375" style="1" bestFit="1" customWidth="1"/>
    <col min="16075" max="16075" width="5.28515625" style="1" bestFit="1" customWidth="1"/>
    <col min="16076" max="16076" width="5.42578125" style="1" bestFit="1" customWidth="1"/>
    <col min="16077" max="16078" width="5.7109375" style="1" bestFit="1" customWidth="1"/>
    <col min="16079" max="16113" width="6.7109375" style="1" customWidth="1"/>
    <col min="16114" max="16114" width="5.7109375" style="1" bestFit="1" customWidth="1"/>
    <col min="16115" max="16117" width="5.7109375" style="1" customWidth="1"/>
    <col min="16118" max="16118" width="6.7109375" style="1" bestFit="1" customWidth="1"/>
    <col min="16119" max="16125" width="6.7109375" style="1" customWidth="1"/>
    <col min="16126" max="16126" width="5.5703125" style="1" bestFit="1" customWidth="1"/>
    <col min="16127" max="16127" width="6.7109375" style="1" customWidth="1"/>
    <col min="16128" max="16384" width="9.140625" style="1"/>
  </cols>
  <sheetData>
    <row r="1" spans="2:12" s="9" customFormat="1" ht="15">
      <c r="B1" s="881" t="s">
        <v>884</v>
      </c>
      <c r="C1" s="881"/>
      <c r="D1" s="881"/>
      <c r="E1" s="881"/>
      <c r="F1" s="881"/>
      <c r="G1" s="881"/>
      <c r="H1" s="881"/>
      <c r="I1" s="881"/>
      <c r="J1" s="881"/>
      <c r="K1" s="881"/>
      <c r="L1" s="881"/>
    </row>
    <row r="2" spans="2:12" s="9" customFormat="1" ht="15">
      <c r="B2" s="881" t="s">
        <v>885</v>
      </c>
      <c r="C2" s="881"/>
      <c r="D2" s="881"/>
      <c r="E2" s="881"/>
      <c r="F2" s="881"/>
      <c r="G2" s="881"/>
      <c r="H2" s="881"/>
      <c r="I2" s="881"/>
      <c r="J2" s="881"/>
      <c r="K2" s="881"/>
      <c r="L2" s="881"/>
    </row>
    <row r="3" spans="2:12" s="9" customFormat="1" ht="15">
      <c r="B3" s="881" t="s">
        <v>886</v>
      </c>
      <c r="C3" s="881"/>
      <c r="D3" s="881"/>
      <c r="E3" s="881"/>
      <c r="F3" s="881"/>
      <c r="G3" s="881"/>
      <c r="H3" s="881"/>
      <c r="I3" s="881"/>
      <c r="J3" s="881"/>
      <c r="K3" s="881"/>
      <c r="L3" s="881"/>
    </row>
    <row r="4" spans="2:12" ht="11.25" customHeight="1">
      <c r="B4" s="882"/>
      <c r="C4" s="882"/>
      <c r="D4" s="882"/>
      <c r="E4" s="882"/>
    </row>
    <row r="5" spans="2:12" s="327" customFormat="1" ht="30" customHeight="1">
      <c r="B5" s="875" t="s">
        <v>1013</v>
      </c>
      <c r="C5" s="875"/>
      <c r="D5" s="875"/>
      <c r="E5" s="875"/>
      <c r="F5" s="875"/>
      <c r="G5" s="875"/>
      <c r="H5" s="875"/>
      <c r="I5" s="875"/>
    </row>
    <row r="6" spans="2:12" s="322" customFormat="1" ht="30" customHeight="1">
      <c r="B6" s="875" t="s">
        <v>872</v>
      </c>
      <c r="C6" s="875"/>
      <c r="D6" s="875"/>
      <c r="E6" s="875"/>
      <c r="F6" s="875"/>
      <c r="G6" s="875"/>
      <c r="H6" s="875"/>
      <c r="I6" s="875"/>
    </row>
    <row r="7" spans="2:12" s="322" customFormat="1" ht="30" customHeight="1">
      <c r="B7" s="875" t="s">
        <v>873</v>
      </c>
      <c r="C7" s="875"/>
      <c r="D7" s="875"/>
      <c r="E7" s="875"/>
      <c r="F7" s="875"/>
      <c r="G7" s="875"/>
      <c r="H7" s="875"/>
      <c r="I7" s="875"/>
    </row>
    <row r="8" spans="2:12" s="323" customFormat="1" ht="5.0999999999999996" customHeight="1">
      <c r="B8" s="128"/>
      <c r="C8" s="128"/>
      <c r="D8" s="128"/>
      <c r="E8" s="128"/>
      <c r="F8" s="145"/>
      <c r="G8" s="145"/>
      <c r="H8" s="145"/>
    </row>
    <row r="9" spans="2:12" s="324" customFormat="1" ht="15" customHeight="1">
      <c r="B9" s="874" t="s">
        <v>585</v>
      </c>
      <c r="C9" s="874"/>
      <c r="D9" s="874"/>
      <c r="E9" s="874"/>
      <c r="F9" s="874"/>
      <c r="G9" s="874"/>
      <c r="H9" s="874"/>
      <c r="I9" s="874"/>
    </row>
    <row r="10" spans="2:12" s="324" customFormat="1" ht="15" customHeight="1">
      <c r="B10" s="874" t="s">
        <v>285</v>
      </c>
      <c r="C10" s="874"/>
      <c r="D10" s="874"/>
      <c r="E10" s="874"/>
      <c r="F10" s="874"/>
      <c r="G10" s="874"/>
      <c r="H10" s="874"/>
      <c r="I10" s="874"/>
    </row>
    <row r="11" spans="2:12" s="324" customFormat="1" ht="15" customHeight="1">
      <c r="B11" s="874" t="s">
        <v>284</v>
      </c>
      <c r="C11" s="874"/>
      <c r="D11" s="874"/>
      <c r="E11" s="874"/>
      <c r="F11" s="874"/>
      <c r="G11" s="874"/>
      <c r="H11" s="874"/>
      <c r="I11" s="874"/>
    </row>
    <row r="12" spans="2:12" ht="12" customHeight="1">
      <c r="B12" s="2"/>
    </row>
    <row r="13" spans="2:12" ht="12" customHeight="1">
      <c r="B13" s="2"/>
    </row>
    <row r="14" spans="2:12" ht="12" customHeight="1">
      <c r="B14" s="2"/>
    </row>
    <row r="15" spans="2:12" ht="12" customHeight="1">
      <c r="B15" s="2"/>
    </row>
    <row r="16" spans="2:12" ht="12" customHeight="1">
      <c r="B16" s="2"/>
    </row>
    <row r="17" spans="2:2" ht="12" customHeight="1">
      <c r="B17" s="2"/>
    </row>
    <row r="18" spans="2:2" ht="12" customHeight="1">
      <c r="B18" s="2"/>
    </row>
    <row r="19" spans="2:2" ht="12" customHeight="1">
      <c r="B19" s="2"/>
    </row>
    <row r="20" spans="2:2" ht="12" customHeight="1">
      <c r="B20" s="2"/>
    </row>
    <row r="21" spans="2:2" ht="12" customHeight="1">
      <c r="B21" s="2"/>
    </row>
    <row r="22" spans="2:2" ht="12" customHeight="1">
      <c r="B22" s="2"/>
    </row>
    <row r="23" spans="2:2" ht="12" customHeight="1">
      <c r="B23" s="2"/>
    </row>
    <row r="24" spans="2:2" ht="12" customHeight="1">
      <c r="B24" s="2"/>
    </row>
    <row r="25" spans="2:2" ht="12" customHeight="1">
      <c r="B25" s="2"/>
    </row>
    <row r="26" spans="2:2" ht="12" customHeight="1">
      <c r="B26" s="2"/>
    </row>
    <row r="27" spans="2:2" ht="12" customHeight="1">
      <c r="B27" s="2"/>
    </row>
    <row r="28" spans="2:2" ht="12" customHeight="1">
      <c r="B28" s="2"/>
    </row>
    <row r="29" spans="2:2" ht="12" customHeight="1">
      <c r="B29" s="2"/>
    </row>
    <row r="30" spans="2:2" ht="12" customHeight="1">
      <c r="B30" s="2"/>
    </row>
    <row r="31" spans="2:2" ht="12" customHeight="1">
      <c r="B31" s="2"/>
    </row>
    <row r="32" spans="2:2" ht="12" customHeight="1">
      <c r="B32" s="2"/>
    </row>
    <row r="33" spans="2:27" ht="12" customHeight="1">
      <c r="B33" s="2"/>
    </row>
    <row r="34" spans="2:27" ht="12" customHeight="1">
      <c r="B34" s="2"/>
    </row>
    <row r="35" spans="2:27" ht="12" customHeight="1">
      <c r="B35" s="2"/>
    </row>
    <row r="36" spans="2:27" ht="12" customHeight="1">
      <c r="B36" s="2"/>
    </row>
    <row r="37" spans="2:27" ht="12" customHeight="1">
      <c r="B37" s="605" t="s">
        <v>0</v>
      </c>
    </row>
    <row r="38" spans="2:27" ht="12" customHeight="1">
      <c r="B38" s="605" t="s">
        <v>1</v>
      </c>
    </row>
    <row r="39" spans="2:27" ht="12" customHeight="1">
      <c r="B39" s="605" t="s">
        <v>2</v>
      </c>
    </row>
    <row r="40" spans="2:27" ht="12" customHeight="1">
      <c r="B40" s="3"/>
    </row>
    <row r="41" spans="2:27" ht="12" customHeight="1">
      <c r="B41" s="879"/>
      <c r="C41" s="876">
        <v>2022</v>
      </c>
      <c r="D41" s="877"/>
      <c r="E41" s="877"/>
      <c r="F41" s="878"/>
      <c r="G41" s="876">
        <v>2023</v>
      </c>
      <c r="H41" s="877"/>
      <c r="I41" s="878"/>
    </row>
    <row r="42" spans="2:27" ht="12" customHeight="1">
      <c r="B42" s="880"/>
      <c r="C42" s="5" t="s">
        <v>3</v>
      </c>
      <c r="D42" s="5" t="s">
        <v>4</v>
      </c>
      <c r="E42" s="6" t="s">
        <v>5</v>
      </c>
      <c r="F42" s="6" t="s">
        <v>6</v>
      </c>
      <c r="G42" s="5" t="s">
        <v>3</v>
      </c>
      <c r="H42" s="5" t="s">
        <v>4</v>
      </c>
      <c r="I42" s="5" t="s">
        <v>5</v>
      </c>
    </row>
    <row r="43" spans="2:27" ht="12" customHeight="1">
      <c r="B43" s="4" t="s">
        <v>7</v>
      </c>
      <c r="C43" s="7">
        <v>103.54947408815775</v>
      </c>
      <c r="D43" s="4">
        <v>95.9</v>
      </c>
      <c r="E43" s="4">
        <v>96.3</v>
      </c>
      <c r="F43" s="4">
        <v>95.4</v>
      </c>
      <c r="G43" s="7">
        <v>98.2</v>
      </c>
      <c r="H43" s="7">
        <v>104.9</v>
      </c>
      <c r="I43" s="7">
        <v>105.5</v>
      </c>
      <c r="S43" s="721"/>
      <c r="T43" s="721"/>
      <c r="U43" s="721"/>
      <c r="V43" s="721"/>
      <c r="W43" s="721"/>
      <c r="X43" s="721"/>
      <c r="Y43" s="721"/>
      <c r="Z43" s="720"/>
      <c r="AA43" s="720"/>
    </row>
    <row r="44" spans="2:27" ht="12" customHeight="1">
      <c r="B44" s="4" t="s">
        <v>8</v>
      </c>
      <c r="C44" s="4">
        <v>84.9</v>
      </c>
      <c r="D44" s="4">
        <v>62.8</v>
      </c>
      <c r="E44" s="4">
        <v>69.2</v>
      </c>
      <c r="F44" s="4">
        <v>68.599999999999994</v>
      </c>
      <c r="G44" s="4">
        <v>89.5</v>
      </c>
      <c r="H44" s="4">
        <v>118.1</v>
      </c>
      <c r="I44" s="4">
        <v>109.3</v>
      </c>
      <c r="S44" s="721"/>
      <c r="T44" s="721"/>
      <c r="U44" s="721"/>
      <c r="V44" s="721"/>
      <c r="W44" s="721"/>
      <c r="X44" s="721"/>
      <c r="Y44" s="721"/>
      <c r="Z44" s="720"/>
      <c r="AA44" s="720"/>
    </row>
    <row r="45" spans="2:27" ht="12" customHeight="1">
      <c r="B45" s="4" t="s">
        <v>9</v>
      </c>
      <c r="C45" s="4">
        <v>106.3</v>
      </c>
      <c r="D45" s="4">
        <v>105</v>
      </c>
      <c r="E45" s="4">
        <v>103.7</v>
      </c>
      <c r="F45" s="4">
        <v>104.5</v>
      </c>
      <c r="G45" s="4">
        <v>102.4</v>
      </c>
      <c r="H45" s="4">
        <v>101.1</v>
      </c>
      <c r="I45" s="4">
        <v>101.1</v>
      </c>
      <c r="S45" s="721"/>
      <c r="T45" s="721"/>
      <c r="U45" s="721"/>
      <c r="V45" s="721"/>
      <c r="W45" s="721"/>
      <c r="X45" s="721"/>
      <c r="Y45" s="721"/>
      <c r="Z45" s="720"/>
      <c r="AA45" s="720"/>
    </row>
    <row r="46" spans="2:27" ht="12" customHeight="1">
      <c r="B46" s="4" t="s">
        <v>661</v>
      </c>
      <c r="C46" s="4">
        <v>100.7</v>
      </c>
      <c r="D46" s="4">
        <v>100.7</v>
      </c>
      <c r="E46" s="4">
        <v>100.3</v>
      </c>
      <c r="F46" s="4">
        <v>99</v>
      </c>
      <c r="G46" s="4">
        <v>100.1</v>
      </c>
      <c r="H46" s="4">
        <v>100.1</v>
      </c>
      <c r="I46" s="4">
        <v>100</v>
      </c>
      <c r="S46" s="721"/>
      <c r="T46" s="721"/>
      <c r="U46" s="721"/>
      <c r="V46" s="721"/>
      <c r="W46" s="721"/>
      <c r="X46" s="721"/>
      <c r="Y46" s="721"/>
      <c r="Z46" s="720"/>
      <c r="AA46" s="720"/>
    </row>
    <row r="47" spans="2:27" ht="12" customHeight="1">
      <c r="B47" s="4" t="s">
        <v>10</v>
      </c>
      <c r="C47" s="4">
        <v>101.2</v>
      </c>
      <c r="D47" s="4">
        <v>99.8</v>
      </c>
      <c r="E47" s="4">
        <v>90.5</v>
      </c>
      <c r="F47" s="4">
        <v>91.3</v>
      </c>
      <c r="G47" s="4">
        <v>97.6</v>
      </c>
      <c r="H47" s="4">
        <v>97.8</v>
      </c>
      <c r="I47" s="4">
        <v>102.6</v>
      </c>
      <c r="S47" s="721"/>
      <c r="T47" s="721"/>
      <c r="U47" s="721"/>
      <c r="V47" s="721"/>
      <c r="W47" s="721"/>
      <c r="X47" s="721"/>
      <c r="Y47" s="721"/>
      <c r="Z47" s="720"/>
      <c r="AA47" s="720"/>
    </row>
  </sheetData>
  <mergeCells count="13">
    <mergeCell ref="B1:L1"/>
    <mergeCell ref="B2:L2"/>
    <mergeCell ref="B3:L3"/>
    <mergeCell ref="B5:I5"/>
    <mergeCell ref="B9:I9"/>
    <mergeCell ref="B4:E4"/>
    <mergeCell ref="B10:I10"/>
    <mergeCell ref="B11:I11"/>
    <mergeCell ref="B7:I7"/>
    <mergeCell ref="B6:I6"/>
    <mergeCell ref="C41:F41"/>
    <mergeCell ref="B41:B42"/>
    <mergeCell ref="G41:I41"/>
  </mergeCells>
  <hyperlinks>
    <hyperlink ref="B1:G1" location="Cuprins_ro!B4" display="I. Balanța de plăți a Republicii Moldova în trimestrul I 2023 (date provizorii)" xr:uid="{7E466B2D-5788-4E26-90C4-50FFEBEF8B33}"/>
    <hyperlink ref="B2:G2" location="Содержание_ru!B4" display="I. Платёжный баланс Республики Молдова в I кварталe 2023 года (предварительные данные)" xr:uid="{AA6C6DA9-109A-4DF3-923D-5D5E75A528AE}"/>
    <hyperlink ref="B3:G3" location="Contents_en!B4" display="I. Balance of payments of the Republic of Moldova in Quarter I, 2023 (preliminary data)" xr:uid="{5264C2E9-7803-4627-A25C-3A6A5F9423DB}"/>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CD17-0B77-4E40-857C-9A2728F36AC7}">
  <dimension ref="B1:J48"/>
  <sheetViews>
    <sheetView showGridLines="0" showRowColHeaders="0" zoomScaleNormal="100" workbookViewId="0"/>
  </sheetViews>
  <sheetFormatPr defaultRowHeight="15"/>
  <cols>
    <col min="1" max="1" width="5.7109375" customWidth="1"/>
    <col min="2" max="2" width="54.5703125" customWidth="1"/>
    <col min="3" max="6" width="7.140625" customWidth="1"/>
    <col min="7" max="9" width="8" customWidth="1"/>
    <col min="10" max="10" width="10.7109375" customWidth="1"/>
  </cols>
  <sheetData>
    <row r="1" spans="2:10">
      <c r="B1" s="1005" t="s">
        <v>967</v>
      </c>
      <c r="C1" s="1005"/>
      <c r="D1" s="1005"/>
      <c r="E1" s="1005"/>
      <c r="F1" s="1005"/>
      <c r="G1" s="1005"/>
      <c r="H1" s="1005"/>
      <c r="I1" s="1005"/>
      <c r="J1" s="971"/>
    </row>
    <row r="2" spans="2:10">
      <c r="B2" s="1005" t="s">
        <v>968</v>
      </c>
      <c r="C2" s="1005"/>
      <c r="D2" s="1005"/>
      <c r="E2" s="1005"/>
      <c r="F2" s="1005"/>
      <c r="G2" s="1005"/>
      <c r="H2" s="1005"/>
      <c r="I2" s="1005"/>
      <c r="J2" s="971"/>
    </row>
    <row r="3" spans="2:10">
      <c r="B3" s="1005" t="s">
        <v>969</v>
      </c>
      <c r="C3" s="1005"/>
      <c r="D3" s="1005"/>
      <c r="E3" s="1005"/>
      <c r="F3" s="1005"/>
      <c r="G3" s="1005"/>
      <c r="H3" s="1005"/>
      <c r="I3" s="1005"/>
      <c r="J3" s="971"/>
    </row>
    <row r="5" spans="2:10" ht="15" customHeight="1">
      <c r="B5" s="902" t="s">
        <v>789</v>
      </c>
      <c r="C5" s="902"/>
      <c r="D5" s="902"/>
      <c r="E5" s="902"/>
      <c r="F5" s="902"/>
      <c r="G5" s="902"/>
      <c r="H5" s="902"/>
      <c r="I5" s="902"/>
    </row>
    <row r="6" spans="2:10" ht="30" customHeight="1">
      <c r="B6" s="908" t="s">
        <v>790</v>
      </c>
      <c r="C6" s="908"/>
      <c r="D6" s="908"/>
      <c r="E6" s="908"/>
      <c r="F6" s="908"/>
      <c r="G6" s="908"/>
      <c r="H6" s="908"/>
      <c r="I6" s="908"/>
      <c r="J6" s="908"/>
    </row>
    <row r="7" spans="2:10" ht="15" customHeight="1">
      <c r="B7" s="902" t="s">
        <v>791</v>
      </c>
      <c r="C7" s="902"/>
      <c r="D7" s="902"/>
      <c r="E7" s="902"/>
      <c r="F7" s="902"/>
      <c r="G7" s="902"/>
      <c r="H7" s="902"/>
      <c r="I7" s="902"/>
    </row>
    <row r="8" spans="2:10" ht="5.0999999999999996" customHeight="1" thickBot="1">
      <c r="B8" s="170"/>
      <c r="C8" s="56"/>
      <c r="D8" s="56"/>
      <c r="E8" s="56"/>
      <c r="F8" s="56"/>
      <c r="G8" s="56"/>
      <c r="H8" s="56"/>
    </row>
    <row r="9" spans="2:10" ht="22.5" customHeight="1" thickTop="1" thickBot="1">
      <c r="B9" s="312"/>
      <c r="C9" s="208" t="s">
        <v>846</v>
      </c>
      <c r="D9" s="208" t="s">
        <v>847</v>
      </c>
      <c r="E9" s="208" t="s">
        <v>848</v>
      </c>
      <c r="F9" s="208" t="s">
        <v>849</v>
      </c>
      <c r="G9" s="208" t="s">
        <v>695</v>
      </c>
      <c r="H9" s="208" t="s">
        <v>850</v>
      </c>
      <c r="I9" s="208" t="s">
        <v>696</v>
      </c>
      <c r="J9" s="714" t="s">
        <v>950</v>
      </c>
    </row>
    <row r="10" spans="2:10" ht="11.25" customHeight="1" thickTop="1">
      <c r="B10" s="39" t="s">
        <v>422</v>
      </c>
      <c r="C10" s="215">
        <v>2561.25</v>
      </c>
      <c r="D10" s="215">
        <v>2606.87</v>
      </c>
      <c r="E10" s="215">
        <v>2705.66</v>
      </c>
      <c r="F10" s="215">
        <v>3172.85</v>
      </c>
      <c r="G10" s="215">
        <v>3385.16</v>
      </c>
      <c r="H10" s="215">
        <v>3487</v>
      </c>
      <c r="I10" s="215">
        <v>3276.38</v>
      </c>
      <c r="J10" s="550">
        <v>103.3</v>
      </c>
    </row>
    <row r="11" spans="2:10" ht="11.25" customHeight="1">
      <c r="B11" s="39" t="s">
        <v>423</v>
      </c>
      <c r="C11" s="217"/>
      <c r="D11" s="217"/>
      <c r="E11" s="217"/>
      <c r="F11" s="217"/>
      <c r="G11" s="217"/>
      <c r="H11" s="217"/>
      <c r="I11" s="217"/>
      <c r="J11" s="551"/>
    </row>
    <row r="12" spans="2:10" ht="11.25" customHeight="1" thickBot="1">
      <c r="B12" s="40" t="s">
        <v>326</v>
      </c>
      <c r="C12" s="219"/>
      <c r="D12" s="219"/>
      <c r="E12" s="219"/>
      <c r="F12" s="219"/>
      <c r="G12" s="219"/>
      <c r="H12" s="219"/>
      <c r="I12" s="219"/>
      <c r="J12" s="552"/>
    </row>
    <row r="13" spans="2:10" ht="11.25" customHeight="1" thickTop="1" thickBot="1">
      <c r="B13" s="456" t="s">
        <v>1067</v>
      </c>
      <c r="C13" s="212">
        <v>0.11</v>
      </c>
      <c r="D13" s="212">
        <v>0.11</v>
      </c>
      <c r="E13" s="212">
        <v>0.59</v>
      </c>
      <c r="F13" s="212">
        <v>0.68</v>
      </c>
      <c r="G13" s="212">
        <v>0.78</v>
      </c>
      <c r="H13" s="212">
        <v>1.01</v>
      </c>
      <c r="I13" s="212">
        <v>1.1499999999999999</v>
      </c>
      <c r="J13" s="553">
        <v>169.1</v>
      </c>
    </row>
    <row r="14" spans="2:10" ht="11.25" customHeight="1" thickTop="1" thickBot="1">
      <c r="B14" s="456" t="s">
        <v>1070</v>
      </c>
      <c r="C14" s="212">
        <v>2561.14</v>
      </c>
      <c r="D14" s="212">
        <v>2606.7600000000002</v>
      </c>
      <c r="E14" s="212">
        <v>2705.07</v>
      </c>
      <c r="F14" s="212">
        <v>3172.17</v>
      </c>
      <c r="G14" s="212">
        <v>3384.38</v>
      </c>
      <c r="H14" s="212">
        <v>3485.99</v>
      </c>
      <c r="I14" s="212">
        <v>3275.23</v>
      </c>
      <c r="J14" s="553">
        <v>103.2</v>
      </c>
    </row>
    <row r="15" spans="2:10" ht="11.25" customHeight="1" thickTop="1" thickBot="1">
      <c r="B15" s="442" t="s">
        <v>995</v>
      </c>
      <c r="C15" s="212">
        <v>19.7</v>
      </c>
      <c r="D15" s="212">
        <v>20.05</v>
      </c>
      <c r="E15" s="212">
        <v>17.98</v>
      </c>
      <c r="F15" s="212">
        <v>31.55</v>
      </c>
      <c r="G15" s="212">
        <v>31.67</v>
      </c>
      <c r="H15" s="212">
        <v>32.65</v>
      </c>
      <c r="I15" s="212">
        <v>52.21</v>
      </c>
      <c r="J15" s="553">
        <v>165.5</v>
      </c>
    </row>
    <row r="16" spans="2:10" ht="11.25" customHeight="1" thickTop="1" thickBot="1">
      <c r="B16" s="40" t="s">
        <v>424</v>
      </c>
      <c r="C16" s="221">
        <v>85.16</v>
      </c>
      <c r="D16" s="221">
        <v>73.87</v>
      </c>
      <c r="E16" s="221">
        <v>66.88</v>
      </c>
      <c r="F16" s="221">
        <v>63.98</v>
      </c>
      <c r="G16" s="221">
        <v>64.69</v>
      </c>
      <c r="H16" s="221">
        <v>60.19</v>
      </c>
      <c r="I16" s="221">
        <v>59.17</v>
      </c>
      <c r="J16" s="554">
        <v>92.5</v>
      </c>
    </row>
    <row r="17" spans="2:10" ht="11.25" customHeight="1" thickTop="1" thickBot="1">
      <c r="B17" s="42" t="s">
        <v>1070</v>
      </c>
      <c r="C17" s="212">
        <v>85.16</v>
      </c>
      <c r="D17" s="212">
        <v>73.87</v>
      </c>
      <c r="E17" s="212">
        <v>66.88</v>
      </c>
      <c r="F17" s="212">
        <v>63.98</v>
      </c>
      <c r="G17" s="212">
        <v>64.69</v>
      </c>
      <c r="H17" s="212">
        <v>60.19</v>
      </c>
      <c r="I17" s="212">
        <v>59.17</v>
      </c>
      <c r="J17" s="553">
        <v>92.5</v>
      </c>
    </row>
    <row r="18" spans="2:10" ht="11.25" customHeight="1" thickTop="1">
      <c r="B18" s="39" t="s">
        <v>425</v>
      </c>
      <c r="C18" s="215">
        <v>353.25</v>
      </c>
      <c r="D18" s="215">
        <v>394.63</v>
      </c>
      <c r="E18" s="215">
        <v>433.47</v>
      </c>
      <c r="F18" s="215">
        <v>505</v>
      </c>
      <c r="G18" s="215">
        <v>522.41</v>
      </c>
      <c r="H18" s="215">
        <v>463.74</v>
      </c>
      <c r="I18" s="215">
        <v>456.67</v>
      </c>
      <c r="J18" s="550">
        <v>90.4</v>
      </c>
    </row>
    <row r="19" spans="2:10" ht="11.25" customHeight="1">
      <c r="B19" s="39" t="s">
        <v>426</v>
      </c>
      <c r="C19" s="217"/>
      <c r="D19" s="217"/>
      <c r="E19" s="217"/>
      <c r="F19" s="217"/>
      <c r="G19" s="217"/>
      <c r="H19" s="217"/>
      <c r="I19" s="217"/>
      <c r="J19" s="551"/>
    </row>
    <row r="20" spans="2:10" ht="11.25" customHeight="1" thickBot="1">
      <c r="B20" s="40" t="s">
        <v>427</v>
      </c>
      <c r="C20" s="219"/>
      <c r="D20" s="219"/>
      <c r="E20" s="219"/>
      <c r="F20" s="219"/>
      <c r="G20" s="219"/>
      <c r="H20" s="219"/>
      <c r="I20" s="219"/>
      <c r="J20" s="552"/>
    </row>
    <row r="21" spans="2:10" ht="11.25" customHeight="1" thickTop="1" thickBot="1">
      <c r="B21" s="42" t="s">
        <v>1067</v>
      </c>
      <c r="C21" s="212">
        <v>165.76</v>
      </c>
      <c r="D21" s="212">
        <v>194.12</v>
      </c>
      <c r="E21" s="212">
        <v>217.87</v>
      </c>
      <c r="F21" s="212">
        <v>210.72</v>
      </c>
      <c r="G21" s="212">
        <v>222.89</v>
      </c>
      <c r="H21" s="212">
        <v>191.52</v>
      </c>
      <c r="I21" s="212">
        <v>193.06</v>
      </c>
      <c r="J21" s="553">
        <v>91.6</v>
      </c>
    </row>
    <row r="22" spans="2:10" ht="11.25" customHeight="1" thickTop="1" thickBot="1">
      <c r="B22" s="42" t="s">
        <v>1071</v>
      </c>
      <c r="C22" s="212">
        <v>187.49</v>
      </c>
      <c r="D22" s="212">
        <v>200.51</v>
      </c>
      <c r="E22" s="212">
        <v>215.6</v>
      </c>
      <c r="F22" s="212">
        <v>294.27999999999997</v>
      </c>
      <c r="G22" s="212">
        <v>299.52</v>
      </c>
      <c r="H22" s="212">
        <v>272.22000000000003</v>
      </c>
      <c r="I22" s="212">
        <v>263.61</v>
      </c>
      <c r="J22" s="553">
        <v>89.6</v>
      </c>
    </row>
    <row r="23" spans="2:10" ht="11.25" customHeight="1" thickTop="1" thickBot="1">
      <c r="B23" s="40" t="s">
        <v>428</v>
      </c>
      <c r="C23" s="221">
        <v>3790.26</v>
      </c>
      <c r="D23" s="221">
        <v>3708.45</v>
      </c>
      <c r="E23" s="221">
        <v>3750.48</v>
      </c>
      <c r="F23" s="221">
        <v>3978.57</v>
      </c>
      <c r="G23" s="221">
        <v>4076.21</v>
      </c>
      <c r="H23" s="221">
        <v>4134.99</v>
      </c>
      <c r="I23" s="221">
        <v>4125.76</v>
      </c>
      <c r="J23" s="554">
        <v>103.7</v>
      </c>
    </row>
    <row r="24" spans="2:10" ht="11.25" customHeight="1" thickTop="1" thickBot="1">
      <c r="B24" s="42" t="s">
        <v>1067</v>
      </c>
      <c r="C24" s="212">
        <v>2093.98</v>
      </c>
      <c r="D24" s="212">
        <v>2031.38</v>
      </c>
      <c r="E24" s="212">
        <v>2115.5</v>
      </c>
      <c r="F24" s="212">
        <v>2272.5100000000002</v>
      </c>
      <c r="G24" s="212">
        <v>2344.58</v>
      </c>
      <c r="H24" s="212">
        <v>2394.42</v>
      </c>
      <c r="I24" s="212">
        <v>2395.25</v>
      </c>
      <c r="J24" s="553">
        <v>105.4</v>
      </c>
    </row>
    <row r="25" spans="2:10" ht="11.25" customHeight="1" thickTop="1" thickBot="1">
      <c r="B25" s="42" t="s">
        <v>1070</v>
      </c>
      <c r="C25" s="212">
        <v>1696.28</v>
      </c>
      <c r="D25" s="212">
        <v>1677.07</v>
      </c>
      <c r="E25" s="212">
        <v>1634.98</v>
      </c>
      <c r="F25" s="212">
        <v>1706.06</v>
      </c>
      <c r="G25" s="212">
        <v>1731.63</v>
      </c>
      <c r="H25" s="212">
        <v>1740.57</v>
      </c>
      <c r="I25" s="212">
        <v>1730.51</v>
      </c>
      <c r="J25" s="553">
        <v>101.4</v>
      </c>
    </row>
    <row r="26" spans="2:10" ht="11.25" customHeight="1" thickTop="1">
      <c r="B26" s="43" t="s">
        <v>429</v>
      </c>
      <c r="C26" s="805">
        <v>279.31</v>
      </c>
      <c r="D26" s="805">
        <v>299.27</v>
      </c>
      <c r="E26" s="805">
        <v>307.63</v>
      </c>
      <c r="F26" s="805">
        <v>322.05</v>
      </c>
      <c r="G26" s="805">
        <v>306.85000000000002</v>
      </c>
      <c r="H26" s="805">
        <v>322.89999999999998</v>
      </c>
      <c r="I26" s="805">
        <v>319.38</v>
      </c>
      <c r="J26" s="555">
        <v>99.2</v>
      </c>
    </row>
    <row r="27" spans="2:10" ht="11.25" customHeight="1" thickBot="1">
      <c r="B27" s="44" t="s">
        <v>336</v>
      </c>
      <c r="C27" s="806"/>
      <c r="D27" s="806"/>
      <c r="E27" s="806"/>
      <c r="F27" s="806"/>
      <c r="G27" s="806"/>
      <c r="H27" s="806"/>
      <c r="I27" s="806"/>
      <c r="J27" s="556"/>
    </row>
    <row r="28" spans="2:10" ht="11.25" customHeight="1" thickTop="1" thickBot="1">
      <c r="B28" s="273" t="s">
        <v>1067</v>
      </c>
      <c r="C28" s="505">
        <v>33.520000000000003</v>
      </c>
      <c r="D28" s="505">
        <v>32.729999999999997</v>
      </c>
      <c r="E28" s="505">
        <v>32.36</v>
      </c>
      <c r="F28" s="505">
        <v>33.89</v>
      </c>
      <c r="G28" s="505">
        <v>23.63</v>
      </c>
      <c r="H28" s="505">
        <v>29.95</v>
      </c>
      <c r="I28" s="505">
        <v>23.46</v>
      </c>
      <c r="J28" s="802">
        <v>69.2</v>
      </c>
    </row>
    <row r="29" spans="2:10" ht="11.25" customHeight="1" thickTop="1" thickBot="1">
      <c r="B29" s="273" t="s">
        <v>1072</v>
      </c>
      <c r="C29" s="505">
        <v>245.79</v>
      </c>
      <c r="D29" s="505">
        <v>266.54000000000002</v>
      </c>
      <c r="E29" s="505">
        <v>275.27</v>
      </c>
      <c r="F29" s="505">
        <v>288.16000000000003</v>
      </c>
      <c r="G29" s="505">
        <v>283.22000000000003</v>
      </c>
      <c r="H29" s="505">
        <v>292.95</v>
      </c>
      <c r="I29" s="505">
        <v>295.92</v>
      </c>
      <c r="J29" s="802">
        <v>102.7</v>
      </c>
    </row>
    <row r="30" spans="2:10" ht="22.5" customHeight="1" thickTop="1" thickBot="1">
      <c r="B30" s="586" t="s">
        <v>430</v>
      </c>
      <c r="C30" s="803">
        <v>3447.86</v>
      </c>
      <c r="D30" s="803">
        <v>3345.32</v>
      </c>
      <c r="E30" s="803">
        <v>3377.7</v>
      </c>
      <c r="F30" s="803">
        <v>3590.31</v>
      </c>
      <c r="G30" s="803">
        <v>3702.06</v>
      </c>
      <c r="H30" s="803">
        <v>3743.45</v>
      </c>
      <c r="I30" s="803">
        <v>3736.72</v>
      </c>
      <c r="J30" s="804">
        <v>104.1</v>
      </c>
    </row>
    <row r="31" spans="2:10" ht="11.25" customHeight="1" thickTop="1" thickBot="1">
      <c r="B31" s="273" t="s">
        <v>1067</v>
      </c>
      <c r="C31" s="212">
        <v>2058.7199999999998</v>
      </c>
      <c r="D31" s="212">
        <v>1996.62</v>
      </c>
      <c r="E31" s="212">
        <v>2080.7199999999998</v>
      </c>
      <c r="F31" s="212">
        <v>2235.96</v>
      </c>
      <c r="G31" s="212">
        <v>2318.04</v>
      </c>
      <c r="H31" s="212">
        <v>2361.2600000000002</v>
      </c>
      <c r="I31" s="212">
        <v>2368.33</v>
      </c>
      <c r="J31" s="553">
        <v>105.9</v>
      </c>
    </row>
    <row r="32" spans="2:10" ht="11.25" customHeight="1" thickTop="1" thickBot="1">
      <c r="B32" s="273" t="s">
        <v>1070</v>
      </c>
      <c r="C32" s="212">
        <v>1389.13</v>
      </c>
      <c r="D32" s="212">
        <v>1348.69</v>
      </c>
      <c r="E32" s="212">
        <v>1296.97</v>
      </c>
      <c r="F32" s="212">
        <v>1354.34</v>
      </c>
      <c r="G32" s="212">
        <v>1384.01</v>
      </c>
      <c r="H32" s="212">
        <v>1382.18</v>
      </c>
      <c r="I32" s="212">
        <v>1368.38</v>
      </c>
      <c r="J32" s="553">
        <v>101</v>
      </c>
    </row>
    <row r="33" spans="2:10" ht="11.25" customHeight="1" thickTop="1">
      <c r="B33" s="457" t="s">
        <v>431</v>
      </c>
      <c r="C33" s="209">
        <v>31.54</v>
      </c>
      <c r="D33" s="209">
        <v>28.86</v>
      </c>
      <c r="E33" s="209">
        <v>26.39</v>
      </c>
      <c r="F33" s="209">
        <v>26.78</v>
      </c>
      <c r="G33" s="209">
        <v>27.12</v>
      </c>
      <c r="H33" s="209">
        <v>26.82</v>
      </c>
      <c r="I33" s="209">
        <v>11.96</v>
      </c>
      <c r="J33" s="558">
        <v>44.7</v>
      </c>
    </row>
    <row r="34" spans="2:10" ht="11.25" customHeight="1">
      <c r="B34" s="457" t="s">
        <v>432</v>
      </c>
      <c r="C34" s="210"/>
      <c r="D34" s="210"/>
      <c r="E34" s="210"/>
      <c r="F34" s="210"/>
      <c r="G34" s="210"/>
      <c r="H34" s="210"/>
      <c r="I34" s="210"/>
      <c r="J34" s="559"/>
    </row>
    <row r="35" spans="2:10" ht="11.25" customHeight="1" thickBot="1">
      <c r="B35" s="458" t="s">
        <v>433</v>
      </c>
      <c r="C35" s="211"/>
      <c r="D35" s="211"/>
      <c r="E35" s="211"/>
      <c r="F35" s="211"/>
      <c r="G35" s="211"/>
      <c r="H35" s="211"/>
      <c r="I35" s="211"/>
      <c r="J35" s="560"/>
    </row>
    <row r="36" spans="2:10" ht="11.25" customHeight="1" thickTop="1">
      <c r="B36" s="43" t="s">
        <v>1004</v>
      </c>
      <c r="C36" s="805">
        <v>63.09</v>
      </c>
      <c r="D36" s="805">
        <v>63.86</v>
      </c>
      <c r="E36" s="805">
        <v>65.150000000000006</v>
      </c>
      <c r="F36" s="805">
        <v>66.209999999999994</v>
      </c>
      <c r="G36" s="805">
        <v>67.3</v>
      </c>
      <c r="H36" s="805">
        <v>68.64</v>
      </c>
      <c r="I36" s="805">
        <v>69.66</v>
      </c>
      <c r="J36" s="555">
        <v>105.2</v>
      </c>
    </row>
    <row r="37" spans="2:10" ht="11.25" customHeight="1">
      <c r="B37" s="43" t="s">
        <v>1005</v>
      </c>
      <c r="C37" s="217"/>
      <c r="D37" s="217"/>
      <c r="E37" s="217"/>
      <c r="F37" s="217"/>
      <c r="G37" s="217"/>
      <c r="H37" s="217"/>
      <c r="I37" s="217"/>
      <c r="J37" s="551"/>
    </row>
    <row r="38" spans="2:10" ht="11.25" customHeight="1" thickBot="1">
      <c r="B38" s="44" t="s">
        <v>1006</v>
      </c>
      <c r="C38" s="219"/>
      <c r="D38" s="219"/>
      <c r="E38" s="219"/>
      <c r="F38" s="219"/>
      <c r="G38" s="219"/>
      <c r="H38" s="219"/>
      <c r="I38" s="219"/>
      <c r="J38" s="552"/>
    </row>
    <row r="39" spans="2:10" ht="11.25" customHeight="1" thickTop="1" thickBot="1">
      <c r="B39" s="42" t="s">
        <v>1068</v>
      </c>
      <c r="C39" s="212">
        <v>1.74</v>
      </c>
      <c r="D39" s="212">
        <v>2.0299999999999998</v>
      </c>
      <c r="E39" s="212">
        <v>2.42</v>
      </c>
      <c r="F39" s="212">
        <v>2.66</v>
      </c>
      <c r="G39" s="212">
        <v>2.91</v>
      </c>
      <c r="H39" s="212">
        <v>3.21</v>
      </c>
      <c r="I39" s="212">
        <v>3.46</v>
      </c>
      <c r="J39" s="553">
        <v>130.1</v>
      </c>
    </row>
    <row r="40" spans="2:10" ht="11.25" customHeight="1" thickTop="1" thickBot="1">
      <c r="B40" s="42" t="s">
        <v>1070</v>
      </c>
      <c r="C40" s="212">
        <v>61.36</v>
      </c>
      <c r="D40" s="212">
        <v>61.84</v>
      </c>
      <c r="E40" s="212">
        <v>62.74</v>
      </c>
      <c r="F40" s="212">
        <v>63.56</v>
      </c>
      <c r="G40" s="212">
        <v>64.400000000000006</v>
      </c>
      <c r="H40" s="212">
        <v>65.44</v>
      </c>
      <c r="I40" s="212">
        <v>66.209999999999994</v>
      </c>
      <c r="J40" s="553">
        <v>104.2</v>
      </c>
    </row>
    <row r="41" spans="2:10" ht="11.25" customHeight="1" thickTop="1">
      <c r="B41" s="39" t="s">
        <v>434</v>
      </c>
      <c r="C41" s="215">
        <v>1900.06</v>
      </c>
      <c r="D41" s="215">
        <v>1833.85</v>
      </c>
      <c r="E41" s="215">
        <v>1874.14</v>
      </c>
      <c r="F41" s="215">
        <v>1872.92</v>
      </c>
      <c r="G41" s="215">
        <v>1899.01</v>
      </c>
      <c r="H41" s="215">
        <v>1888.51</v>
      </c>
      <c r="I41" s="215">
        <v>1845.9</v>
      </c>
      <c r="J41" s="550">
        <v>98.6</v>
      </c>
    </row>
    <row r="42" spans="2:10" ht="11.25" customHeight="1">
      <c r="B42" s="39" t="s">
        <v>435</v>
      </c>
      <c r="C42" s="217"/>
      <c r="D42" s="217"/>
      <c r="E42" s="217"/>
      <c r="F42" s="217"/>
      <c r="G42" s="217"/>
      <c r="H42" s="217"/>
      <c r="I42" s="217"/>
      <c r="J42" s="551"/>
    </row>
    <row r="43" spans="2:10" ht="11.25" customHeight="1" thickBot="1">
      <c r="B43" s="40" t="s">
        <v>436</v>
      </c>
      <c r="C43" s="219"/>
      <c r="D43" s="219"/>
      <c r="E43" s="219"/>
      <c r="F43" s="219"/>
      <c r="G43" s="219"/>
      <c r="H43" s="219"/>
      <c r="I43" s="219"/>
      <c r="J43" s="552"/>
    </row>
    <row r="44" spans="2:10" ht="11.25" customHeight="1" thickTop="1" thickBot="1">
      <c r="B44" s="42" t="s">
        <v>1069</v>
      </c>
      <c r="C44" s="212">
        <v>250.51</v>
      </c>
      <c r="D44" s="212">
        <v>243.84</v>
      </c>
      <c r="E44" s="212">
        <v>258.39999999999998</v>
      </c>
      <c r="F44" s="212">
        <v>277.95999999999998</v>
      </c>
      <c r="G44" s="212">
        <v>287.45</v>
      </c>
      <c r="H44" s="212">
        <v>293.38</v>
      </c>
      <c r="I44" s="212">
        <v>294.95</v>
      </c>
      <c r="J44" s="553">
        <v>106.1</v>
      </c>
    </row>
    <row r="45" spans="2:10" ht="11.25" customHeight="1" thickTop="1" thickBot="1">
      <c r="B45" s="42" t="s">
        <v>1070</v>
      </c>
      <c r="C45" s="212">
        <v>1649.55</v>
      </c>
      <c r="D45" s="212">
        <v>1590.01</v>
      </c>
      <c r="E45" s="212">
        <v>1615.74</v>
      </c>
      <c r="F45" s="212">
        <v>1594.96</v>
      </c>
      <c r="G45" s="212">
        <v>1611.56</v>
      </c>
      <c r="H45" s="212">
        <v>1595.13</v>
      </c>
      <c r="I45" s="212">
        <v>1550.95</v>
      </c>
      <c r="J45" s="553">
        <v>97.2</v>
      </c>
    </row>
    <row r="46" spans="2:10" ht="11.25" customHeight="1" thickTop="1" thickBot="1">
      <c r="B46" s="47" t="s">
        <v>437</v>
      </c>
      <c r="C46" s="276">
        <v>8689.98</v>
      </c>
      <c r="D46" s="276">
        <v>8617.67</v>
      </c>
      <c r="E46" s="276">
        <v>8830.6299999999992</v>
      </c>
      <c r="F46" s="276">
        <v>9593.32</v>
      </c>
      <c r="G46" s="276">
        <v>9947.48</v>
      </c>
      <c r="H46" s="276">
        <v>10034.43</v>
      </c>
      <c r="I46" s="276">
        <v>9763.8799999999992</v>
      </c>
      <c r="J46" s="561">
        <v>101.8</v>
      </c>
    </row>
    <row r="47" spans="2:10" ht="11.25" customHeight="1" thickTop="1">
      <c r="B47" s="606" t="s">
        <v>47</v>
      </c>
    </row>
    <row r="48" spans="2:10" ht="11.25" customHeight="1"/>
  </sheetData>
  <mergeCells count="6">
    <mergeCell ref="B7:I7"/>
    <mergeCell ref="B5:I5"/>
    <mergeCell ref="B1:J1"/>
    <mergeCell ref="B2:J2"/>
    <mergeCell ref="B3:J3"/>
    <mergeCell ref="B6:J6"/>
  </mergeCells>
  <hyperlinks>
    <hyperlink ref="B1:I1" location="Cuprins_ro!B44" display="III. Datoria externă brută la 31.03.2023 (date provizorii)" xr:uid="{1FA9662E-8E5A-468A-91F4-11D2B03CCB23}"/>
    <hyperlink ref="B2:I2" location="Содержание_ru!B44" display="III. Внешний долг Республики Молдова по состоянию на 31.03.2023 (предварительные данные)" xr:uid="{DE35D41B-36F5-4E00-BE6A-E4AC9669EB68}"/>
    <hyperlink ref="B3:I3" location="Contents_en!B44" display="III. External debt of the Republic of Moldova as of 03/31/2023 (preliminary data)" xr:uid="{1833A9BC-0D3A-41B0-B4C1-121F0189275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7953-B287-4C1B-80D8-B88D01F89D2D}">
  <dimension ref="B1:K47"/>
  <sheetViews>
    <sheetView showGridLines="0" showRowColHeaders="0" zoomScaleNormal="100" workbookViewId="0"/>
  </sheetViews>
  <sheetFormatPr defaultColWidth="9.140625" defaultRowHeight="15"/>
  <cols>
    <col min="1" max="1" width="5.7109375" style="277" customWidth="1"/>
    <col min="2" max="2" width="44.5703125" style="277" customWidth="1"/>
    <col min="3" max="9" width="8.85546875" style="277" customWidth="1"/>
    <col min="10" max="16384" width="9.140625" style="277"/>
  </cols>
  <sheetData>
    <row r="1" spans="2:10" customFormat="1">
      <c r="B1" s="1005" t="s">
        <v>967</v>
      </c>
      <c r="C1" s="1005"/>
      <c r="D1" s="1005"/>
      <c r="E1" s="1005"/>
      <c r="F1" s="1005"/>
      <c r="G1" s="1005"/>
      <c r="H1" s="1005"/>
      <c r="I1" s="971"/>
    </row>
    <row r="2" spans="2:10" customFormat="1">
      <c r="B2" s="1005" t="s">
        <v>968</v>
      </c>
      <c r="C2" s="1005"/>
      <c r="D2" s="1005"/>
      <c r="E2" s="1005"/>
      <c r="F2" s="1005"/>
      <c r="G2" s="1005"/>
      <c r="H2" s="1005"/>
      <c r="I2" s="971"/>
    </row>
    <row r="3" spans="2:10" customFormat="1">
      <c r="B3" s="1005" t="s">
        <v>969</v>
      </c>
      <c r="C3" s="1005"/>
      <c r="D3" s="1005"/>
      <c r="E3" s="1005"/>
      <c r="F3" s="1005"/>
      <c r="G3" s="1005"/>
      <c r="H3" s="1005"/>
      <c r="I3" s="971"/>
    </row>
    <row r="4" spans="2:10" ht="12" customHeight="1"/>
    <row r="5" spans="2:10" ht="15" customHeight="1">
      <c r="B5" s="129" t="s">
        <v>951</v>
      </c>
      <c r="C5" s="129"/>
      <c r="D5" s="129"/>
      <c r="E5" s="129"/>
      <c r="F5" s="129"/>
      <c r="G5" s="129"/>
      <c r="H5" s="788"/>
    </row>
    <row r="6" spans="2:10" ht="15" customHeight="1">
      <c r="B6" s="129" t="s">
        <v>1007</v>
      </c>
      <c r="C6" s="129"/>
      <c r="D6" s="129"/>
      <c r="E6" s="129"/>
      <c r="F6" s="129"/>
      <c r="G6" s="129"/>
      <c r="H6" s="129"/>
      <c r="I6" s="129"/>
    </row>
    <row r="7" spans="2:10" ht="15" customHeight="1">
      <c r="B7" s="129" t="s">
        <v>1008</v>
      </c>
      <c r="C7" s="129"/>
      <c r="D7" s="129"/>
      <c r="E7" s="129"/>
      <c r="F7" s="129"/>
      <c r="G7" s="129"/>
      <c r="H7" s="788"/>
    </row>
    <row r="8" spans="2:10" ht="5.0999999999999996" customHeight="1">
      <c r="B8" s="1079"/>
      <c r="C8" s="1080"/>
      <c r="D8" s="1080"/>
      <c r="E8" s="279"/>
    </row>
    <row r="9" spans="2:10" s="280" customFormat="1" ht="15" customHeight="1">
      <c r="B9" s="1047" t="s">
        <v>601</v>
      </c>
      <c r="C9" s="1047"/>
      <c r="D9" s="1047"/>
      <c r="E9" s="1047"/>
      <c r="F9" s="1047"/>
      <c r="G9" s="1047"/>
      <c r="H9" s="1047"/>
      <c r="I9" s="971"/>
    </row>
    <row r="10" spans="2:10" s="280" customFormat="1" ht="15" customHeight="1">
      <c r="B10" s="1077" t="s">
        <v>673</v>
      </c>
      <c r="C10" s="1077"/>
      <c r="D10" s="1077"/>
      <c r="E10" s="1077"/>
      <c r="F10" s="1077"/>
      <c r="G10" s="1077"/>
      <c r="H10" s="1077"/>
      <c r="I10" s="1078"/>
    </row>
    <row r="11" spans="2:10" s="280" customFormat="1" ht="15" customHeight="1">
      <c r="B11" s="1077" t="s">
        <v>672</v>
      </c>
      <c r="C11" s="1077"/>
      <c r="D11" s="1077"/>
      <c r="E11" s="1077"/>
      <c r="F11" s="1077"/>
      <c r="G11" s="1077"/>
      <c r="H11" s="1077"/>
      <c r="I11" s="1078"/>
    </row>
    <row r="12" spans="2:10" ht="4.5" customHeight="1"/>
    <row r="13" spans="2:10">
      <c r="J13" s="708"/>
    </row>
    <row r="37" spans="2:11" customFormat="1" ht="11.25" customHeight="1">
      <c r="B37" s="606" t="s">
        <v>47</v>
      </c>
    </row>
    <row r="38" spans="2:11" customFormat="1" ht="11.25" customHeight="1">
      <c r="B38" s="30"/>
    </row>
    <row r="39" spans="2:11">
      <c r="B39" s="281"/>
      <c r="C39" s="22" t="s">
        <v>954</v>
      </c>
      <c r="D39" s="22" t="s">
        <v>955</v>
      </c>
      <c r="E39" s="22" t="s">
        <v>867</v>
      </c>
      <c r="F39" s="22" t="s">
        <v>956</v>
      </c>
      <c r="G39" s="22" t="s">
        <v>731</v>
      </c>
      <c r="H39" s="22" t="s">
        <v>952</v>
      </c>
      <c r="I39" s="22" t="s">
        <v>953</v>
      </c>
    </row>
    <row r="40" spans="2:11" ht="34.5">
      <c r="B40" s="23" t="s">
        <v>438</v>
      </c>
      <c r="C40" s="562">
        <v>2677.95</v>
      </c>
      <c r="D40" s="562">
        <v>2709.6</v>
      </c>
      <c r="E40" s="562">
        <v>2798.9300000000003</v>
      </c>
      <c r="F40" s="562">
        <v>3263.61</v>
      </c>
      <c r="G40" s="562">
        <v>3476.97</v>
      </c>
      <c r="H40" s="562">
        <v>3574.0100000000007</v>
      </c>
      <c r="I40" s="562">
        <v>3347.51</v>
      </c>
      <c r="J40" s="282"/>
      <c r="K40" s="283"/>
    </row>
    <row r="41" spans="2:11" ht="34.5">
      <c r="B41" s="23" t="s">
        <v>439</v>
      </c>
      <c r="C41" s="562">
        <v>6012.03</v>
      </c>
      <c r="D41" s="562">
        <v>5908.07</v>
      </c>
      <c r="E41" s="562">
        <v>6031.6999999999989</v>
      </c>
      <c r="F41" s="562">
        <v>6329.7099999999991</v>
      </c>
      <c r="G41" s="562">
        <v>6470.51</v>
      </c>
      <c r="H41" s="562">
        <v>6460.42</v>
      </c>
      <c r="I41" s="562">
        <v>6416.3700000000008</v>
      </c>
      <c r="J41" s="282"/>
      <c r="K41" s="283"/>
    </row>
    <row r="42" spans="2:11" s="286" customFormat="1" ht="34.5">
      <c r="B42" s="23" t="s">
        <v>440</v>
      </c>
      <c r="C42" s="689">
        <v>62.2</v>
      </c>
      <c r="D42" s="689">
        <v>60.5</v>
      </c>
      <c r="E42" s="689">
        <v>61.4</v>
      </c>
      <c r="F42" s="689">
        <v>66.099999999999994</v>
      </c>
      <c r="G42" s="689">
        <v>67.2</v>
      </c>
      <c r="H42" s="689">
        <v>65.8</v>
      </c>
      <c r="I42" s="689">
        <v>62.4</v>
      </c>
      <c r="J42" s="285"/>
    </row>
    <row r="43" spans="2:11" s="286" customFormat="1" ht="35.25" customHeight="1">
      <c r="B43" s="23" t="s">
        <v>441</v>
      </c>
      <c r="C43" s="689">
        <v>19.2</v>
      </c>
      <c r="D43" s="689">
        <v>19</v>
      </c>
      <c r="E43" s="689">
        <v>19.5</v>
      </c>
      <c r="F43" s="689">
        <v>22.5</v>
      </c>
      <c r="G43" s="689">
        <v>23.5</v>
      </c>
      <c r="H43" s="689">
        <v>23.4</v>
      </c>
      <c r="I43" s="689">
        <v>21.4</v>
      </c>
    </row>
    <row r="44" spans="2:11" s="286" customFormat="1" ht="34.5">
      <c r="B44" s="23" t="s">
        <v>442</v>
      </c>
      <c r="C44" s="689">
        <v>43</v>
      </c>
      <c r="D44" s="689">
        <v>41.5</v>
      </c>
      <c r="E44" s="689">
        <v>41.9</v>
      </c>
      <c r="F44" s="689">
        <v>43.6</v>
      </c>
      <c r="G44" s="689">
        <v>43.7</v>
      </c>
      <c r="H44" s="689">
        <v>42.4</v>
      </c>
      <c r="I44" s="689">
        <v>41</v>
      </c>
    </row>
    <row r="47" spans="2:11">
      <c r="C47" s="284"/>
      <c r="D47" s="284"/>
      <c r="E47" s="284"/>
      <c r="F47" s="284"/>
    </row>
  </sheetData>
  <mergeCells count="7">
    <mergeCell ref="B10:I10"/>
    <mergeCell ref="B11:I11"/>
    <mergeCell ref="B1:I1"/>
    <mergeCell ref="B2:I2"/>
    <mergeCell ref="B3:I3"/>
    <mergeCell ref="B8:D8"/>
    <mergeCell ref="B9:I9"/>
  </mergeCells>
  <hyperlinks>
    <hyperlink ref="B1:G1" location="Cuprins_ro!B44" display="III. Datoria externă brută la 31.03.2023 (date provizorii)" xr:uid="{0F8BABDE-FE94-411F-A7DC-B9D3EAEF59E2}"/>
    <hyperlink ref="B2:G2" location="Содержание_ru!B44" display="III. Внешний долг Республики Молдова по состоянию на 31.03.2023 (предварительные данные)" xr:uid="{9A35280E-D777-4DD6-A142-FA3027081B82}"/>
    <hyperlink ref="B3:G3" location="Contents_en!B44" display="III. External debt of the Republic of Moldova as of 03/31/2023 (preliminary data)" xr:uid="{F55CD106-3B58-494A-BF0F-31204F876463}"/>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A30D-D01F-4D15-91BF-0F47CF837183}">
  <dimension ref="B1:J39"/>
  <sheetViews>
    <sheetView showGridLines="0" showRowColHeaders="0" zoomScaleNormal="100" workbookViewId="0"/>
  </sheetViews>
  <sheetFormatPr defaultColWidth="9.140625" defaultRowHeight="15"/>
  <cols>
    <col min="1" max="1" width="5.7109375" style="277" customWidth="1"/>
    <col min="2" max="2" width="54.140625" style="277" customWidth="1"/>
    <col min="3" max="9" width="10.140625" style="277" customWidth="1"/>
    <col min="10" max="16384" width="9.140625" style="277"/>
  </cols>
  <sheetData>
    <row r="1" spans="2:10" customFormat="1">
      <c r="B1" s="1005" t="s">
        <v>967</v>
      </c>
      <c r="C1" s="1005"/>
      <c r="D1" s="1005"/>
      <c r="E1" s="1005"/>
      <c r="F1" s="1005"/>
      <c r="G1" s="1005"/>
      <c r="H1" s="139"/>
      <c r="I1" s="321"/>
    </row>
    <row r="2" spans="2:10" customFormat="1">
      <c r="B2" s="1005" t="s">
        <v>968</v>
      </c>
      <c r="C2" s="1005"/>
      <c r="D2" s="1005"/>
      <c r="E2" s="1005"/>
      <c r="F2" s="1005"/>
      <c r="G2" s="1005"/>
      <c r="H2" s="139"/>
    </row>
    <row r="3" spans="2:10" customFormat="1">
      <c r="B3" s="1005" t="s">
        <v>969</v>
      </c>
      <c r="C3" s="1005"/>
      <c r="D3" s="1005"/>
      <c r="E3" s="1005"/>
      <c r="F3" s="1005"/>
      <c r="G3" s="1005"/>
      <c r="H3" s="139"/>
    </row>
    <row r="4" spans="2:10" ht="12" customHeight="1"/>
    <row r="5" spans="2:10" ht="45" customHeight="1">
      <c r="B5" s="908" t="s">
        <v>965</v>
      </c>
      <c r="C5" s="908"/>
      <c r="D5" s="908"/>
      <c r="E5" s="908"/>
      <c r="F5" s="908"/>
      <c r="G5" s="908"/>
      <c r="H5" s="908"/>
      <c r="I5" s="971"/>
    </row>
    <row r="6" spans="2:10" ht="30" customHeight="1">
      <c r="B6" s="908" t="s">
        <v>966</v>
      </c>
      <c r="C6" s="908"/>
      <c r="D6" s="908"/>
      <c r="E6" s="908"/>
      <c r="F6" s="908"/>
      <c r="G6" s="908"/>
      <c r="H6" s="908"/>
      <c r="I6" s="971"/>
    </row>
    <row r="7" spans="2:10" ht="30" customHeight="1">
      <c r="B7" s="908" t="s">
        <v>996</v>
      </c>
      <c r="C7" s="908"/>
      <c r="D7" s="908"/>
      <c r="E7" s="908"/>
      <c r="F7" s="908"/>
      <c r="G7" s="908"/>
      <c r="H7" s="908"/>
      <c r="I7" s="971"/>
    </row>
    <row r="8" spans="2:10" ht="5.0999999999999996" customHeight="1">
      <c r="B8" s="278"/>
      <c r="C8" s="279"/>
      <c r="D8" s="279"/>
      <c r="E8" s="279"/>
    </row>
    <row r="9" spans="2:10" s="287" customFormat="1" ht="15" customHeight="1">
      <c r="B9" s="891" t="s">
        <v>812</v>
      </c>
      <c r="C9" s="891"/>
      <c r="D9" s="891"/>
      <c r="E9" s="891"/>
      <c r="F9" s="891"/>
      <c r="G9" s="891"/>
      <c r="H9" s="891"/>
      <c r="I9" s="971"/>
    </row>
    <row r="10" spans="2:10" s="287" customFormat="1" ht="15" customHeight="1">
      <c r="B10" s="891" t="s">
        <v>813</v>
      </c>
      <c r="C10" s="891"/>
      <c r="D10" s="891"/>
      <c r="E10" s="891"/>
      <c r="F10" s="891"/>
      <c r="G10" s="891"/>
      <c r="H10" s="891"/>
      <c r="I10" s="971"/>
    </row>
    <row r="11" spans="2:10" s="287" customFormat="1" ht="15" customHeight="1">
      <c r="B11" s="891" t="s">
        <v>814</v>
      </c>
      <c r="C11" s="891"/>
      <c r="D11" s="891"/>
      <c r="E11" s="891"/>
      <c r="F11" s="891"/>
      <c r="G11" s="891"/>
      <c r="H11" s="891"/>
      <c r="I11" s="971"/>
    </row>
    <row r="12" spans="2:10">
      <c r="G12" s="288"/>
      <c r="H12" s="288"/>
    </row>
    <row r="13" spans="2:10">
      <c r="J13" s="708"/>
    </row>
    <row r="20" spans="2:2" ht="15" customHeight="1"/>
    <row r="30" spans="2:2" ht="19.5" customHeight="1"/>
    <row r="31" spans="2:2" customFormat="1" ht="11.25" customHeight="1">
      <c r="B31" s="606" t="s">
        <v>47</v>
      </c>
    </row>
    <row r="32" spans="2:2" customFormat="1" ht="11.25" customHeight="1">
      <c r="B32" s="30"/>
    </row>
    <row r="33" spans="2:9">
      <c r="B33" s="281"/>
      <c r="C33" s="22" t="s">
        <v>954</v>
      </c>
      <c r="D33" s="22" t="s">
        <v>955</v>
      </c>
      <c r="E33" s="22" t="s">
        <v>867</v>
      </c>
      <c r="F33" s="22" t="s">
        <v>956</v>
      </c>
      <c r="G33" s="22" t="s">
        <v>731</v>
      </c>
      <c r="H33" s="22" t="s">
        <v>952</v>
      </c>
      <c r="I33" s="22" t="s">
        <v>953</v>
      </c>
    </row>
    <row r="34" spans="2:9" ht="34.5">
      <c r="B34" s="854" t="s">
        <v>443</v>
      </c>
      <c r="C34" s="562">
        <v>2510.36</v>
      </c>
      <c r="D34" s="562">
        <v>2469.4500000000003</v>
      </c>
      <c r="E34" s="562">
        <v>2592.3599999999997</v>
      </c>
      <c r="F34" s="562">
        <v>2761.87</v>
      </c>
      <c r="G34" s="562">
        <v>2855.7</v>
      </c>
      <c r="H34" s="562">
        <v>2880.33</v>
      </c>
      <c r="I34" s="562">
        <v>2884.41</v>
      </c>
    </row>
    <row r="35" spans="2:9" ht="34.5">
      <c r="B35" s="854" t="s">
        <v>444</v>
      </c>
      <c r="C35" s="810">
        <v>6179.619999999999</v>
      </c>
      <c r="D35" s="810">
        <v>6148.2199999999993</v>
      </c>
      <c r="E35" s="810">
        <v>6238.2699999999995</v>
      </c>
      <c r="F35" s="810">
        <v>6831.45</v>
      </c>
      <c r="G35" s="810">
        <v>7091.78</v>
      </c>
      <c r="H35" s="810">
        <v>7154.1</v>
      </c>
      <c r="I35" s="810">
        <v>6879.4700000000012</v>
      </c>
    </row>
    <row r="36" spans="2:9" ht="36.75" customHeight="1">
      <c r="B36" s="840" t="s">
        <v>445</v>
      </c>
      <c r="C36" s="841">
        <v>8689.98</v>
      </c>
      <c r="D36" s="841">
        <v>8617.67</v>
      </c>
      <c r="E36" s="841">
        <v>8830.6299999999992</v>
      </c>
      <c r="F36" s="841">
        <v>9593.32</v>
      </c>
      <c r="G36" s="841">
        <v>9947.48</v>
      </c>
      <c r="H36" s="841">
        <v>10034.43</v>
      </c>
      <c r="I36" s="841">
        <v>9763.880000000001</v>
      </c>
    </row>
    <row r="38" spans="2:9">
      <c r="C38" s="282"/>
      <c r="D38" s="282"/>
      <c r="E38" s="282"/>
      <c r="F38" s="282"/>
    </row>
    <row r="39" spans="2:9">
      <c r="F39" s="282"/>
    </row>
  </sheetData>
  <mergeCells count="9">
    <mergeCell ref="B11:I11"/>
    <mergeCell ref="B5:I5"/>
    <mergeCell ref="B6:I6"/>
    <mergeCell ref="B7:I7"/>
    <mergeCell ref="B1:G1"/>
    <mergeCell ref="B2:G2"/>
    <mergeCell ref="B3:G3"/>
    <mergeCell ref="B9:I9"/>
    <mergeCell ref="B10:I10"/>
  </mergeCells>
  <hyperlinks>
    <hyperlink ref="B1:G1" location="Cuprins_ro!B44" display="III. Datoria externă brută la 31.03.2023 (date provizorii)" xr:uid="{6AED0FB1-812B-45BA-A2D6-5208E74F0E9A}"/>
    <hyperlink ref="B2:G2" location="Содержание_ru!B44" display="III. Внешний долг Республики Молдова по состоянию на 31.03.2023 (предварительные данные)" xr:uid="{9EA24B7B-17C5-4E5D-8BDF-3A20BCB731DD}"/>
    <hyperlink ref="B3:G3" location="Contents_en!B44" display="III. External debt of the Republic of Moldova as of 03/31/2023 (preliminary data)" xr:uid="{EF56BFBF-6A2D-4B7B-A6C3-72FEF082110C}"/>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0318-7F90-459A-B6C8-5CC41037559D}">
  <dimension ref="B1:K31"/>
  <sheetViews>
    <sheetView showGridLines="0" showRowColHeaders="0" zoomScaleNormal="100" workbookViewId="0"/>
  </sheetViews>
  <sheetFormatPr defaultRowHeight="15"/>
  <cols>
    <col min="1" max="1" width="5.7109375" customWidth="1"/>
    <col min="2" max="2" width="48.140625" customWidth="1"/>
    <col min="3" max="9" width="7.42578125" customWidth="1"/>
  </cols>
  <sheetData>
    <row r="1" spans="2:11">
      <c r="B1" s="1005" t="s">
        <v>967</v>
      </c>
      <c r="C1" s="1005"/>
      <c r="D1" s="1005"/>
      <c r="E1" s="1005"/>
      <c r="F1" s="1005"/>
      <c r="G1" s="1005"/>
      <c r="H1" s="1005"/>
      <c r="I1" s="1005"/>
      <c r="J1" s="1005"/>
      <c r="K1" s="321"/>
    </row>
    <row r="2" spans="2:11">
      <c r="B2" s="1005" t="s">
        <v>968</v>
      </c>
      <c r="C2" s="1005"/>
      <c r="D2" s="1005"/>
      <c r="E2" s="1005"/>
      <c r="F2" s="1005"/>
      <c r="G2" s="1005"/>
      <c r="H2" s="1005"/>
      <c r="I2" s="1005"/>
      <c r="J2" s="1005"/>
    </row>
    <row r="3" spans="2:11">
      <c r="B3" s="1005" t="s">
        <v>969</v>
      </c>
      <c r="C3" s="1005"/>
      <c r="D3" s="1005"/>
      <c r="E3" s="1005"/>
      <c r="F3" s="1005"/>
      <c r="G3" s="1005"/>
      <c r="H3" s="1005"/>
      <c r="I3" s="1005"/>
      <c r="J3" s="1005"/>
    </row>
    <row r="5" spans="2:11">
      <c r="B5" s="902" t="s">
        <v>446</v>
      </c>
      <c r="C5" s="902"/>
      <c r="D5" s="902"/>
      <c r="E5" s="902"/>
      <c r="F5" s="902"/>
      <c r="G5" s="902"/>
      <c r="H5" s="902"/>
      <c r="I5" s="902"/>
      <c r="J5" s="902"/>
    </row>
    <row r="6" spans="2:11">
      <c r="B6" s="902" t="s">
        <v>577</v>
      </c>
      <c r="C6" s="902"/>
      <c r="D6" s="902"/>
      <c r="E6" s="902"/>
      <c r="F6" s="902"/>
      <c r="G6" s="902"/>
      <c r="H6" s="902"/>
      <c r="I6" s="902"/>
      <c r="J6" s="902"/>
    </row>
    <row r="7" spans="2:11" ht="15.75" thickBot="1">
      <c r="B7" s="1088" t="s">
        <v>447</v>
      </c>
      <c r="C7" s="1088"/>
      <c r="D7" s="1088"/>
      <c r="E7" s="1088"/>
      <c r="F7" s="1088"/>
      <c r="G7" s="1088"/>
      <c r="H7" s="1088"/>
      <c r="I7" s="1088"/>
      <c r="J7" s="1088"/>
    </row>
    <row r="8" spans="2:11" ht="11.25" customHeight="1" thickTop="1">
      <c r="B8" s="1082"/>
      <c r="C8" s="376" t="s">
        <v>419</v>
      </c>
      <c r="D8" s="376" t="s">
        <v>420</v>
      </c>
      <c r="E8" s="376" t="s">
        <v>421</v>
      </c>
      <c r="F8" s="376" t="s">
        <v>418</v>
      </c>
      <c r="G8" s="376" t="s">
        <v>419</v>
      </c>
      <c r="H8" s="376" t="s">
        <v>420</v>
      </c>
      <c r="I8" s="376" t="s">
        <v>421</v>
      </c>
      <c r="J8" s="378" t="s">
        <v>963</v>
      </c>
    </row>
    <row r="9" spans="2:11" ht="11.25" customHeight="1">
      <c r="B9" s="1083"/>
      <c r="C9" s="390">
        <v>2022</v>
      </c>
      <c r="D9" s="390">
        <v>2022</v>
      </c>
      <c r="E9" s="390">
        <v>2022</v>
      </c>
      <c r="F9" s="390">
        <v>2022</v>
      </c>
      <c r="G9" s="390" t="s">
        <v>717</v>
      </c>
      <c r="H9" s="390" t="s">
        <v>717</v>
      </c>
      <c r="I9" s="390">
        <v>2023</v>
      </c>
      <c r="J9" s="391">
        <v>44926</v>
      </c>
    </row>
    <row r="10" spans="2:11" ht="11.25" customHeight="1" thickBot="1">
      <c r="B10" s="1084"/>
      <c r="C10" s="1085"/>
      <c r="D10" s="1086"/>
      <c r="E10" s="1086"/>
      <c r="F10" s="1086"/>
      <c r="G10" s="1086"/>
      <c r="H10" s="1086"/>
      <c r="I10" s="1087"/>
      <c r="J10" s="392" t="s">
        <v>815</v>
      </c>
    </row>
    <row r="11" spans="2:11" ht="11.25" customHeight="1" thickTop="1">
      <c r="B11" s="15" t="s">
        <v>448</v>
      </c>
      <c r="C11" s="459">
        <v>30.8</v>
      </c>
      <c r="D11" s="459">
        <v>31.4</v>
      </c>
      <c r="E11" s="459">
        <v>31.7</v>
      </c>
      <c r="F11" s="459">
        <v>34</v>
      </c>
      <c r="G11" s="459">
        <v>35</v>
      </c>
      <c r="H11" s="459">
        <v>35.6</v>
      </c>
      <c r="I11" s="459">
        <v>34.299999999999997</v>
      </c>
      <c r="J11" s="377">
        <v>0.3</v>
      </c>
    </row>
    <row r="12" spans="2:11" ht="11.25" customHeight="1">
      <c r="B12" s="15" t="s">
        <v>449</v>
      </c>
      <c r="C12" s="348"/>
      <c r="D12" s="348"/>
      <c r="E12" s="348"/>
      <c r="F12" s="348"/>
      <c r="G12" s="348"/>
      <c r="H12" s="348"/>
      <c r="I12" s="348"/>
      <c r="J12" s="382"/>
    </row>
    <row r="13" spans="2:11" ht="11.25" customHeight="1" thickBot="1">
      <c r="B13" s="16" t="s">
        <v>450</v>
      </c>
      <c r="C13" s="350"/>
      <c r="D13" s="350"/>
      <c r="E13" s="350"/>
      <c r="F13" s="350"/>
      <c r="G13" s="350"/>
      <c r="H13" s="350"/>
      <c r="I13" s="350"/>
      <c r="J13" s="384"/>
    </row>
    <row r="14" spans="2:11" ht="11.25" customHeight="1" thickTop="1">
      <c r="B14" s="15" t="s">
        <v>451</v>
      </c>
      <c r="C14" s="346">
        <v>71.099999999999994</v>
      </c>
      <c r="D14" s="346">
        <v>71.3</v>
      </c>
      <c r="E14" s="346">
        <v>70.599999999999994</v>
      </c>
      <c r="F14" s="346">
        <v>71.2</v>
      </c>
      <c r="G14" s="346">
        <v>71.3</v>
      </c>
      <c r="H14" s="346">
        <v>71.3</v>
      </c>
      <c r="I14" s="346">
        <v>70.5</v>
      </c>
      <c r="J14" s="385">
        <v>-0.7</v>
      </c>
    </row>
    <row r="15" spans="2:11" ht="11.25" customHeight="1">
      <c r="B15" s="15" t="s">
        <v>452</v>
      </c>
      <c r="C15" s="348"/>
      <c r="D15" s="348"/>
      <c r="E15" s="348"/>
      <c r="F15" s="348"/>
      <c r="G15" s="348"/>
      <c r="H15" s="348"/>
      <c r="I15" s="348"/>
      <c r="J15" s="382"/>
    </row>
    <row r="16" spans="2:11" ht="11.25" customHeight="1" thickBot="1">
      <c r="B16" s="16" t="s">
        <v>453</v>
      </c>
      <c r="C16" s="350"/>
      <c r="D16" s="350"/>
      <c r="E16" s="350"/>
      <c r="F16" s="350"/>
      <c r="G16" s="350"/>
      <c r="H16" s="350"/>
      <c r="I16" s="350"/>
      <c r="J16" s="384"/>
    </row>
    <row r="17" spans="2:11" ht="22.5" customHeight="1" thickTop="1">
      <c r="B17" s="15" t="s">
        <v>454</v>
      </c>
      <c r="C17" s="346">
        <v>0.3</v>
      </c>
      <c r="D17" s="346">
        <v>0.3</v>
      </c>
      <c r="E17" s="346">
        <v>0.4</v>
      </c>
      <c r="F17" s="346">
        <v>0.4</v>
      </c>
      <c r="G17" s="346">
        <v>0.5</v>
      </c>
      <c r="H17" s="346">
        <v>0.6</v>
      </c>
      <c r="I17" s="346">
        <v>0.6</v>
      </c>
      <c r="J17" s="385">
        <v>0.2</v>
      </c>
    </row>
    <row r="18" spans="2:11" ht="33.75">
      <c r="B18" s="15" t="s">
        <v>455</v>
      </c>
      <c r="C18" s="348"/>
      <c r="D18" s="348"/>
      <c r="E18" s="348"/>
      <c r="F18" s="348"/>
      <c r="G18" s="348"/>
      <c r="H18" s="348"/>
      <c r="I18" s="348"/>
      <c r="J18" s="382"/>
    </row>
    <row r="19" spans="2:11" ht="22.5" customHeight="1" thickBot="1">
      <c r="B19" s="16" t="s">
        <v>456</v>
      </c>
      <c r="C19" s="350"/>
      <c r="D19" s="350"/>
      <c r="E19" s="350"/>
      <c r="F19" s="350"/>
      <c r="G19" s="350"/>
      <c r="H19" s="350"/>
      <c r="I19" s="350"/>
      <c r="J19" s="384"/>
    </row>
    <row r="20" spans="2:11" ht="22.5" customHeight="1" thickTop="1">
      <c r="B20" s="15" t="s">
        <v>457</v>
      </c>
      <c r="C20" s="346">
        <v>0.3</v>
      </c>
      <c r="D20" s="346">
        <v>0.3</v>
      </c>
      <c r="E20" s="346">
        <v>0.4</v>
      </c>
      <c r="F20" s="346">
        <v>0.4</v>
      </c>
      <c r="G20" s="346">
        <v>0.5</v>
      </c>
      <c r="H20" s="346">
        <v>0.6</v>
      </c>
      <c r="I20" s="346">
        <v>0.6</v>
      </c>
      <c r="J20" s="385">
        <v>0.2</v>
      </c>
    </row>
    <row r="21" spans="2:11" ht="22.5">
      <c r="B21" s="15" t="s">
        <v>458</v>
      </c>
      <c r="C21" s="381"/>
      <c r="D21" s="381"/>
      <c r="E21" s="381"/>
      <c r="F21" s="381"/>
      <c r="G21" s="381"/>
      <c r="H21" s="381"/>
      <c r="I21" s="381"/>
      <c r="J21" s="382"/>
    </row>
    <row r="22" spans="2:11" ht="23.25" thickBot="1">
      <c r="B22" s="16" t="s">
        <v>459</v>
      </c>
      <c r="C22" s="383"/>
      <c r="D22" s="383"/>
      <c r="E22" s="383"/>
      <c r="F22" s="383"/>
      <c r="G22" s="383"/>
      <c r="H22" s="383"/>
      <c r="I22" s="383"/>
      <c r="J22" s="384"/>
    </row>
    <row r="23" spans="2:11" ht="22.5" customHeight="1" thickTop="1">
      <c r="B23" s="15" t="s">
        <v>460</v>
      </c>
      <c r="C23" s="380">
        <v>83</v>
      </c>
      <c r="D23" s="380">
        <v>206</v>
      </c>
      <c r="E23" s="380">
        <v>296</v>
      </c>
      <c r="F23" s="380">
        <v>301</v>
      </c>
      <c r="G23" s="380">
        <v>194</v>
      </c>
      <c r="H23" s="380">
        <v>112</v>
      </c>
      <c r="I23" s="380">
        <v>64</v>
      </c>
      <c r="J23" s="385">
        <v>-238</v>
      </c>
    </row>
    <row r="24" spans="2:11" ht="33.75">
      <c r="B24" s="15" t="s">
        <v>461</v>
      </c>
      <c r="C24" s="381"/>
      <c r="D24" s="381"/>
      <c r="E24" s="381"/>
      <c r="F24" s="381"/>
      <c r="G24" s="381"/>
      <c r="H24" s="381"/>
      <c r="I24" s="381"/>
      <c r="J24" s="382"/>
    </row>
    <row r="25" spans="2:11" ht="11.25" customHeight="1" thickBot="1">
      <c r="B25" s="16" t="s">
        <v>462</v>
      </c>
      <c r="C25" s="383"/>
      <c r="D25" s="383"/>
      <c r="E25" s="383"/>
      <c r="F25" s="383"/>
      <c r="G25" s="383"/>
      <c r="H25" s="383"/>
      <c r="I25" s="383"/>
      <c r="J25" s="384"/>
    </row>
    <row r="26" spans="2:11" ht="11.25" customHeight="1" thickTop="1" thickBot="1">
      <c r="B26" s="289"/>
      <c r="C26" s="1081" t="s">
        <v>463</v>
      </c>
      <c r="D26" s="1081"/>
      <c r="E26" s="1081"/>
      <c r="F26" s="1081"/>
      <c r="G26" s="1081"/>
      <c r="H26" s="1081"/>
      <c r="I26" s="1081"/>
      <c r="J26" s="715" t="s">
        <v>815</v>
      </c>
      <c r="K26" s="321"/>
    </row>
    <row r="27" spans="2:11" ht="34.5" thickTop="1">
      <c r="B27" s="15" t="s">
        <v>732</v>
      </c>
      <c r="C27" s="346">
        <v>9.5</v>
      </c>
      <c r="D27" s="346">
        <v>8.1</v>
      </c>
      <c r="E27" s="346">
        <v>9.6999999999999993</v>
      </c>
      <c r="F27" s="346">
        <v>8</v>
      </c>
      <c r="G27" s="346">
        <v>9.6999999999999993</v>
      </c>
      <c r="H27" s="346">
        <v>6.3</v>
      </c>
      <c r="I27" s="346">
        <v>3</v>
      </c>
      <c r="J27" s="386">
        <v>-5</v>
      </c>
    </row>
    <row r="28" spans="2:11" ht="45">
      <c r="B28" s="15" t="s">
        <v>464</v>
      </c>
      <c r="C28" s="381"/>
      <c r="D28" s="381"/>
      <c r="E28" s="381"/>
      <c r="F28" s="381"/>
      <c r="G28" s="381"/>
      <c r="H28" s="381"/>
      <c r="I28" s="381"/>
      <c r="J28" s="382"/>
    </row>
    <row r="29" spans="2:11" ht="11.25" customHeight="1" thickBot="1">
      <c r="B29" s="17" t="s">
        <v>465</v>
      </c>
      <c r="C29" s="17"/>
      <c r="D29" s="17"/>
      <c r="E29" s="17"/>
      <c r="F29" s="17"/>
      <c r="G29" s="17"/>
      <c r="H29" s="17"/>
      <c r="I29" s="17"/>
      <c r="J29" s="387"/>
    </row>
    <row r="30" spans="2:11" ht="11.25" customHeight="1" thickTop="1">
      <c r="B30" s="30" t="s">
        <v>816</v>
      </c>
    </row>
    <row r="31" spans="2:11" ht="11.25" customHeight="1">
      <c r="B31" s="606" t="s">
        <v>47</v>
      </c>
    </row>
  </sheetData>
  <mergeCells count="9">
    <mergeCell ref="C26:I26"/>
    <mergeCell ref="B1:J1"/>
    <mergeCell ref="B2:J2"/>
    <mergeCell ref="B3:J3"/>
    <mergeCell ref="B8:B10"/>
    <mergeCell ref="C10:I10"/>
    <mergeCell ref="B5:J5"/>
    <mergeCell ref="B6:J6"/>
    <mergeCell ref="B7:J7"/>
  </mergeCells>
  <hyperlinks>
    <hyperlink ref="B1:J1" location="Cuprins_ro!B44" display="III. Datoria externă brută la 31.03.2023 (date provizorii)" xr:uid="{B8AC2AF1-F77C-446C-B023-5571F745BB95}"/>
    <hyperlink ref="B2:J2" location="Содержание_ru!B44" display="III. Внешний долг Республики Молдова по состоянию на 31.03.2023 (предварительные данные)" xr:uid="{5DF0461C-A855-4C25-883F-12A4BE4CA7D1}"/>
    <hyperlink ref="B3:J3" location="Contents_en!B44" display="III. External debt of the Republic of Moldova as of 03/31/2023 (preliminary data)" xr:uid="{785AE068-B6F0-464F-850F-3BAC42E03696}"/>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F353-572D-4156-AA11-0727A62FCC74}">
  <dimension ref="B1:I33"/>
  <sheetViews>
    <sheetView showGridLines="0" showRowColHeaders="0" zoomScaleNormal="100" workbookViewId="0"/>
  </sheetViews>
  <sheetFormatPr defaultRowHeight="15"/>
  <cols>
    <col min="1" max="1" width="5.7109375" customWidth="1"/>
    <col min="2" max="2" width="50.7109375" customWidth="1"/>
    <col min="3" max="9" width="11.28515625" customWidth="1"/>
  </cols>
  <sheetData>
    <row r="1" spans="2:9">
      <c r="B1" s="1005" t="s">
        <v>967</v>
      </c>
      <c r="C1" s="1005"/>
      <c r="D1" s="1005"/>
      <c r="E1" s="1005"/>
      <c r="F1" s="1005"/>
      <c r="G1" s="1005"/>
      <c r="H1" s="139"/>
      <c r="I1" s="321"/>
    </row>
    <row r="2" spans="2:9">
      <c r="B2" s="1005" t="s">
        <v>968</v>
      </c>
      <c r="C2" s="1005"/>
      <c r="D2" s="1005"/>
      <c r="E2" s="1005"/>
      <c r="F2" s="1005"/>
      <c r="G2" s="1005"/>
      <c r="H2" s="139"/>
    </row>
    <row r="3" spans="2:9">
      <c r="B3" s="1005" t="s">
        <v>969</v>
      </c>
      <c r="C3" s="1005"/>
      <c r="D3" s="1005"/>
      <c r="E3" s="1005"/>
      <c r="F3" s="1005"/>
      <c r="G3" s="1005"/>
      <c r="H3" s="139"/>
    </row>
    <row r="5" spans="2:9" s="277" customFormat="1" ht="30" customHeight="1">
      <c r="B5" s="908" t="s">
        <v>937</v>
      </c>
      <c r="C5" s="908"/>
      <c r="D5" s="908"/>
      <c r="E5" s="908"/>
      <c r="F5" s="908"/>
      <c r="G5" s="908"/>
      <c r="H5" s="908"/>
      <c r="I5" s="971"/>
    </row>
    <row r="6" spans="2:9" s="277" customFormat="1" ht="30" customHeight="1">
      <c r="B6" s="908" t="s">
        <v>938</v>
      </c>
      <c r="C6" s="908"/>
      <c r="D6" s="908"/>
      <c r="E6" s="908"/>
      <c r="F6" s="908"/>
      <c r="G6" s="908"/>
      <c r="H6" s="908"/>
      <c r="I6" s="971"/>
    </row>
    <row r="7" spans="2:9" s="277" customFormat="1" ht="30" customHeight="1">
      <c r="B7" s="908" t="s">
        <v>939</v>
      </c>
      <c r="C7" s="908"/>
      <c r="D7" s="908"/>
      <c r="E7" s="908"/>
      <c r="F7" s="908"/>
      <c r="G7" s="908"/>
      <c r="H7" s="908"/>
      <c r="I7" s="971"/>
    </row>
    <row r="8" spans="2:9" ht="5.0999999999999996" customHeight="1"/>
    <row r="9" spans="2:9">
      <c r="B9" s="891" t="s">
        <v>466</v>
      </c>
      <c r="C9" s="891"/>
      <c r="D9" s="891"/>
      <c r="E9" s="891"/>
      <c r="F9" s="891"/>
      <c r="G9" s="891"/>
      <c r="H9" s="891"/>
      <c r="I9" s="971"/>
    </row>
    <row r="10" spans="2:9">
      <c r="B10" s="891" t="s">
        <v>674</v>
      </c>
      <c r="C10" s="891"/>
      <c r="D10" s="891"/>
      <c r="E10" s="891"/>
      <c r="F10" s="891"/>
      <c r="G10" s="891"/>
      <c r="H10" s="891"/>
      <c r="I10" s="971"/>
    </row>
    <row r="11" spans="2:9">
      <c r="B11" s="891" t="s">
        <v>467</v>
      </c>
      <c r="C11" s="891"/>
      <c r="D11" s="891"/>
      <c r="E11" s="891"/>
      <c r="F11" s="891"/>
      <c r="G11" s="891"/>
      <c r="H11" s="891"/>
      <c r="I11" s="971"/>
    </row>
    <row r="29" spans="2:9" ht="11.25" customHeight="1">
      <c r="B29" s="947"/>
      <c r="C29" s="946">
        <v>2022</v>
      </c>
      <c r="D29" s="946"/>
      <c r="E29" s="946"/>
      <c r="F29" s="946"/>
      <c r="G29" s="923">
        <v>2023</v>
      </c>
      <c r="H29" s="924"/>
      <c r="I29" s="925"/>
    </row>
    <row r="30" spans="2:9" ht="11.25" customHeight="1">
      <c r="B30" s="948"/>
      <c r="C30" s="656" t="s">
        <v>3</v>
      </c>
      <c r="D30" s="656" t="s">
        <v>4</v>
      </c>
      <c r="E30" s="656" t="s">
        <v>5</v>
      </c>
      <c r="F30" s="656" t="s">
        <v>6</v>
      </c>
      <c r="G30" s="656" t="s">
        <v>694</v>
      </c>
      <c r="H30" s="656" t="s">
        <v>845</v>
      </c>
      <c r="I30" s="656" t="s">
        <v>4</v>
      </c>
    </row>
    <row r="31" spans="2:9" ht="34.5">
      <c r="B31" s="842" t="s">
        <v>468</v>
      </c>
      <c r="C31" s="843">
        <v>2677.95</v>
      </c>
      <c r="D31" s="843">
        <v>2709.6</v>
      </c>
      <c r="E31" s="843">
        <v>2798.9300000000003</v>
      </c>
      <c r="F31" s="843">
        <v>3263.61</v>
      </c>
      <c r="G31" s="843">
        <v>3476.97</v>
      </c>
      <c r="H31" s="843">
        <v>3574.0100000000007</v>
      </c>
      <c r="I31" s="843">
        <v>3347.51</v>
      </c>
    </row>
    <row r="32" spans="2:9" ht="34.5">
      <c r="B32" s="855" t="s">
        <v>997</v>
      </c>
      <c r="C32" s="581">
        <v>0.11</v>
      </c>
      <c r="D32" s="581">
        <v>0.11</v>
      </c>
      <c r="E32" s="581">
        <v>0.59</v>
      </c>
      <c r="F32" s="581">
        <v>0.68</v>
      </c>
      <c r="G32" s="581">
        <v>0.78</v>
      </c>
      <c r="H32" s="581">
        <v>1.01</v>
      </c>
      <c r="I32" s="581">
        <v>1.1499999999999999</v>
      </c>
    </row>
    <row r="33" spans="2:9" ht="34.5">
      <c r="B33" s="855" t="s">
        <v>998</v>
      </c>
      <c r="C33" s="581">
        <v>2677.8399999999997</v>
      </c>
      <c r="D33" s="581">
        <v>2709.49</v>
      </c>
      <c r="E33" s="581">
        <v>2798.34</v>
      </c>
      <c r="F33" s="581">
        <v>3262.9300000000003</v>
      </c>
      <c r="G33" s="581">
        <v>3476.1899999999996</v>
      </c>
      <c r="H33" s="581">
        <v>3573.0000000000005</v>
      </c>
      <c r="I33" s="581">
        <v>3346.36</v>
      </c>
    </row>
  </sheetData>
  <mergeCells count="12">
    <mergeCell ref="B1:G1"/>
    <mergeCell ref="B2:G2"/>
    <mergeCell ref="B3:G3"/>
    <mergeCell ref="G29:I29"/>
    <mergeCell ref="B9:I9"/>
    <mergeCell ref="B10:I10"/>
    <mergeCell ref="B11:I11"/>
    <mergeCell ref="B5:I5"/>
    <mergeCell ref="B6:I6"/>
    <mergeCell ref="B7:I7"/>
    <mergeCell ref="B29:B30"/>
    <mergeCell ref="C29:F29"/>
  </mergeCells>
  <hyperlinks>
    <hyperlink ref="B1:G1" location="Cuprins_ro!B44" display="III. Datoria externă brută la 31.03.2023 (date provizorii)" xr:uid="{AE15CE3C-119E-4F8F-9070-01A9FA604E5A}"/>
    <hyperlink ref="B2:G2" location="Содержание_ru!B44" display="III. Внешний долг Республики Молдова по состоянию на 31.03.2023 (предварительные данные)" xr:uid="{75297520-C7DC-4A1A-87FD-D77B4B6D3230}"/>
    <hyperlink ref="B3:G3" location="Contents_en!B44" display="III. External debt of the Republic of Moldova as of 03/31/2023 (preliminary data)" xr:uid="{22FF218F-6C94-4969-A8C0-C3FBAA3585F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3EDA-4B23-4136-8FF4-A4D0C6535D12}">
  <dimension ref="B1:J47"/>
  <sheetViews>
    <sheetView showGridLines="0" showRowColHeaders="0" zoomScaleNormal="100" workbookViewId="0"/>
  </sheetViews>
  <sheetFormatPr defaultColWidth="9.140625" defaultRowHeight="12" customHeight="1"/>
  <cols>
    <col min="1" max="1" width="5.7109375" style="292" customWidth="1"/>
    <col min="2" max="2" width="28.140625" style="292" customWidth="1"/>
    <col min="3" max="5" width="12.140625" style="292" customWidth="1"/>
    <col min="6" max="9" width="12.140625" style="291" customWidth="1"/>
    <col min="10" max="16384" width="9.140625" style="292"/>
  </cols>
  <sheetData>
    <row r="1" spans="2:10" customFormat="1" ht="15">
      <c r="B1" s="1005" t="s">
        <v>967</v>
      </c>
      <c r="C1" s="1005"/>
      <c r="D1" s="1005"/>
      <c r="E1" s="1005"/>
      <c r="F1" s="1005"/>
      <c r="G1" s="1005"/>
      <c r="H1" s="1005"/>
      <c r="I1" s="971"/>
    </row>
    <row r="2" spans="2:10" customFormat="1" ht="15">
      <c r="B2" s="1005" t="s">
        <v>968</v>
      </c>
      <c r="C2" s="1005"/>
      <c r="D2" s="1005"/>
      <c r="E2" s="1005"/>
      <c r="F2" s="1005"/>
      <c r="G2" s="1005"/>
      <c r="H2" s="1005"/>
      <c r="I2" s="971"/>
    </row>
    <row r="3" spans="2:10" customFormat="1" ht="15">
      <c r="B3" s="1005" t="s">
        <v>969</v>
      </c>
      <c r="C3" s="1005"/>
      <c r="D3" s="1005"/>
      <c r="E3" s="1005"/>
      <c r="F3" s="1005"/>
      <c r="G3" s="1005"/>
      <c r="H3" s="1005"/>
      <c r="I3" s="971"/>
    </row>
    <row r="4" spans="2:10" customFormat="1" ht="15" customHeight="1">
      <c r="B4" s="127"/>
      <c r="F4" s="69"/>
      <c r="G4" s="69"/>
      <c r="H4" s="69"/>
      <c r="I4" s="69"/>
    </row>
    <row r="5" spans="2:10" s="277" customFormat="1" ht="30" customHeight="1">
      <c r="B5" s="908" t="s">
        <v>471</v>
      </c>
      <c r="C5" s="908"/>
      <c r="D5" s="908"/>
      <c r="E5" s="908"/>
      <c r="F5" s="908"/>
      <c r="G5" s="908"/>
      <c r="H5" s="908"/>
      <c r="I5" s="971"/>
    </row>
    <row r="6" spans="2:10" s="277" customFormat="1" ht="30" customHeight="1">
      <c r="B6" s="908" t="s">
        <v>1073</v>
      </c>
      <c r="C6" s="908"/>
      <c r="D6" s="908"/>
      <c r="E6" s="908"/>
      <c r="F6" s="908"/>
      <c r="G6" s="908"/>
      <c r="H6" s="908"/>
      <c r="I6" s="971"/>
    </row>
    <row r="7" spans="2:10" s="277" customFormat="1" ht="30" customHeight="1">
      <c r="B7" s="1052" t="s">
        <v>675</v>
      </c>
      <c r="C7" s="1052"/>
      <c r="D7" s="1052"/>
      <c r="E7" s="1052"/>
      <c r="F7" s="1052"/>
      <c r="G7" s="1052"/>
      <c r="H7" s="1052"/>
      <c r="I7" s="971"/>
    </row>
    <row r="8" spans="2:10" customFormat="1" ht="5.0999999999999996" customHeight="1"/>
    <row r="9" spans="2:10" customFormat="1" ht="15" customHeight="1">
      <c r="B9" s="891" t="s">
        <v>817</v>
      </c>
      <c r="C9" s="891"/>
      <c r="D9" s="891"/>
      <c r="E9" s="891"/>
      <c r="F9" s="891"/>
      <c r="G9" s="891"/>
      <c r="H9" s="891"/>
      <c r="I9" s="971"/>
      <c r="J9" s="328"/>
    </row>
    <row r="10" spans="2:10" customFormat="1" ht="15" customHeight="1">
      <c r="B10" s="891" t="s">
        <v>818</v>
      </c>
      <c r="C10" s="891"/>
      <c r="D10" s="891"/>
      <c r="E10" s="891"/>
      <c r="F10" s="891"/>
      <c r="G10" s="891"/>
      <c r="H10" s="891"/>
      <c r="I10" s="971"/>
      <c r="J10" s="328"/>
    </row>
    <row r="11" spans="2:10" customFormat="1" ht="15" customHeight="1">
      <c r="B11" s="891" t="s">
        <v>819</v>
      </c>
      <c r="C11" s="891"/>
      <c r="D11" s="891"/>
      <c r="E11" s="891"/>
      <c r="F11" s="891"/>
      <c r="G11" s="891"/>
      <c r="H11" s="891"/>
      <c r="I11" s="971"/>
    </row>
    <row r="12" spans="2:10" customFormat="1" ht="15" customHeight="1">
      <c r="B12" s="127"/>
      <c r="F12" s="69"/>
      <c r="G12" s="69"/>
      <c r="H12" s="69"/>
      <c r="I12" s="69"/>
    </row>
    <row r="13" spans="2:10" customFormat="1" ht="15" customHeight="1">
      <c r="B13" s="69"/>
      <c r="C13" s="69"/>
    </row>
    <row r="14" spans="2:10" ht="12" customHeight="1">
      <c r="B14" s="290"/>
      <c r="C14" s="291"/>
      <c r="F14" s="292"/>
      <c r="G14" s="292"/>
      <c r="H14" s="292"/>
      <c r="I14" s="292"/>
    </row>
    <row r="15" spans="2:10" ht="12" customHeight="1">
      <c r="B15" s="291"/>
      <c r="C15" s="291"/>
      <c r="F15" s="292"/>
      <c r="G15" s="292"/>
      <c r="H15" s="292"/>
      <c r="I15" s="292"/>
    </row>
    <row r="16" spans="2:10" ht="12" customHeight="1">
      <c r="B16" s="291"/>
      <c r="C16" s="291"/>
      <c r="F16" s="292"/>
      <c r="G16" s="292"/>
      <c r="H16" s="292"/>
      <c r="I16" s="292"/>
    </row>
    <row r="17" spans="2:9" ht="12" customHeight="1">
      <c r="B17" s="291"/>
      <c r="C17" s="291"/>
      <c r="F17" s="292"/>
      <c r="G17" s="292"/>
      <c r="H17" s="292"/>
      <c r="I17" s="292"/>
    </row>
    <row r="18" spans="2:9" ht="12" customHeight="1">
      <c r="B18" s="291"/>
      <c r="C18" s="291"/>
      <c r="F18" s="292"/>
      <c r="G18" s="292"/>
      <c r="H18" s="292"/>
      <c r="I18" s="292"/>
    </row>
    <row r="19" spans="2:9" ht="12" customHeight="1">
      <c r="B19" s="291"/>
      <c r="C19" s="291"/>
      <c r="F19" s="292"/>
      <c r="G19" s="292"/>
      <c r="H19" s="292"/>
      <c r="I19" s="292"/>
    </row>
    <row r="20" spans="2:9" ht="12" customHeight="1">
      <c r="B20" s="291"/>
      <c r="C20" s="291"/>
      <c r="F20" s="292"/>
      <c r="G20" s="292"/>
      <c r="H20" s="292"/>
      <c r="I20" s="292"/>
    </row>
    <row r="21" spans="2:9" ht="12" customHeight="1">
      <c r="B21" s="291"/>
      <c r="C21" s="291"/>
      <c r="F21" s="292"/>
      <c r="G21" s="292"/>
      <c r="H21" s="292"/>
      <c r="I21" s="292"/>
    </row>
    <row r="22" spans="2:9" ht="12" customHeight="1">
      <c r="B22" s="291"/>
      <c r="C22" s="291"/>
      <c r="F22" s="292"/>
      <c r="G22" s="292"/>
      <c r="H22" s="292"/>
      <c r="I22" s="292"/>
    </row>
    <row r="23" spans="2:9" ht="12" customHeight="1">
      <c r="B23" s="291"/>
      <c r="C23" s="291"/>
      <c r="F23" s="292"/>
      <c r="G23" s="292"/>
      <c r="H23" s="292"/>
      <c r="I23" s="292"/>
    </row>
    <row r="24" spans="2:9" s="293" customFormat="1" ht="12" customHeight="1"/>
    <row r="25" spans="2:9" ht="12" customHeight="1">
      <c r="B25" s="291"/>
      <c r="C25" s="291"/>
      <c r="F25" s="292"/>
      <c r="G25" s="292"/>
      <c r="H25" s="292"/>
      <c r="I25" s="292"/>
    </row>
    <row r="26" spans="2:9" ht="12" customHeight="1">
      <c r="B26" s="291"/>
      <c r="C26" s="291"/>
      <c r="F26" s="292"/>
      <c r="G26" s="292"/>
      <c r="H26" s="292"/>
      <c r="I26" s="292"/>
    </row>
    <row r="27" spans="2:9" ht="12" customHeight="1">
      <c r="B27" s="291"/>
      <c r="C27" s="291"/>
      <c r="F27" s="292"/>
      <c r="G27" s="292"/>
      <c r="H27" s="292"/>
      <c r="I27" s="292"/>
    </row>
    <row r="28" spans="2:9" ht="12" customHeight="1">
      <c r="B28" s="291"/>
      <c r="C28" s="291"/>
      <c r="F28" s="292"/>
      <c r="G28" s="292"/>
      <c r="H28" s="292"/>
      <c r="I28" s="292"/>
    </row>
    <row r="29" spans="2:9" ht="12" customHeight="1">
      <c r="B29" s="291"/>
      <c r="C29" s="291"/>
      <c r="F29" s="292"/>
      <c r="G29" s="292"/>
      <c r="H29" s="292"/>
      <c r="I29" s="292"/>
    </row>
    <row r="30" spans="2:9" ht="12" customHeight="1">
      <c r="B30" s="291"/>
      <c r="C30" s="291"/>
      <c r="F30" s="292"/>
      <c r="G30" s="292"/>
      <c r="H30" s="292"/>
      <c r="I30" s="292"/>
    </row>
    <row r="31" spans="2:9" ht="12" customHeight="1">
      <c r="B31" s="291"/>
      <c r="C31" s="291"/>
      <c r="F31" s="292"/>
      <c r="G31" s="292"/>
      <c r="H31" s="292"/>
      <c r="I31" s="292"/>
    </row>
    <row r="32" spans="2:9" ht="12" customHeight="1">
      <c r="B32" s="291"/>
      <c r="C32" s="291"/>
      <c r="F32" s="292"/>
      <c r="G32" s="292"/>
      <c r="H32" s="292"/>
      <c r="I32" s="292"/>
    </row>
    <row r="33" spans="2:9" ht="12" customHeight="1">
      <c r="B33" s="291"/>
      <c r="C33" s="291"/>
      <c r="F33" s="292"/>
      <c r="G33" s="292"/>
      <c r="H33" s="292"/>
      <c r="I33" s="292"/>
    </row>
    <row r="34" spans="2:9" ht="12" customHeight="1">
      <c r="B34" s="291"/>
      <c r="C34" s="291"/>
      <c r="F34" s="292"/>
      <c r="G34" s="292"/>
      <c r="H34" s="292"/>
      <c r="I34" s="292"/>
    </row>
    <row r="35" spans="2:9" ht="12" customHeight="1">
      <c r="B35" s="291"/>
      <c r="C35" s="291"/>
      <c r="F35" s="292"/>
      <c r="G35" s="292"/>
      <c r="H35" s="292"/>
      <c r="I35" s="292"/>
    </row>
    <row r="36" spans="2:9" ht="12" customHeight="1">
      <c r="B36" s="291"/>
      <c r="C36" s="291"/>
      <c r="F36" s="292"/>
      <c r="G36" s="292"/>
      <c r="H36" s="292"/>
      <c r="I36" s="292"/>
    </row>
    <row r="37" spans="2:9" ht="12" customHeight="1">
      <c r="B37" s="291"/>
      <c r="C37" s="291"/>
      <c r="F37" s="292"/>
      <c r="G37" s="292"/>
      <c r="H37" s="292"/>
      <c r="I37" s="292"/>
    </row>
    <row r="38" spans="2:9" s="294" customFormat="1" ht="12" customHeight="1">
      <c r="B38" s="690"/>
      <c r="C38" s="691" t="s">
        <v>472</v>
      </c>
      <c r="D38" s="691" t="s">
        <v>473</v>
      </c>
      <c r="E38" s="691" t="s">
        <v>474</v>
      </c>
      <c r="F38" s="691" t="s">
        <v>475</v>
      </c>
      <c r="G38" s="691" t="s">
        <v>476</v>
      </c>
      <c r="H38" s="691" t="s">
        <v>999</v>
      </c>
      <c r="I38" s="691" t="s">
        <v>933</v>
      </c>
    </row>
    <row r="39" spans="2:9" ht="36" customHeight="1">
      <c r="B39" s="692" t="s">
        <v>477</v>
      </c>
      <c r="C39" s="716">
        <v>33.4</v>
      </c>
      <c r="D39" s="716">
        <v>36.799999999999997</v>
      </c>
      <c r="E39" s="716">
        <v>34.799999999999997</v>
      </c>
      <c r="F39" s="716">
        <v>30.9</v>
      </c>
      <c r="G39" s="716">
        <v>30.099999999999998</v>
      </c>
      <c r="H39" s="716">
        <v>31.4</v>
      </c>
      <c r="I39" s="716">
        <v>32.4</v>
      </c>
    </row>
    <row r="40" spans="2:9" ht="33.75" customHeight="1">
      <c r="B40" s="692" t="s">
        <v>478</v>
      </c>
      <c r="C40" s="716">
        <v>29.799999999999997</v>
      </c>
      <c r="D40" s="716">
        <v>28.499999999999996</v>
      </c>
      <c r="E40" s="716">
        <v>31.1</v>
      </c>
      <c r="F40" s="716">
        <v>28.4</v>
      </c>
      <c r="G40" s="716">
        <v>27</v>
      </c>
      <c r="H40" s="716">
        <v>26.1</v>
      </c>
      <c r="I40" s="716">
        <v>30.599999999999998</v>
      </c>
    </row>
    <row r="41" spans="2:9" ht="33.75" customHeight="1">
      <c r="B41" s="692" t="s">
        <v>479</v>
      </c>
      <c r="C41" s="716">
        <v>15.6</v>
      </c>
      <c r="D41" s="716">
        <v>14.399999999999999</v>
      </c>
      <c r="E41" s="716">
        <v>13.3</v>
      </c>
      <c r="F41" s="716">
        <v>13.3</v>
      </c>
      <c r="G41" s="716">
        <v>12.7</v>
      </c>
      <c r="H41" s="716">
        <v>12.4</v>
      </c>
      <c r="I41" s="716">
        <v>12.8</v>
      </c>
    </row>
    <row r="42" spans="2:9" ht="33.75" customHeight="1">
      <c r="B42" s="692" t="s">
        <v>481</v>
      </c>
      <c r="C42" s="716">
        <v>5.4</v>
      </c>
      <c r="D42" s="716">
        <v>5.7</v>
      </c>
      <c r="E42" s="716">
        <v>5.2</v>
      </c>
      <c r="F42" s="716">
        <v>11.200000000000001</v>
      </c>
      <c r="G42" s="716">
        <v>14.799999999999999</v>
      </c>
      <c r="H42" s="716">
        <v>13.600000000000001</v>
      </c>
      <c r="I42" s="716">
        <v>7.1999999999999993</v>
      </c>
    </row>
    <row r="43" spans="2:9" ht="33.75" customHeight="1">
      <c r="B43" s="692" t="s">
        <v>480</v>
      </c>
      <c r="C43" s="716">
        <v>5.8000000000000007</v>
      </c>
      <c r="D43" s="716">
        <v>5.4</v>
      </c>
      <c r="E43" s="716">
        <v>6.1</v>
      </c>
      <c r="F43" s="716">
        <v>5.7</v>
      </c>
      <c r="G43" s="716">
        <v>5.5</v>
      </c>
      <c r="H43" s="716">
        <v>6.6000000000000005</v>
      </c>
      <c r="I43" s="716">
        <v>6.8000000000000007</v>
      </c>
    </row>
    <row r="44" spans="2:9" ht="33.75" customHeight="1">
      <c r="B44" s="692" t="s">
        <v>482</v>
      </c>
      <c r="C44" s="716">
        <v>2.8000000000000003</v>
      </c>
      <c r="D44" s="716">
        <v>2.7</v>
      </c>
      <c r="E44" s="716">
        <v>2.5</v>
      </c>
      <c r="F44" s="716">
        <v>2.1999999999999997</v>
      </c>
      <c r="G44" s="716">
        <v>2.1</v>
      </c>
      <c r="H44" s="716">
        <v>2</v>
      </c>
      <c r="I44" s="716">
        <v>2.1999999999999997</v>
      </c>
    </row>
    <row r="45" spans="2:9" ht="33.75" customHeight="1">
      <c r="B45" s="693" t="s">
        <v>483</v>
      </c>
      <c r="C45" s="716">
        <v>7.078548890009162</v>
      </c>
      <c r="D45" s="716">
        <v>6.5112931798051443</v>
      </c>
      <c r="E45" s="716">
        <v>6.9999999999999947</v>
      </c>
      <c r="F45" s="716">
        <v>8.2999999999999972</v>
      </c>
      <c r="G45" s="716">
        <v>7.7999999999999954</v>
      </c>
      <c r="H45" s="716">
        <v>7.8999999999999959</v>
      </c>
      <c r="I45" s="716">
        <v>8.0000000000000071</v>
      </c>
    </row>
    <row r="46" spans="2:9" ht="12" customHeight="1">
      <c r="B46" s="291"/>
      <c r="C46" s="291"/>
      <c r="F46" s="292"/>
      <c r="G46" s="292"/>
      <c r="H46" s="292"/>
      <c r="I46" s="292"/>
    </row>
    <row r="47" spans="2:9" ht="12" customHeight="1">
      <c r="B47" s="291"/>
      <c r="C47" s="291"/>
      <c r="F47" s="292"/>
      <c r="G47" s="292"/>
      <c r="H47" s="292"/>
      <c r="I47" s="292"/>
    </row>
  </sheetData>
  <mergeCells count="9">
    <mergeCell ref="B11:I11"/>
    <mergeCell ref="B5:I5"/>
    <mergeCell ref="B6:I6"/>
    <mergeCell ref="B7:I7"/>
    <mergeCell ref="B1:I1"/>
    <mergeCell ref="B2:I2"/>
    <mergeCell ref="B3:I3"/>
    <mergeCell ref="B9:I9"/>
    <mergeCell ref="B10:I10"/>
  </mergeCells>
  <hyperlinks>
    <hyperlink ref="B1:G1" location="Cuprins_ro!B44" display="III. Datoria externă brută la 31.03.2023 (date provizorii)" xr:uid="{83570920-828E-4F35-805C-9A86863BC733}"/>
    <hyperlink ref="B2:G2" location="Содержание_ru!B44" display="III. Внешний долг Республики Молдова по состоянию на 31.03.2023 (предварительные данные)" xr:uid="{B65132EC-4AAF-4CC1-93E0-4B9137BF3E93}"/>
    <hyperlink ref="B3:G3" location="Contents_en!B44" display="III. External debt of the Republic of Moldova as of 03/31/2023 (preliminary data)" xr:uid="{319AFC5D-C6F6-4650-9701-149EE27382F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74E8-ED4E-4ED4-A4A7-80BA7AF90B4B}">
  <dimension ref="B1:J67"/>
  <sheetViews>
    <sheetView showGridLines="0" showRowColHeaders="0" zoomScaleNormal="100" workbookViewId="0"/>
  </sheetViews>
  <sheetFormatPr defaultRowHeight="15"/>
  <cols>
    <col min="1" max="1" width="5.7109375" customWidth="1"/>
    <col min="2" max="2" width="44.5703125" customWidth="1"/>
    <col min="3" max="9" width="11.85546875" customWidth="1"/>
  </cols>
  <sheetData>
    <row r="1" spans="2:10">
      <c r="B1" s="1005" t="s">
        <v>967</v>
      </c>
      <c r="C1" s="1005"/>
      <c r="D1" s="1005"/>
      <c r="E1" s="1005"/>
      <c r="F1" s="1005"/>
      <c r="G1" s="1005"/>
      <c r="H1" s="1005"/>
      <c r="I1" s="1005"/>
      <c r="J1" s="321"/>
    </row>
    <row r="2" spans="2:10">
      <c r="B2" s="1005" t="s">
        <v>968</v>
      </c>
      <c r="C2" s="1005"/>
      <c r="D2" s="1005"/>
      <c r="E2" s="1005"/>
      <c r="F2" s="1005"/>
      <c r="G2" s="1005"/>
      <c r="H2" s="1005"/>
      <c r="I2" s="1005"/>
      <c r="J2" s="321"/>
    </row>
    <row r="3" spans="2:10">
      <c r="B3" s="1005" t="s">
        <v>969</v>
      </c>
      <c r="C3" s="1005"/>
      <c r="D3" s="1005"/>
      <c r="E3" s="1005"/>
      <c r="F3" s="1005"/>
      <c r="G3" s="1005"/>
      <c r="H3" s="1005"/>
      <c r="I3" s="1005"/>
    </row>
    <row r="5" spans="2:10" ht="14.25" customHeight="1">
      <c r="B5" s="902" t="s">
        <v>774</v>
      </c>
      <c r="C5" s="902"/>
      <c r="D5" s="902"/>
      <c r="E5" s="902"/>
      <c r="F5" s="902"/>
      <c r="G5" s="902"/>
      <c r="H5" s="902"/>
      <c r="I5" s="902"/>
    </row>
    <row r="6" spans="2:10">
      <c r="B6" s="902" t="s">
        <v>733</v>
      </c>
      <c r="C6" s="902"/>
      <c r="D6" s="902"/>
      <c r="E6" s="902"/>
      <c r="F6" s="902"/>
      <c r="G6" s="902"/>
      <c r="H6" s="902"/>
      <c r="I6" s="902"/>
    </row>
    <row r="7" spans="2:10" ht="15.75" thickBot="1">
      <c r="B7" s="902" t="s">
        <v>734</v>
      </c>
      <c r="C7" s="902"/>
      <c r="D7" s="902"/>
      <c r="E7" s="902"/>
      <c r="F7" s="902"/>
      <c r="G7" s="902"/>
      <c r="H7" s="902"/>
      <c r="I7" s="902"/>
    </row>
    <row r="8" spans="2:10" ht="11.25" customHeight="1" thickTop="1">
      <c r="B8" s="1089"/>
      <c r="C8" s="399" t="s">
        <v>419</v>
      </c>
      <c r="D8" s="399" t="s">
        <v>420</v>
      </c>
      <c r="E8" s="399" t="s">
        <v>421</v>
      </c>
      <c r="F8" s="399" t="s">
        <v>418</v>
      </c>
      <c r="G8" s="399" t="s">
        <v>419</v>
      </c>
      <c r="H8" s="399" t="s">
        <v>421</v>
      </c>
      <c r="I8" s="12" t="s">
        <v>421</v>
      </c>
    </row>
    <row r="9" spans="2:10" ht="11.25" customHeight="1" thickBot="1">
      <c r="B9" s="1090"/>
      <c r="C9" s="400">
        <v>2022</v>
      </c>
      <c r="D9" s="400">
        <v>2022</v>
      </c>
      <c r="E9" s="400">
        <v>2022</v>
      </c>
      <c r="F9" s="400">
        <v>2022</v>
      </c>
      <c r="G9" s="400" t="s">
        <v>717</v>
      </c>
      <c r="H9" s="400" t="s">
        <v>717</v>
      </c>
      <c r="I9" s="14">
        <v>2023</v>
      </c>
    </row>
    <row r="10" spans="2:10" ht="33.950000000000003" customHeight="1" thickTop="1" thickBot="1">
      <c r="B10" s="407" t="s">
        <v>792</v>
      </c>
      <c r="C10" s="709">
        <v>85.16</v>
      </c>
      <c r="D10" s="709">
        <v>73.87</v>
      </c>
      <c r="E10" s="709">
        <v>66.88</v>
      </c>
      <c r="F10" s="709">
        <v>63.98</v>
      </c>
      <c r="G10" s="709">
        <v>64.69</v>
      </c>
      <c r="H10" s="709">
        <v>60.19</v>
      </c>
      <c r="I10" s="709">
        <v>59.17</v>
      </c>
    </row>
    <row r="11" spans="2:10" ht="11.25" customHeight="1" thickTop="1" thickBot="1">
      <c r="B11" s="394" t="s">
        <v>499</v>
      </c>
      <c r="C11" s="60">
        <v>85.16</v>
      </c>
      <c r="D11" s="60">
        <v>73.87</v>
      </c>
      <c r="E11" s="60">
        <v>66.88</v>
      </c>
      <c r="F11" s="60">
        <v>63.98</v>
      </c>
      <c r="G11" s="60">
        <v>64.69</v>
      </c>
      <c r="H11" s="60">
        <v>60.19</v>
      </c>
      <c r="I11" s="60">
        <v>59.17</v>
      </c>
    </row>
    <row r="12" spans="2:10" ht="11.25" customHeight="1" thickTop="1">
      <c r="B12" s="396" t="s">
        <v>761</v>
      </c>
      <c r="C12" s="455">
        <v>2541.5500000000002</v>
      </c>
      <c r="D12" s="455">
        <v>2586.8200000000002</v>
      </c>
      <c r="E12" s="455">
        <v>2687.68</v>
      </c>
      <c r="F12" s="455">
        <v>3141.3</v>
      </c>
      <c r="G12" s="455">
        <v>3353.34</v>
      </c>
      <c r="H12" s="455">
        <v>3453.97</v>
      </c>
      <c r="I12" s="455">
        <v>3223.58</v>
      </c>
    </row>
    <row r="13" spans="2:10" ht="11.25" customHeight="1">
      <c r="B13" s="396" t="s">
        <v>759</v>
      </c>
      <c r="C13" s="455"/>
      <c r="D13" s="455"/>
      <c r="E13" s="455"/>
      <c r="F13" s="455"/>
      <c r="G13" s="455"/>
      <c r="H13" s="455"/>
      <c r="I13" s="455"/>
    </row>
    <row r="14" spans="2:10" ht="11.25" customHeight="1" thickBot="1">
      <c r="B14" s="374" t="s">
        <v>760</v>
      </c>
      <c r="C14" s="221"/>
      <c r="D14" s="221"/>
      <c r="E14" s="221"/>
      <c r="F14" s="221"/>
      <c r="G14" s="221"/>
      <c r="H14" s="221"/>
      <c r="I14" s="221"/>
    </row>
    <row r="15" spans="2:10" ht="11.25" customHeight="1" thickTop="1">
      <c r="B15" s="397" t="s">
        <v>751</v>
      </c>
      <c r="C15" s="588">
        <v>2431.38</v>
      </c>
      <c r="D15" s="588">
        <v>2484.7199999999998</v>
      </c>
      <c r="E15" s="587">
        <v>2559.37</v>
      </c>
      <c r="F15" s="587">
        <v>2938.96</v>
      </c>
      <c r="G15" s="587">
        <v>3148.6</v>
      </c>
      <c r="H15" s="587">
        <v>3252.74</v>
      </c>
      <c r="I15" s="587">
        <v>3029.86</v>
      </c>
    </row>
    <row r="16" spans="2:10" ht="11.25" customHeight="1">
      <c r="B16" s="397" t="s">
        <v>752</v>
      </c>
      <c r="C16" s="588"/>
      <c r="D16" s="588"/>
      <c r="E16" s="589"/>
      <c r="F16" s="589"/>
      <c r="G16" s="589"/>
      <c r="H16" s="589"/>
      <c r="I16" s="589"/>
    </row>
    <row r="17" spans="2:9" ht="11.25" customHeight="1" thickBot="1">
      <c r="B17" s="395" t="s">
        <v>515</v>
      </c>
      <c r="C17" s="296"/>
      <c r="D17" s="296"/>
      <c r="E17" s="212"/>
      <c r="F17" s="212"/>
      <c r="G17" s="212"/>
      <c r="H17" s="212"/>
      <c r="I17" s="212"/>
    </row>
    <row r="18" spans="2:9" ht="11.25" customHeight="1" thickTop="1" thickBot="1">
      <c r="B18" s="394" t="s">
        <v>500</v>
      </c>
      <c r="C18" s="60">
        <v>810.02</v>
      </c>
      <c r="D18" s="60">
        <v>923.33</v>
      </c>
      <c r="E18" s="60">
        <v>908.49</v>
      </c>
      <c r="F18" s="60">
        <v>943.68</v>
      </c>
      <c r="G18" s="60">
        <v>982</v>
      </c>
      <c r="H18" s="212">
        <v>1063.3599999999999</v>
      </c>
      <c r="I18" s="212">
        <v>1026.53</v>
      </c>
    </row>
    <row r="19" spans="2:9" ht="11.25" customHeight="1" thickTop="1" thickBot="1">
      <c r="B19" s="394" t="s">
        <v>339</v>
      </c>
      <c r="C19" s="60">
        <v>686.91</v>
      </c>
      <c r="D19" s="60">
        <v>670.77</v>
      </c>
      <c r="E19" s="60">
        <v>736.43</v>
      </c>
      <c r="F19" s="60">
        <v>781.53</v>
      </c>
      <c r="G19" s="60">
        <v>790.47</v>
      </c>
      <c r="H19" s="60">
        <v>786.51</v>
      </c>
      <c r="I19" s="60">
        <v>773.87</v>
      </c>
    </row>
    <row r="20" spans="2:9" ht="11.25" customHeight="1" thickTop="1" thickBot="1">
      <c r="B20" s="394" t="s">
        <v>338</v>
      </c>
      <c r="C20" s="60">
        <v>388.12</v>
      </c>
      <c r="D20" s="60">
        <v>361.6</v>
      </c>
      <c r="E20" s="60">
        <v>345.14</v>
      </c>
      <c r="F20" s="60">
        <v>397.26</v>
      </c>
      <c r="G20" s="60">
        <v>402.65</v>
      </c>
      <c r="H20" s="60">
        <v>405.78</v>
      </c>
      <c r="I20" s="60">
        <v>387.74</v>
      </c>
    </row>
    <row r="21" spans="2:9" ht="11.25" customHeight="1" thickTop="1" thickBot="1">
      <c r="B21" s="394" t="s">
        <v>970</v>
      </c>
      <c r="C21" s="60">
        <v>109.97</v>
      </c>
      <c r="D21" s="60">
        <v>101.99</v>
      </c>
      <c r="E21" s="60">
        <v>133.66</v>
      </c>
      <c r="F21" s="60">
        <v>144.6</v>
      </c>
      <c r="G21" s="60">
        <v>148.16</v>
      </c>
      <c r="H21" s="60">
        <v>147.32</v>
      </c>
      <c r="I21" s="60">
        <v>249.01</v>
      </c>
    </row>
    <row r="22" spans="2:9" ht="11.25" customHeight="1" thickTop="1">
      <c r="B22" s="590" t="s">
        <v>755</v>
      </c>
      <c r="C22" s="140">
        <v>155.79</v>
      </c>
      <c r="D22" s="140">
        <v>147.26</v>
      </c>
      <c r="E22" s="140">
        <v>169.99</v>
      </c>
      <c r="F22" s="140">
        <v>186.16</v>
      </c>
      <c r="G22" s="140">
        <v>190.41</v>
      </c>
      <c r="H22" s="140">
        <v>234.9</v>
      </c>
      <c r="I22" s="140">
        <v>226.59</v>
      </c>
    </row>
    <row r="23" spans="2:9" ht="11.25" customHeight="1">
      <c r="B23" s="590" t="s">
        <v>753</v>
      </c>
      <c r="C23" s="140"/>
      <c r="D23" s="140"/>
      <c r="E23" s="140"/>
      <c r="F23" s="140"/>
      <c r="G23" s="140"/>
      <c r="H23" s="140"/>
      <c r="I23" s="140"/>
    </row>
    <row r="24" spans="2:9" ht="11.25" customHeight="1" thickBot="1">
      <c r="B24" s="394" t="s">
        <v>754</v>
      </c>
      <c r="C24" s="60"/>
      <c r="D24" s="60"/>
      <c r="E24" s="60"/>
      <c r="F24" s="60"/>
      <c r="G24" s="60"/>
      <c r="H24" s="60"/>
      <c r="I24" s="60"/>
    </row>
    <row r="25" spans="2:9" ht="11.25" customHeight="1" thickTop="1" thickBot="1">
      <c r="B25" s="394" t="s">
        <v>501</v>
      </c>
      <c r="C25" s="364">
        <v>125.8</v>
      </c>
      <c r="D25" s="364">
        <v>133.34</v>
      </c>
      <c r="E25" s="364">
        <v>128.05000000000001</v>
      </c>
      <c r="F25" s="364">
        <v>345.1</v>
      </c>
      <c r="G25" s="364">
        <v>491.9</v>
      </c>
      <c r="H25" s="364">
        <v>464.6</v>
      </c>
      <c r="I25" s="364">
        <v>218.88</v>
      </c>
    </row>
    <row r="26" spans="2:9" ht="11.25" customHeight="1" thickTop="1" thickBot="1">
      <c r="B26" s="394" t="s">
        <v>502</v>
      </c>
      <c r="C26" s="364">
        <v>76.25</v>
      </c>
      <c r="D26" s="364">
        <v>72.75</v>
      </c>
      <c r="E26" s="364">
        <v>71.23</v>
      </c>
      <c r="F26" s="364">
        <v>72.72</v>
      </c>
      <c r="G26" s="364">
        <v>74.06</v>
      </c>
      <c r="H26" s="364">
        <v>73</v>
      </c>
      <c r="I26" s="364">
        <v>74.239999999999995</v>
      </c>
    </row>
    <row r="27" spans="2:9" ht="11.25" customHeight="1" thickTop="1" thickBot="1">
      <c r="B27" s="394" t="s">
        <v>503</v>
      </c>
      <c r="C27" s="364">
        <v>78.52</v>
      </c>
      <c r="D27" s="364">
        <v>73.680000000000007</v>
      </c>
      <c r="E27" s="364">
        <v>66.38</v>
      </c>
      <c r="F27" s="364">
        <v>67.91</v>
      </c>
      <c r="G27" s="364">
        <v>68.95</v>
      </c>
      <c r="H27" s="364">
        <v>77.27</v>
      </c>
      <c r="I27" s="364">
        <v>73</v>
      </c>
    </row>
    <row r="28" spans="2:9" ht="11.25" customHeight="1" thickTop="1">
      <c r="B28" s="397" t="s">
        <v>758</v>
      </c>
      <c r="C28" s="811">
        <v>110.06</v>
      </c>
      <c r="D28" s="811">
        <v>101.99</v>
      </c>
      <c r="E28" s="811">
        <v>127.72</v>
      </c>
      <c r="F28" s="811">
        <v>201.66</v>
      </c>
      <c r="G28" s="811">
        <v>204.11</v>
      </c>
      <c r="H28" s="811">
        <v>200.6</v>
      </c>
      <c r="I28" s="811">
        <v>193.17</v>
      </c>
    </row>
    <row r="29" spans="2:9" ht="11.25" customHeight="1">
      <c r="B29" s="397" t="s">
        <v>756</v>
      </c>
      <c r="C29" s="591"/>
      <c r="D29" s="591"/>
      <c r="E29" s="591"/>
      <c r="F29" s="591"/>
      <c r="G29" s="591"/>
      <c r="H29" s="591"/>
      <c r="I29" s="591"/>
    </row>
    <row r="30" spans="2:9" ht="11.25" customHeight="1" thickBot="1">
      <c r="B30" s="395" t="s">
        <v>757</v>
      </c>
      <c r="C30" s="172"/>
      <c r="D30" s="172"/>
      <c r="E30" s="172"/>
      <c r="F30" s="172"/>
      <c r="G30" s="172"/>
      <c r="H30" s="172"/>
      <c r="I30" s="172"/>
    </row>
    <row r="31" spans="2:9" ht="11.25" customHeight="1" thickTop="1" thickBot="1">
      <c r="B31" s="394" t="s">
        <v>504</v>
      </c>
      <c r="C31" s="449">
        <v>0</v>
      </c>
      <c r="D31" s="449">
        <v>0</v>
      </c>
      <c r="E31" s="364">
        <v>14.57</v>
      </c>
      <c r="F31" s="364">
        <v>79.78</v>
      </c>
      <c r="G31" s="364">
        <v>81.599999999999994</v>
      </c>
      <c r="H31" s="364">
        <v>81.94</v>
      </c>
      <c r="I31" s="364">
        <v>79.040000000000006</v>
      </c>
    </row>
    <row r="32" spans="2:9" ht="11.25" customHeight="1" thickTop="1" thickBot="1">
      <c r="B32" s="394" t="s">
        <v>505</v>
      </c>
      <c r="C32" s="364">
        <v>52.93</v>
      </c>
      <c r="D32" s="364">
        <v>47.26</v>
      </c>
      <c r="E32" s="364">
        <v>43.68</v>
      </c>
      <c r="F32" s="364">
        <v>51.76</v>
      </c>
      <c r="G32" s="364">
        <v>52.26</v>
      </c>
      <c r="H32" s="364">
        <v>49.19</v>
      </c>
      <c r="I32" s="364">
        <v>47.51</v>
      </c>
    </row>
    <row r="33" spans="2:9" ht="11.25" customHeight="1" thickTop="1" thickBot="1">
      <c r="B33" s="394" t="s">
        <v>506</v>
      </c>
      <c r="C33" s="364">
        <v>0.48</v>
      </c>
      <c r="D33" s="364">
        <v>0.46</v>
      </c>
      <c r="E33" s="364">
        <v>19.850000000000001</v>
      </c>
      <c r="F33" s="364">
        <v>21.73</v>
      </c>
      <c r="G33" s="364">
        <v>22.22</v>
      </c>
      <c r="H33" s="364">
        <v>22.32</v>
      </c>
      <c r="I33" s="364">
        <v>21.52</v>
      </c>
    </row>
    <row r="34" spans="2:9" ht="11.25" customHeight="1" thickTop="1" thickBot="1">
      <c r="B34" s="394" t="s">
        <v>507</v>
      </c>
      <c r="C34" s="364">
        <v>18.66</v>
      </c>
      <c r="D34" s="364">
        <v>16.809999999999999</v>
      </c>
      <c r="E34" s="364">
        <v>15.36</v>
      </c>
      <c r="F34" s="364">
        <v>15.99</v>
      </c>
      <c r="G34" s="364">
        <v>16.16</v>
      </c>
      <c r="H34" s="364">
        <v>15.38</v>
      </c>
      <c r="I34" s="364">
        <v>14.65</v>
      </c>
    </row>
    <row r="35" spans="2:9" ht="11.25" customHeight="1" thickTop="1" thickBot="1">
      <c r="B35" s="394" t="s">
        <v>508</v>
      </c>
      <c r="C35" s="364">
        <v>14.5</v>
      </c>
      <c r="D35" s="364">
        <v>14.5</v>
      </c>
      <c r="E35" s="364">
        <v>14.5</v>
      </c>
      <c r="F35" s="364">
        <v>14.5</v>
      </c>
      <c r="G35" s="364">
        <v>14.6</v>
      </c>
      <c r="H35" s="364">
        <v>14.6</v>
      </c>
      <c r="I35" s="364">
        <v>14.6</v>
      </c>
    </row>
    <row r="36" spans="2:9" ht="11.25" customHeight="1" thickTop="1" thickBot="1">
      <c r="B36" s="394" t="s">
        <v>270</v>
      </c>
      <c r="C36" s="364">
        <v>16.14</v>
      </c>
      <c r="D36" s="364">
        <v>16.14</v>
      </c>
      <c r="E36" s="364">
        <v>15</v>
      </c>
      <c r="F36" s="364">
        <v>12.81</v>
      </c>
      <c r="G36" s="364">
        <v>12.07</v>
      </c>
      <c r="H36" s="364">
        <v>12.07</v>
      </c>
      <c r="I36" s="364">
        <v>10.93</v>
      </c>
    </row>
    <row r="37" spans="2:9" ht="11.25" customHeight="1" thickTop="1" thickBot="1">
      <c r="B37" s="394" t="s">
        <v>271</v>
      </c>
      <c r="C37" s="364">
        <v>7.35</v>
      </c>
      <c r="D37" s="364">
        <v>6.82</v>
      </c>
      <c r="E37" s="364">
        <v>4.76</v>
      </c>
      <c r="F37" s="364">
        <v>5.09</v>
      </c>
      <c r="G37" s="364">
        <v>5.2</v>
      </c>
      <c r="H37" s="364">
        <v>5.0999999999999996</v>
      </c>
      <c r="I37" s="364">
        <v>4.92</v>
      </c>
    </row>
    <row r="38" spans="2:9" ht="11.25" hidden="1" customHeight="1" thickTop="1" thickBot="1">
      <c r="B38" s="394" t="s">
        <v>272</v>
      </c>
      <c r="C38" s="61"/>
      <c r="D38" s="61"/>
      <c r="E38" s="61"/>
      <c r="F38" s="61"/>
      <c r="G38" s="61"/>
      <c r="H38" s="61"/>
      <c r="I38" s="61"/>
    </row>
    <row r="39" spans="2:9" ht="11.25" customHeight="1" thickTop="1" thickBot="1">
      <c r="B39" s="394" t="s">
        <v>160</v>
      </c>
      <c r="C39" s="60">
        <v>0.11</v>
      </c>
      <c r="D39" s="60">
        <v>0.11</v>
      </c>
      <c r="E39" s="60">
        <v>0.59</v>
      </c>
      <c r="F39" s="60">
        <v>0.68</v>
      </c>
      <c r="G39" s="60">
        <v>0.63</v>
      </c>
      <c r="H39" s="60">
        <v>0.63</v>
      </c>
      <c r="I39" s="60">
        <v>0.55000000000000004</v>
      </c>
    </row>
    <row r="40" spans="2:9" ht="11.25" customHeight="1" thickTop="1" thickBot="1">
      <c r="B40" s="374" t="s">
        <v>1000</v>
      </c>
      <c r="C40" s="99">
        <v>19.7</v>
      </c>
      <c r="D40" s="99">
        <v>20.05</v>
      </c>
      <c r="E40" s="99">
        <v>17.98</v>
      </c>
      <c r="F40" s="99">
        <v>31.55</v>
      </c>
      <c r="G40" s="99">
        <v>31.67</v>
      </c>
      <c r="H40" s="99">
        <v>32.65</v>
      </c>
      <c r="I40" s="99">
        <v>52.2</v>
      </c>
    </row>
    <row r="41" spans="2:9" ht="11.25" customHeight="1" thickTop="1">
      <c r="B41" s="397" t="s">
        <v>751</v>
      </c>
      <c r="C41" s="591">
        <v>19.7</v>
      </c>
      <c r="D41" s="591">
        <v>20.05</v>
      </c>
      <c r="E41" s="591">
        <v>17.98</v>
      </c>
      <c r="F41" s="591">
        <v>31.55</v>
      </c>
      <c r="G41" s="591">
        <v>31.67</v>
      </c>
      <c r="H41" s="591">
        <v>32.65</v>
      </c>
      <c r="I41" s="591">
        <v>52.2</v>
      </c>
    </row>
    <row r="42" spans="2:9" ht="11.25" customHeight="1">
      <c r="B42" s="397" t="s">
        <v>752</v>
      </c>
      <c r="C42" s="591"/>
      <c r="D42" s="591"/>
      <c r="E42" s="591"/>
      <c r="F42" s="591"/>
      <c r="G42" s="591"/>
      <c r="H42" s="591"/>
      <c r="I42" s="591"/>
    </row>
    <row r="43" spans="2:9" ht="11.25" customHeight="1" thickBot="1">
      <c r="B43" s="395" t="s">
        <v>515</v>
      </c>
      <c r="C43" s="172"/>
      <c r="D43" s="172"/>
      <c r="E43" s="172"/>
      <c r="F43" s="172"/>
      <c r="G43" s="172"/>
      <c r="H43" s="172"/>
      <c r="I43" s="172"/>
    </row>
    <row r="44" spans="2:9" ht="11.25" customHeight="1" thickTop="1" thickBot="1">
      <c r="B44" s="394" t="s">
        <v>338</v>
      </c>
      <c r="C44" s="364">
        <v>15</v>
      </c>
      <c r="D44" s="364">
        <v>14.03</v>
      </c>
      <c r="E44" s="364">
        <v>12.55</v>
      </c>
      <c r="F44" s="364">
        <v>22.61</v>
      </c>
      <c r="G44" s="364">
        <v>22.67</v>
      </c>
      <c r="H44" s="364">
        <v>22.61</v>
      </c>
      <c r="I44" s="364">
        <v>42.08</v>
      </c>
    </row>
    <row r="45" spans="2:9" ht="11.25" customHeight="1" thickTop="1" thickBot="1">
      <c r="B45" s="394" t="s">
        <v>501</v>
      </c>
      <c r="C45" s="364">
        <v>4.51</v>
      </c>
      <c r="D45" s="364">
        <v>5.85</v>
      </c>
      <c r="E45" s="364">
        <v>5.27</v>
      </c>
      <c r="F45" s="364">
        <v>8.56</v>
      </c>
      <c r="G45" s="364">
        <v>8.64</v>
      </c>
      <c r="H45" s="364">
        <v>9.7100000000000009</v>
      </c>
      <c r="I45" s="364">
        <v>9.83</v>
      </c>
    </row>
    <row r="46" spans="2:9" ht="11.25" customHeight="1" thickTop="1" thickBot="1">
      <c r="B46" s="394" t="s">
        <v>509</v>
      </c>
      <c r="C46" s="364">
        <v>0.19</v>
      </c>
      <c r="D46" s="364">
        <v>0.17</v>
      </c>
      <c r="E46" s="364">
        <v>0.16</v>
      </c>
      <c r="F46" s="364">
        <v>0.38</v>
      </c>
      <c r="G46" s="364">
        <v>0.36</v>
      </c>
      <c r="H46" s="364">
        <v>0.33</v>
      </c>
      <c r="I46" s="364">
        <v>0.28999999999999998</v>
      </c>
    </row>
    <row r="47" spans="2:9" ht="11.25" customHeight="1" thickTop="1">
      <c r="B47" s="396" t="s">
        <v>510</v>
      </c>
      <c r="C47" s="113">
        <v>31.54</v>
      </c>
      <c r="D47" s="113">
        <v>28.86</v>
      </c>
      <c r="E47" s="113">
        <v>26.39</v>
      </c>
      <c r="F47" s="113">
        <v>26.78</v>
      </c>
      <c r="G47" s="113">
        <v>27.12</v>
      </c>
      <c r="H47" s="113">
        <v>26.82</v>
      </c>
      <c r="I47" s="113">
        <v>11.96</v>
      </c>
    </row>
    <row r="48" spans="2:9" ht="11.25" customHeight="1">
      <c r="B48" s="396" t="s">
        <v>511</v>
      </c>
      <c r="C48" s="27"/>
      <c r="D48" s="27"/>
      <c r="E48" s="27"/>
      <c r="F48" s="27"/>
      <c r="G48" s="27"/>
      <c r="H48" s="27"/>
      <c r="I48" s="27"/>
    </row>
    <row r="49" spans="2:9" ht="11.25" customHeight="1" thickBot="1">
      <c r="B49" s="374" t="s">
        <v>512</v>
      </c>
      <c r="C49" s="28"/>
      <c r="D49" s="28"/>
      <c r="E49" s="28"/>
      <c r="F49" s="28"/>
      <c r="G49" s="28"/>
      <c r="H49" s="28"/>
      <c r="I49" s="28"/>
    </row>
    <row r="50" spans="2:9" ht="11.25" customHeight="1" thickTop="1">
      <c r="B50" s="397" t="s">
        <v>513</v>
      </c>
      <c r="C50" s="195">
        <v>30.86</v>
      </c>
      <c r="D50" s="195">
        <v>28.38</v>
      </c>
      <c r="E50" s="195">
        <v>26.11</v>
      </c>
      <c r="F50" s="195">
        <v>26.64</v>
      </c>
      <c r="G50" s="195">
        <v>27.12</v>
      </c>
      <c r="H50" s="195">
        <v>26.82</v>
      </c>
      <c r="I50" s="195">
        <v>11.96</v>
      </c>
    </row>
    <row r="51" spans="2:9" ht="11.25" customHeight="1">
      <c r="B51" s="397" t="s">
        <v>514</v>
      </c>
      <c r="C51" s="29"/>
      <c r="D51" s="29"/>
      <c r="E51" s="29"/>
      <c r="F51" s="29"/>
      <c r="G51" s="29"/>
      <c r="H51" s="29"/>
      <c r="I51" s="29"/>
    </row>
    <row r="52" spans="2:9" ht="11.25" customHeight="1" thickBot="1">
      <c r="B52" s="395" t="s">
        <v>515</v>
      </c>
      <c r="C52" s="171"/>
      <c r="D52" s="171"/>
      <c r="E52" s="171"/>
      <c r="F52" s="171"/>
      <c r="G52" s="171"/>
      <c r="H52" s="171"/>
      <c r="I52" s="171"/>
    </row>
    <row r="53" spans="2:9" ht="11.25" customHeight="1" thickTop="1" thickBot="1">
      <c r="B53" s="394" t="s">
        <v>338</v>
      </c>
      <c r="C53" s="60">
        <v>15.41</v>
      </c>
      <c r="D53" s="60">
        <v>14.06</v>
      </c>
      <c r="E53" s="60">
        <v>12.88</v>
      </c>
      <c r="F53" s="60">
        <v>12.44</v>
      </c>
      <c r="G53" s="60">
        <v>12.6</v>
      </c>
      <c r="H53" s="60">
        <v>12.53</v>
      </c>
      <c r="I53" s="60">
        <v>11.96</v>
      </c>
    </row>
    <row r="54" spans="2:9" ht="11.25" customHeight="1" thickTop="1" thickBot="1">
      <c r="B54" s="394" t="s">
        <v>501</v>
      </c>
      <c r="C54" s="60">
        <v>15.45</v>
      </c>
      <c r="D54" s="60">
        <v>14.32</v>
      </c>
      <c r="E54" s="60">
        <v>13.23</v>
      </c>
      <c r="F54" s="60">
        <v>14.2</v>
      </c>
      <c r="G54" s="60">
        <v>14.52</v>
      </c>
      <c r="H54" s="60">
        <v>14.29</v>
      </c>
      <c r="I54" s="60"/>
    </row>
    <row r="55" spans="2:9" ht="11.25" customHeight="1" thickTop="1" thickBot="1">
      <c r="B55" s="394" t="s">
        <v>340</v>
      </c>
      <c r="C55" s="60">
        <v>0.68</v>
      </c>
      <c r="D55" s="60">
        <v>0.48</v>
      </c>
      <c r="E55" s="60">
        <v>0.28000000000000003</v>
      </c>
      <c r="F55" s="60">
        <v>0.14000000000000001</v>
      </c>
      <c r="G55" s="60"/>
      <c r="H55" s="60"/>
      <c r="I55" s="60"/>
    </row>
    <row r="56" spans="2:9" ht="11.25" customHeight="1" thickTop="1">
      <c r="B56" s="396" t="s">
        <v>516</v>
      </c>
      <c r="C56" s="215">
        <v>2938.37</v>
      </c>
      <c r="D56" s="215">
        <v>2940.99</v>
      </c>
      <c r="E56" s="215">
        <v>2870.49</v>
      </c>
      <c r="F56" s="215">
        <v>3052.18</v>
      </c>
      <c r="G56" s="215">
        <v>3095.46</v>
      </c>
      <c r="H56" s="215">
        <v>3063.69</v>
      </c>
      <c r="I56" s="215">
        <v>3016.46</v>
      </c>
    </row>
    <row r="57" spans="2:9" ht="11.25" customHeight="1">
      <c r="B57" s="406" t="s">
        <v>517</v>
      </c>
      <c r="C57" s="217"/>
      <c r="D57" s="217"/>
      <c r="E57" s="217"/>
      <c r="F57" s="217"/>
      <c r="G57" s="217"/>
      <c r="H57" s="217"/>
      <c r="I57" s="217"/>
    </row>
    <row r="58" spans="2:9" ht="11.25" customHeight="1" thickBot="1">
      <c r="B58" s="374" t="s">
        <v>518</v>
      </c>
      <c r="C58" s="219"/>
      <c r="D58" s="219"/>
      <c r="E58" s="219"/>
      <c r="F58" s="219"/>
      <c r="G58" s="219"/>
      <c r="H58" s="219"/>
      <c r="I58" s="219"/>
    </row>
    <row r="59" spans="2:9" ht="11.25" customHeight="1" thickTop="1">
      <c r="B59" s="372" t="s">
        <v>513</v>
      </c>
      <c r="C59" s="465">
        <v>229.46</v>
      </c>
      <c r="D59" s="465">
        <v>225.7</v>
      </c>
      <c r="E59" s="465">
        <v>236.53</v>
      </c>
      <c r="F59" s="465">
        <v>297.33999999999997</v>
      </c>
      <c r="G59" s="465">
        <v>298.85000000000002</v>
      </c>
      <c r="H59" s="465">
        <v>279.64999999999998</v>
      </c>
      <c r="I59" s="465">
        <v>281.7</v>
      </c>
    </row>
    <row r="60" spans="2:9" ht="11.25" customHeight="1">
      <c r="B60" s="372" t="s">
        <v>514</v>
      </c>
      <c r="C60" s="15"/>
      <c r="D60" s="15"/>
      <c r="E60" s="15"/>
      <c r="F60" s="15"/>
      <c r="G60" s="15"/>
      <c r="H60" s="15"/>
      <c r="I60" s="15"/>
    </row>
    <row r="61" spans="2:9" ht="11.25" customHeight="1" thickBot="1">
      <c r="B61" s="373" t="s">
        <v>515</v>
      </c>
      <c r="C61" s="16"/>
      <c r="D61" s="16"/>
      <c r="E61" s="16"/>
      <c r="F61" s="16"/>
      <c r="G61" s="16"/>
      <c r="H61" s="16"/>
      <c r="I61" s="16"/>
    </row>
    <row r="62" spans="2:9" ht="11.25" customHeight="1" thickTop="1">
      <c r="B62" s="372" t="s">
        <v>1075</v>
      </c>
      <c r="C62" s="209">
        <v>2708.91</v>
      </c>
      <c r="D62" s="209">
        <v>2715.29</v>
      </c>
      <c r="E62" s="209">
        <v>2633.96</v>
      </c>
      <c r="F62" s="209">
        <v>2754.84</v>
      </c>
      <c r="G62" s="209">
        <v>2796.61</v>
      </c>
      <c r="H62" s="209">
        <v>2784.04</v>
      </c>
      <c r="I62" s="209">
        <v>2734.76</v>
      </c>
    </row>
    <row r="63" spans="2:9" ht="11.25" customHeight="1">
      <c r="B63" s="372" t="s">
        <v>1074</v>
      </c>
      <c r="C63" s="210"/>
      <c r="D63" s="210"/>
      <c r="E63" s="210"/>
      <c r="F63" s="210"/>
      <c r="G63" s="210"/>
      <c r="H63" s="210"/>
      <c r="I63" s="210"/>
    </row>
    <row r="64" spans="2:9" ht="11.25" customHeight="1" thickBot="1">
      <c r="B64" s="373" t="s">
        <v>519</v>
      </c>
      <c r="C64" s="211"/>
      <c r="D64" s="211"/>
      <c r="E64" s="211"/>
      <c r="F64" s="211"/>
      <c r="G64" s="211"/>
      <c r="H64" s="211"/>
      <c r="I64" s="211"/>
    </row>
    <row r="65" spans="2:9" ht="11.25" customHeight="1" thickTop="1" thickBot="1">
      <c r="B65" s="398" t="s">
        <v>437</v>
      </c>
      <c r="C65" s="276">
        <v>5616.32</v>
      </c>
      <c r="D65" s="276">
        <v>5650.59</v>
      </c>
      <c r="E65" s="276">
        <v>5669.42</v>
      </c>
      <c r="F65" s="276">
        <v>6315.79</v>
      </c>
      <c r="G65" s="276">
        <v>6572.28</v>
      </c>
      <c r="H65" s="276">
        <v>6637.32</v>
      </c>
      <c r="I65" s="276">
        <v>6363.37</v>
      </c>
    </row>
    <row r="66" spans="2:9" ht="11.25" customHeight="1" thickTop="1">
      <c r="B66" s="606" t="s">
        <v>47</v>
      </c>
    </row>
    <row r="67" spans="2:9" ht="11.25" customHeight="1">
      <c r="B67" s="18"/>
    </row>
  </sheetData>
  <mergeCells count="7">
    <mergeCell ref="B8:B9"/>
    <mergeCell ref="B1:I1"/>
    <mergeCell ref="B2:I2"/>
    <mergeCell ref="B3:I3"/>
    <mergeCell ref="B5:I5"/>
    <mergeCell ref="B6:I6"/>
    <mergeCell ref="B7:I7"/>
  </mergeCells>
  <hyperlinks>
    <hyperlink ref="B1:I1" location="Cuprins_ro!B44" display="III. Datoria externă brută la 31.03.2023 (date provizorii)" xr:uid="{37C582FD-0D28-402E-ADA9-CD5F2EDC12E2}"/>
    <hyperlink ref="B2:I2" location="Содержание_ru!B44" display="III. Внешний долг Республики Молдова по состоянию на 31.03.2023 (предварительные данные)" xr:uid="{BAAAF0FE-C089-4CA0-AD3C-C9F323A6B467}"/>
    <hyperlink ref="B3:I3" location="Contents_en!B44" display="III. External debt of the Republic of Moldova as of 03/31/2023 (preliminary data)" xr:uid="{2DF7AB0E-0084-44BB-AD46-2912431FC77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4DFB-BCBA-4DD2-8D5A-666E6F9B9B78}">
  <dimension ref="B1:J25"/>
  <sheetViews>
    <sheetView showGridLines="0" showRowColHeaders="0" zoomScaleNormal="100" workbookViewId="0"/>
  </sheetViews>
  <sheetFormatPr defaultRowHeight="15"/>
  <cols>
    <col min="1" max="1" width="5.7109375" customWidth="1"/>
    <col min="2" max="2" width="67.28515625" customWidth="1"/>
    <col min="3" max="3" width="10.42578125" customWidth="1"/>
    <col min="4" max="9" width="6.5703125" customWidth="1"/>
    <col min="10" max="10" width="7.28515625" customWidth="1"/>
  </cols>
  <sheetData>
    <row r="1" spans="2:10">
      <c r="B1" s="1005" t="s">
        <v>967</v>
      </c>
      <c r="C1" s="1005"/>
      <c r="D1" s="1005"/>
      <c r="E1" s="1005"/>
      <c r="F1" s="1005"/>
      <c r="G1" s="1005"/>
      <c r="H1" s="1005"/>
      <c r="I1" s="139"/>
      <c r="J1" s="321"/>
    </row>
    <row r="2" spans="2:10">
      <c r="B2" s="1005" t="s">
        <v>968</v>
      </c>
      <c r="C2" s="1005"/>
      <c r="D2" s="1005"/>
      <c r="E2" s="1005"/>
      <c r="F2" s="1005"/>
      <c r="G2" s="1005"/>
      <c r="H2" s="1005"/>
      <c r="I2" s="139"/>
    </row>
    <row r="3" spans="2:10">
      <c r="B3" s="1005" t="s">
        <v>969</v>
      </c>
      <c r="C3" s="1005"/>
      <c r="D3" s="1005"/>
      <c r="E3" s="1005"/>
      <c r="F3" s="1005"/>
      <c r="G3" s="1005"/>
      <c r="H3" s="1005"/>
      <c r="I3" s="139"/>
    </row>
    <row r="5" spans="2:10">
      <c r="B5" s="902" t="s">
        <v>735</v>
      </c>
      <c r="C5" s="902"/>
      <c r="D5" s="902"/>
      <c r="E5" s="902"/>
      <c r="F5" s="902"/>
      <c r="G5" s="902"/>
      <c r="H5" s="902"/>
      <c r="I5" s="788"/>
    </row>
    <row r="6" spans="2:10">
      <c r="B6" s="902" t="s">
        <v>736</v>
      </c>
      <c r="C6" s="902"/>
      <c r="D6" s="902"/>
      <c r="E6" s="902"/>
      <c r="F6" s="902"/>
      <c r="G6" s="902"/>
      <c r="H6" s="902"/>
      <c r="I6" s="788"/>
    </row>
    <row r="7" spans="2:10" ht="15.75" thickBot="1">
      <c r="B7" s="902" t="s">
        <v>737</v>
      </c>
      <c r="C7" s="902"/>
      <c r="D7" s="902"/>
      <c r="E7" s="902"/>
      <c r="F7" s="902"/>
      <c r="G7" s="902"/>
      <c r="H7" s="902"/>
      <c r="I7" s="788"/>
    </row>
    <row r="8" spans="2:10" ht="11.25" customHeight="1" thickTop="1">
      <c r="B8" s="1095"/>
      <c r="C8" s="376" t="s">
        <v>484</v>
      </c>
      <c r="D8" s="990">
        <v>2022</v>
      </c>
      <c r="E8" s="886"/>
      <c r="F8" s="886"/>
      <c r="G8" s="886"/>
      <c r="H8" s="1097">
        <v>2023</v>
      </c>
      <c r="I8" s="1098"/>
      <c r="J8" s="1098"/>
    </row>
    <row r="9" spans="2:10" ht="11.25" customHeight="1" thickBot="1">
      <c r="B9" s="1096"/>
      <c r="C9" s="379" t="s">
        <v>485</v>
      </c>
      <c r="D9" s="388" t="s">
        <v>3</v>
      </c>
      <c r="E9" s="389" t="s">
        <v>4</v>
      </c>
      <c r="F9" s="389" t="s">
        <v>5</v>
      </c>
      <c r="G9" s="389" t="s">
        <v>6</v>
      </c>
      <c r="H9" s="388" t="s">
        <v>694</v>
      </c>
      <c r="I9" s="389" t="s">
        <v>845</v>
      </c>
      <c r="J9" s="389" t="s">
        <v>5</v>
      </c>
    </row>
    <row r="10" spans="2:10" ht="11.25" customHeight="1" thickTop="1">
      <c r="B10" s="15" t="s">
        <v>486</v>
      </c>
      <c r="C10" s="460" t="s">
        <v>487</v>
      </c>
      <c r="D10" s="393">
        <v>43.95</v>
      </c>
      <c r="E10" s="393">
        <v>42.09</v>
      </c>
      <c r="F10" s="393">
        <v>39.15</v>
      </c>
      <c r="G10" s="393">
        <v>51.59</v>
      </c>
      <c r="H10" s="393">
        <v>54.37</v>
      </c>
      <c r="I10" s="393">
        <v>97.75</v>
      </c>
      <c r="J10" s="393">
        <v>380.9</v>
      </c>
    </row>
    <row r="11" spans="2:10" ht="11.25" customHeight="1">
      <c r="B11" s="15" t="s">
        <v>488</v>
      </c>
      <c r="C11" s="461" t="s">
        <v>489</v>
      </c>
      <c r="D11" s="368"/>
      <c r="E11" s="368"/>
      <c r="F11" s="368"/>
      <c r="G11" s="368"/>
      <c r="H11" s="368"/>
      <c r="I11" s="368"/>
      <c r="J11" s="368"/>
    </row>
    <row r="12" spans="2:10" ht="11.25" customHeight="1" thickBot="1">
      <c r="B12" s="16" t="s">
        <v>490</v>
      </c>
      <c r="C12" s="462" t="s">
        <v>491</v>
      </c>
      <c r="D12" s="369"/>
      <c r="E12" s="369"/>
      <c r="F12" s="369"/>
      <c r="G12" s="369"/>
      <c r="H12" s="369"/>
      <c r="I12" s="369"/>
      <c r="J12" s="369"/>
    </row>
    <row r="13" spans="2:10" ht="11.25" customHeight="1" thickTop="1">
      <c r="B13" s="15" t="s">
        <v>974</v>
      </c>
      <c r="C13" s="461" t="s">
        <v>487</v>
      </c>
      <c r="D13" s="393">
        <v>43.95</v>
      </c>
      <c r="E13" s="393">
        <v>42.09</v>
      </c>
      <c r="F13" s="393">
        <v>39.15</v>
      </c>
      <c r="G13" s="393">
        <v>51.59</v>
      </c>
      <c r="H13" s="393">
        <v>39.770000000000003</v>
      </c>
      <c r="I13" s="393">
        <v>97.75</v>
      </c>
      <c r="J13" s="393">
        <v>366.65</v>
      </c>
    </row>
    <row r="14" spans="2:10" ht="11.25" customHeight="1">
      <c r="B14" s="15" t="s">
        <v>975</v>
      </c>
      <c r="C14" s="461" t="s">
        <v>489</v>
      </c>
      <c r="D14" s="135"/>
      <c r="E14" s="135"/>
      <c r="F14" s="135"/>
      <c r="G14" s="135"/>
      <c r="H14" s="135"/>
      <c r="I14" s="135"/>
      <c r="J14" s="135"/>
    </row>
    <row r="15" spans="2:10" ht="11.25" customHeight="1" thickBot="1">
      <c r="B15" s="640" t="s">
        <v>976</v>
      </c>
      <c r="C15" s="462" t="s">
        <v>491</v>
      </c>
      <c r="D15" s="136"/>
      <c r="E15" s="136"/>
      <c r="F15" s="136"/>
      <c r="G15" s="136"/>
      <c r="H15" s="136"/>
      <c r="I15" s="136"/>
      <c r="J15" s="136"/>
    </row>
    <row r="16" spans="2:10" ht="11.25" customHeight="1" thickTop="1">
      <c r="B16" s="635" t="s">
        <v>971</v>
      </c>
      <c r="C16" s="1091" t="s">
        <v>936</v>
      </c>
      <c r="D16" s="423">
        <v>35.340000000000003</v>
      </c>
      <c r="E16" s="423">
        <v>30.23</v>
      </c>
      <c r="F16" s="423">
        <v>34</v>
      </c>
      <c r="G16" s="423">
        <v>42.4</v>
      </c>
      <c r="H16" s="423">
        <v>37.35</v>
      </c>
      <c r="I16" s="423">
        <v>89.38</v>
      </c>
      <c r="J16" s="423">
        <v>363.49</v>
      </c>
    </row>
    <row r="17" spans="2:10" ht="11.25" customHeight="1">
      <c r="B17" s="635" t="s">
        <v>972</v>
      </c>
      <c r="C17" s="1092"/>
      <c r="D17" s="135"/>
      <c r="E17" s="135"/>
      <c r="F17" s="135"/>
      <c r="G17" s="135"/>
      <c r="H17" s="135"/>
      <c r="I17" s="135"/>
      <c r="J17" s="135"/>
    </row>
    <row r="18" spans="2:10" ht="11.25" customHeight="1" thickBot="1">
      <c r="B18" s="640" t="s">
        <v>973</v>
      </c>
      <c r="C18" s="1093"/>
      <c r="D18" s="136"/>
      <c r="E18" s="136"/>
      <c r="F18" s="136"/>
      <c r="G18" s="136"/>
      <c r="H18" s="136"/>
      <c r="I18" s="136"/>
      <c r="J18" s="136"/>
    </row>
    <row r="19" spans="2:10" ht="11.25" customHeight="1" thickTop="1">
      <c r="B19" s="15" t="s">
        <v>492</v>
      </c>
      <c r="C19" s="1091" t="s">
        <v>162</v>
      </c>
      <c r="D19" s="423">
        <v>3.2</v>
      </c>
      <c r="E19" s="423">
        <v>2.6</v>
      </c>
      <c r="F19" s="423">
        <v>2.7</v>
      </c>
      <c r="G19" s="423">
        <v>3.3</v>
      </c>
      <c r="H19" s="423">
        <v>2.6</v>
      </c>
      <c r="I19" s="423">
        <v>7.1</v>
      </c>
      <c r="J19" s="423">
        <v>25.1</v>
      </c>
    </row>
    <row r="20" spans="2:10" ht="11.25" customHeight="1">
      <c r="B20" s="15" t="s">
        <v>493</v>
      </c>
      <c r="C20" s="1092"/>
      <c r="D20" s="135"/>
      <c r="E20" s="135"/>
      <c r="F20" s="135"/>
      <c r="G20" s="135"/>
      <c r="H20" s="135"/>
      <c r="I20" s="135"/>
      <c r="J20" s="135"/>
    </row>
    <row r="21" spans="2:10" ht="11.25" customHeight="1" thickBot="1">
      <c r="B21" s="16" t="s">
        <v>494</v>
      </c>
      <c r="C21" s="1093"/>
      <c r="D21" s="136"/>
      <c r="E21" s="136"/>
      <c r="F21" s="136"/>
      <c r="G21" s="136"/>
      <c r="H21" s="136"/>
      <c r="I21" s="136"/>
      <c r="J21" s="136"/>
    </row>
    <row r="22" spans="2:10" ht="11.25" customHeight="1" thickTop="1">
      <c r="B22" s="15" t="s">
        <v>495</v>
      </c>
      <c r="C22" s="1091" t="s">
        <v>496</v>
      </c>
      <c r="D22" s="140">
        <v>2.6</v>
      </c>
      <c r="E22" s="140">
        <v>1.9</v>
      </c>
      <c r="F22" s="140">
        <v>2.2999999999999998</v>
      </c>
      <c r="G22" s="140">
        <v>2.7</v>
      </c>
      <c r="H22" s="140">
        <v>2.5</v>
      </c>
      <c r="I22" s="140">
        <v>6.5</v>
      </c>
      <c r="J22" s="140">
        <v>24.9</v>
      </c>
    </row>
    <row r="23" spans="2:10" ht="11.25" customHeight="1">
      <c r="B23" s="15" t="s">
        <v>497</v>
      </c>
      <c r="C23" s="1092"/>
      <c r="D23" s="135"/>
      <c r="E23" s="135"/>
      <c r="F23" s="135"/>
      <c r="G23" s="135"/>
      <c r="H23" s="135"/>
      <c r="I23" s="135"/>
      <c r="J23" s="135"/>
    </row>
    <row r="24" spans="2:10" ht="11.25" customHeight="1" thickBot="1">
      <c r="B24" s="17" t="s">
        <v>498</v>
      </c>
      <c r="C24" s="1094"/>
      <c r="D24" s="295"/>
      <c r="E24" s="295"/>
      <c r="F24" s="295"/>
      <c r="G24" s="295"/>
      <c r="H24" s="295"/>
      <c r="I24" s="295"/>
      <c r="J24" s="295"/>
    </row>
    <row r="25" spans="2:10" ht="11.25" customHeight="1" thickTop="1">
      <c r="B25" s="606" t="s">
        <v>47</v>
      </c>
    </row>
  </sheetData>
  <mergeCells count="12">
    <mergeCell ref="C19:C21"/>
    <mergeCell ref="C22:C24"/>
    <mergeCell ref="B1:H1"/>
    <mergeCell ref="B2:H2"/>
    <mergeCell ref="B3:H3"/>
    <mergeCell ref="B8:B9"/>
    <mergeCell ref="D8:G8"/>
    <mergeCell ref="B5:H5"/>
    <mergeCell ref="B6:H6"/>
    <mergeCell ref="B7:H7"/>
    <mergeCell ref="H8:J8"/>
    <mergeCell ref="C16:C18"/>
  </mergeCells>
  <hyperlinks>
    <hyperlink ref="B1:H1" location="Cuprins_ro!B44" display="III. Datoria externă brută la 31.03.2023 (date provizorii)" xr:uid="{4FF1F4DF-8BE8-4882-8274-375F36A91622}"/>
    <hyperlink ref="B2:H2" location="Содержание_ru!B44" display="III. Внешний долг Республики Молдова по состоянию на 31.03.2023 (предварительные данные)" xr:uid="{D2D42B69-471F-4347-B946-CCA3D9BF0C2A}"/>
    <hyperlink ref="B3:H3" location="Contents_en!B44" display="III. External debt of the Republic of Moldova as of 03/31/2023 (preliminary data)" xr:uid="{CF259DF0-5C51-4812-8C6B-3224F7C2724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72E8-FBD3-4B78-AABE-F2EB61719413}">
  <dimension ref="B1:M31"/>
  <sheetViews>
    <sheetView showGridLines="0" showRowColHeaders="0" zoomScaleNormal="100" workbookViewId="0"/>
  </sheetViews>
  <sheetFormatPr defaultRowHeight="15"/>
  <cols>
    <col min="1" max="1" width="5.7109375" customWidth="1"/>
    <col min="2" max="2" width="28.85546875" customWidth="1"/>
    <col min="3" max="13" width="7.85546875" customWidth="1"/>
  </cols>
  <sheetData>
    <row r="1" spans="2:13">
      <c r="B1" s="1005" t="s">
        <v>967</v>
      </c>
      <c r="C1" s="1005"/>
      <c r="D1" s="1005"/>
      <c r="E1" s="1005"/>
      <c r="F1" s="1005"/>
      <c r="G1" s="1005"/>
      <c r="H1" s="1005"/>
      <c r="I1" s="1005"/>
      <c r="J1" s="1005"/>
      <c r="K1" s="1005"/>
      <c r="L1" s="1005"/>
      <c r="M1" s="971"/>
    </row>
    <row r="2" spans="2:13">
      <c r="B2" s="1005" t="s">
        <v>968</v>
      </c>
      <c r="C2" s="1005"/>
      <c r="D2" s="1005"/>
      <c r="E2" s="1005"/>
      <c r="F2" s="1005"/>
      <c r="G2" s="1005"/>
      <c r="H2" s="1005"/>
      <c r="I2" s="1005"/>
      <c r="J2" s="1005"/>
      <c r="K2" s="1005"/>
      <c r="L2" s="1005"/>
      <c r="M2" s="971"/>
    </row>
    <row r="3" spans="2:13">
      <c r="B3" s="1005" t="s">
        <v>969</v>
      </c>
      <c r="C3" s="1005"/>
      <c r="D3" s="1005"/>
      <c r="E3" s="1005"/>
      <c r="F3" s="1005"/>
      <c r="G3" s="1005"/>
      <c r="H3" s="1005"/>
      <c r="I3" s="1005"/>
      <c r="J3" s="1005"/>
      <c r="K3" s="1005"/>
      <c r="L3" s="1005"/>
      <c r="M3" s="971"/>
    </row>
    <row r="4" spans="2:13">
      <c r="B4" s="139"/>
      <c r="C4" s="139"/>
      <c r="D4" s="139"/>
      <c r="E4" s="139"/>
      <c r="F4" s="139"/>
      <c r="G4" s="139"/>
      <c r="H4" s="139"/>
      <c r="I4" s="139"/>
      <c r="J4" s="139"/>
      <c r="K4" s="139"/>
      <c r="L4" s="139"/>
    </row>
    <row r="5" spans="2:13" s="277" customFormat="1" ht="30" customHeight="1">
      <c r="B5" s="908" t="s">
        <v>1055</v>
      </c>
      <c r="C5" s="908"/>
      <c r="D5" s="908"/>
      <c r="E5" s="908"/>
      <c r="F5" s="908"/>
      <c r="G5" s="908"/>
      <c r="H5" s="908"/>
      <c r="I5" s="908"/>
      <c r="J5" s="908"/>
      <c r="K5" s="908"/>
      <c r="L5" s="908"/>
      <c r="M5" s="971"/>
    </row>
    <row r="6" spans="2:13" s="277" customFormat="1" ht="30" customHeight="1">
      <c r="B6" s="908" t="s">
        <v>934</v>
      </c>
      <c r="C6" s="908"/>
      <c r="D6" s="908"/>
      <c r="E6" s="908"/>
      <c r="F6" s="908"/>
      <c r="G6" s="908"/>
      <c r="H6" s="908"/>
      <c r="I6" s="908"/>
      <c r="J6" s="908"/>
      <c r="K6" s="908"/>
      <c r="L6" s="908"/>
      <c r="M6" s="971"/>
    </row>
    <row r="7" spans="2:13" s="277" customFormat="1" ht="30" customHeight="1">
      <c r="B7" s="1052" t="s">
        <v>935</v>
      </c>
      <c r="C7" s="1052"/>
      <c r="D7" s="1052"/>
      <c r="E7" s="1052"/>
      <c r="F7" s="1052"/>
      <c r="G7" s="1052"/>
      <c r="H7" s="1052"/>
      <c r="I7" s="1052"/>
      <c r="J7" s="1052"/>
      <c r="K7" s="1052"/>
      <c r="L7" s="1052"/>
      <c r="M7" s="971"/>
    </row>
    <row r="8" spans="2:13" ht="5.0999999999999996" customHeight="1">
      <c r="B8" s="139"/>
      <c r="C8" s="139"/>
      <c r="D8" s="139"/>
      <c r="E8" s="139"/>
      <c r="F8" s="139"/>
      <c r="G8" s="139"/>
      <c r="H8" s="139"/>
      <c r="I8" s="139"/>
      <c r="J8" s="139"/>
      <c r="K8" s="139"/>
      <c r="L8" s="139"/>
    </row>
    <row r="9" spans="2:13">
      <c r="B9" s="1047" t="s">
        <v>520</v>
      </c>
      <c r="C9" s="1047"/>
      <c r="D9" s="1047"/>
      <c r="E9" s="1047"/>
      <c r="F9" s="1047"/>
      <c r="G9" s="1047"/>
      <c r="H9" s="1047"/>
      <c r="I9" s="1047"/>
      <c r="J9" s="1047"/>
      <c r="K9" s="1047"/>
      <c r="L9" s="1047"/>
      <c r="M9" s="971"/>
    </row>
    <row r="10" spans="2:13">
      <c r="B10" s="1047" t="s">
        <v>676</v>
      </c>
      <c r="C10" s="1047"/>
      <c r="D10" s="1047"/>
      <c r="E10" s="1047"/>
      <c r="F10" s="1047"/>
      <c r="G10" s="1047"/>
      <c r="H10" s="1047"/>
      <c r="I10" s="1047"/>
      <c r="J10" s="1047"/>
      <c r="K10" s="1047"/>
      <c r="L10" s="1047"/>
      <c r="M10" s="971"/>
    </row>
    <row r="11" spans="2:13">
      <c r="B11" s="1047" t="s">
        <v>578</v>
      </c>
      <c r="C11" s="1047"/>
      <c r="D11" s="1047"/>
      <c r="E11" s="1047"/>
      <c r="F11" s="1047"/>
      <c r="G11" s="1047"/>
      <c r="H11" s="1047"/>
      <c r="I11" s="1047"/>
      <c r="J11" s="1047"/>
      <c r="K11" s="1047"/>
      <c r="L11" s="1047"/>
      <c r="M11" s="971"/>
    </row>
    <row r="12" spans="2:13" ht="15.75">
      <c r="B12" s="120"/>
      <c r="C12" s="120"/>
      <c r="D12" s="120"/>
      <c r="E12" s="120"/>
      <c r="F12" s="120"/>
      <c r="G12" s="120"/>
      <c r="H12" s="120"/>
    </row>
    <row r="13" spans="2:13" ht="15.75">
      <c r="B13" s="120"/>
      <c r="C13" s="120"/>
      <c r="D13" s="120"/>
      <c r="E13" s="120"/>
      <c r="F13" s="120"/>
      <c r="G13" s="120"/>
      <c r="H13" s="120"/>
    </row>
    <row r="26" spans="2:13" ht="11.25" customHeight="1">
      <c r="B26" s="606" t="s">
        <v>47</v>
      </c>
      <c r="C26" s="130"/>
      <c r="D26" s="130"/>
      <c r="E26" s="130"/>
      <c r="F26" s="130"/>
      <c r="G26" s="130"/>
      <c r="H26" s="130"/>
      <c r="I26" s="130"/>
      <c r="J26" s="130"/>
      <c r="K26" s="130"/>
      <c r="L26" s="130"/>
      <c r="M26" s="130"/>
    </row>
    <row r="27" spans="2:13">
      <c r="B27" s="130"/>
      <c r="C27" s="130"/>
      <c r="D27" s="130"/>
      <c r="E27" s="130"/>
      <c r="F27" s="130"/>
      <c r="G27" s="130"/>
      <c r="H27" s="130"/>
      <c r="I27" s="130"/>
      <c r="J27" s="130"/>
      <c r="K27" s="130"/>
      <c r="L27" s="130"/>
      <c r="M27" s="130"/>
    </row>
    <row r="28" spans="2:13">
      <c r="B28" s="652"/>
      <c r="C28" s="656" t="s">
        <v>472</v>
      </c>
      <c r="D28" s="656" t="s">
        <v>473</v>
      </c>
      <c r="E28" s="656" t="s">
        <v>474</v>
      </c>
      <c r="F28" s="656" t="s">
        <v>475</v>
      </c>
      <c r="G28" s="656" t="s">
        <v>738</v>
      </c>
      <c r="H28" s="656" t="s">
        <v>932</v>
      </c>
      <c r="I28" s="656" t="s">
        <v>933</v>
      </c>
    </row>
    <row r="29" spans="2:13" ht="33.75">
      <c r="B29" s="834" t="s">
        <v>521</v>
      </c>
      <c r="C29" s="843">
        <v>6012.03</v>
      </c>
      <c r="D29" s="843">
        <v>5908.07</v>
      </c>
      <c r="E29" s="843">
        <v>6031.6999999999989</v>
      </c>
      <c r="F29" s="843">
        <v>6329.7099999999991</v>
      </c>
      <c r="G29" s="843">
        <v>6470.51</v>
      </c>
      <c r="H29" s="843">
        <v>6460.42</v>
      </c>
      <c r="I29" s="843">
        <v>6416.3700000000008</v>
      </c>
    </row>
    <row r="30" spans="2:13" ht="33.75">
      <c r="B30" s="817" t="s">
        <v>469</v>
      </c>
      <c r="C30" s="581">
        <v>2510.2500000000005</v>
      </c>
      <c r="D30" s="581">
        <v>2469.34</v>
      </c>
      <c r="E30" s="581">
        <v>2591.7699999999995</v>
      </c>
      <c r="F30" s="581">
        <v>2761.1899999999996</v>
      </c>
      <c r="G30" s="581">
        <v>2854.9199999999996</v>
      </c>
      <c r="H30" s="581">
        <v>2879.32</v>
      </c>
      <c r="I30" s="581">
        <v>2883.2599999999998</v>
      </c>
    </row>
    <row r="31" spans="2:13" ht="33.75">
      <c r="B31" s="817" t="s">
        <v>470</v>
      </c>
      <c r="C31" s="581">
        <v>3501.7799999999993</v>
      </c>
      <c r="D31" s="581">
        <v>3438.7299999999996</v>
      </c>
      <c r="E31" s="581">
        <v>3439.9299999999994</v>
      </c>
      <c r="F31" s="581">
        <v>3568.5199999999995</v>
      </c>
      <c r="G31" s="581">
        <v>3615.5900000000006</v>
      </c>
      <c r="H31" s="581">
        <v>3581.1</v>
      </c>
      <c r="I31" s="581">
        <v>3533.110000000001</v>
      </c>
    </row>
  </sheetData>
  <mergeCells count="9">
    <mergeCell ref="B11:M11"/>
    <mergeCell ref="B5:M5"/>
    <mergeCell ref="B6:M6"/>
    <mergeCell ref="B7:M7"/>
    <mergeCell ref="B1:M1"/>
    <mergeCell ref="B2:M2"/>
    <mergeCell ref="B3:M3"/>
    <mergeCell ref="B9:M9"/>
    <mergeCell ref="B10:M10"/>
  </mergeCells>
  <hyperlinks>
    <hyperlink ref="B1:K1" location="Cuprins_ro!B44" display="III. Datoria externă brută la 31.03.2023 (date provizorii)" xr:uid="{3240A2BB-450A-4BCB-8F2A-0C3608E0443A}"/>
    <hyperlink ref="B2:K2" location="Содержание_ru!B44" display="III. Внешний долг Республики Молдова по состоянию на 31.03.2023 (предварительные данные)" xr:uid="{9CE020C5-9759-41FA-9017-14089F444C9C}"/>
    <hyperlink ref="B3:K3" location="Contents_en!B44" display="III. External debt of the Republic of Moldova as of 03/31/2023 (preliminary data)" xr:uid="{102FA461-5756-4122-A5AC-2EF1BE0028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3D6C2-F99A-4BAA-A795-A945A7071013}">
  <dimension ref="B1:J48"/>
  <sheetViews>
    <sheetView showGridLines="0" showRowColHeaders="0" zoomScaleNormal="100" workbookViewId="0"/>
  </sheetViews>
  <sheetFormatPr defaultColWidth="9.140625" defaultRowHeight="15"/>
  <cols>
    <col min="1" max="1" width="5.7109375" style="9" customWidth="1"/>
    <col min="2" max="2" width="35.28515625" style="9" customWidth="1"/>
    <col min="3" max="9" width="9.7109375" style="9" customWidth="1"/>
    <col min="10" max="16384" width="9.140625" style="9"/>
  </cols>
  <sheetData>
    <row r="1" spans="2:10" customFormat="1">
      <c r="B1" s="1005" t="s">
        <v>967</v>
      </c>
      <c r="C1" s="1005"/>
      <c r="D1" s="1005"/>
      <c r="E1" s="1005"/>
      <c r="F1" s="1005"/>
      <c r="G1" s="1005"/>
      <c r="H1" s="1005"/>
      <c r="I1" s="971"/>
    </row>
    <row r="2" spans="2:10" customFormat="1">
      <c r="B2" s="1005" t="s">
        <v>968</v>
      </c>
      <c r="C2" s="1005"/>
      <c r="D2" s="1005"/>
      <c r="E2" s="1005"/>
      <c r="F2" s="1005"/>
      <c r="G2" s="1005"/>
      <c r="H2" s="1005"/>
      <c r="I2" s="971"/>
    </row>
    <row r="3" spans="2:10" customFormat="1">
      <c r="B3" s="1005" t="s">
        <v>969</v>
      </c>
      <c r="C3" s="1005"/>
      <c r="D3" s="1005"/>
      <c r="E3" s="1005"/>
      <c r="F3" s="1005"/>
      <c r="G3" s="1005"/>
      <c r="H3" s="1005"/>
      <c r="I3" s="971"/>
    </row>
    <row r="4" spans="2:10" customFormat="1" ht="15.75">
      <c r="B4" s="120"/>
      <c r="C4" s="120"/>
      <c r="D4" s="120"/>
      <c r="E4" s="120"/>
      <c r="F4" s="120"/>
      <c r="G4" s="120"/>
      <c r="H4" s="120"/>
    </row>
    <row r="5" spans="2:10" customFormat="1" ht="15" customHeight="1">
      <c r="B5" s="875" t="s">
        <v>584</v>
      </c>
      <c r="C5" s="875"/>
      <c r="D5" s="875"/>
      <c r="E5" s="875"/>
      <c r="F5" s="875"/>
      <c r="G5" s="875"/>
      <c r="H5" s="875"/>
      <c r="I5" s="875"/>
    </row>
    <row r="6" spans="2:10" customFormat="1" ht="15" customHeight="1">
      <c r="B6" s="875" t="s">
        <v>692</v>
      </c>
      <c r="C6" s="875"/>
      <c r="D6" s="875"/>
      <c r="E6" s="875"/>
      <c r="F6" s="875"/>
      <c r="G6" s="875"/>
      <c r="H6" s="875"/>
      <c r="I6" s="875"/>
    </row>
    <row r="7" spans="2:10" customFormat="1" ht="15" customHeight="1">
      <c r="B7" s="875" t="s">
        <v>840</v>
      </c>
      <c r="C7" s="875"/>
      <c r="D7" s="875"/>
      <c r="E7" s="875"/>
      <c r="F7" s="875"/>
      <c r="G7" s="875"/>
      <c r="H7" s="875"/>
      <c r="I7" s="875"/>
    </row>
    <row r="8" spans="2:10" ht="5.0999999999999996" customHeight="1">
      <c r="B8" s="615"/>
      <c r="C8" s="615"/>
      <c r="D8" s="615"/>
      <c r="E8" s="615"/>
      <c r="F8" s="615"/>
      <c r="G8" s="615"/>
      <c r="H8" s="615"/>
    </row>
    <row r="9" spans="2:10">
      <c r="B9" s="891" t="s">
        <v>820</v>
      </c>
      <c r="C9" s="891"/>
      <c r="D9" s="891"/>
      <c r="E9" s="891"/>
      <c r="F9" s="891"/>
      <c r="G9" s="891"/>
      <c r="H9" s="891"/>
      <c r="I9" s="971"/>
      <c r="J9" s="328"/>
    </row>
    <row r="10" spans="2:10">
      <c r="B10" s="891" t="s">
        <v>821</v>
      </c>
      <c r="C10" s="891"/>
      <c r="D10" s="891"/>
      <c r="E10" s="891"/>
      <c r="F10" s="891"/>
      <c r="G10" s="891"/>
      <c r="H10" s="891"/>
      <c r="I10" s="971"/>
      <c r="J10" s="328"/>
    </row>
    <row r="11" spans="2:10">
      <c r="B11" s="891" t="s">
        <v>822</v>
      </c>
      <c r="C11" s="891"/>
      <c r="D11" s="891"/>
      <c r="E11" s="891"/>
      <c r="F11" s="891"/>
      <c r="G11" s="891"/>
      <c r="H11" s="891"/>
      <c r="I11" s="971"/>
    </row>
    <row r="33" spans="2:9" ht="11.25" customHeight="1"/>
    <row r="34" spans="2:9" ht="11.25" customHeight="1"/>
    <row r="35" spans="2:9" ht="11.25" customHeight="1"/>
    <row r="36" spans="2:9" ht="11.25" customHeight="1"/>
    <row r="37" spans="2:9" ht="11.25" customHeight="1"/>
    <row r="38" spans="2:9" customFormat="1" ht="11.25" customHeight="1">
      <c r="B38" s="606" t="s">
        <v>47</v>
      </c>
      <c r="C38" s="130"/>
      <c r="D38" s="130"/>
      <c r="E38" s="130"/>
      <c r="F38" s="130"/>
      <c r="G38" s="130"/>
      <c r="H38" s="130"/>
      <c r="I38" s="130"/>
    </row>
    <row r="39" spans="2:9" ht="11.25" customHeight="1">
      <c r="B39" s="615"/>
      <c r="C39" s="615"/>
      <c r="D39" s="615"/>
      <c r="E39" s="615"/>
      <c r="F39" s="615"/>
      <c r="G39" s="615"/>
      <c r="H39" s="615"/>
      <c r="I39" s="615"/>
    </row>
    <row r="40" spans="2:9" ht="11.25" customHeight="1">
      <c r="B40" s="694"/>
      <c r="C40" s="695" t="s">
        <v>472</v>
      </c>
      <c r="D40" s="695" t="s">
        <v>473</v>
      </c>
      <c r="E40" s="695" t="s">
        <v>474</v>
      </c>
      <c r="F40" s="695" t="s">
        <v>475</v>
      </c>
      <c r="G40" s="695" t="s">
        <v>738</v>
      </c>
      <c r="H40" s="695" t="s">
        <v>932</v>
      </c>
      <c r="I40" s="695" t="s">
        <v>933</v>
      </c>
    </row>
    <row r="41" spans="2:9" s="138" customFormat="1" ht="33.75" customHeight="1">
      <c r="B41" s="134" t="s">
        <v>522</v>
      </c>
      <c r="C41" s="338">
        <v>56.8</v>
      </c>
      <c r="D41" s="338">
        <v>56.100000000000009</v>
      </c>
      <c r="E41" s="338">
        <v>55.600000000000009</v>
      </c>
      <c r="F41" s="338">
        <v>56.3</v>
      </c>
      <c r="G41" s="338">
        <v>56.8</v>
      </c>
      <c r="H41" s="338">
        <v>57.499999999999993</v>
      </c>
      <c r="I41" s="338">
        <v>58.099999999999994</v>
      </c>
    </row>
    <row r="42" spans="2:9" s="138" customFormat="1" ht="33.75" customHeight="1">
      <c r="B42" s="134" t="s">
        <v>523</v>
      </c>
      <c r="C42" s="338">
        <v>31.6</v>
      </c>
      <c r="D42" s="338">
        <v>31</v>
      </c>
      <c r="E42" s="338">
        <v>31.1</v>
      </c>
      <c r="F42" s="338">
        <v>29.599999999999998</v>
      </c>
      <c r="G42" s="338">
        <v>29.299999999999997</v>
      </c>
      <c r="H42" s="338">
        <v>29.2</v>
      </c>
      <c r="I42" s="338">
        <v>28.799999999999997</v>
      </c>
    </row>
    <row r="43" spans="2:9" s="138" customFormat="1" ht="33.75" customHeight="1">
      <c r="B43" s="134" t="s">
        <v>524</v>
      </c>
      <c r="C43" s="338">
        <v>5.8999999999999995</v>
      </c>
      <c r="D43" s="338">
        <v>6.7</v>
      </c>
      <c r="E43" s="338">
        <v>7.1999999999999993</v>
      </c>
      <c r="F43" s="338">
        <v>8</v>
      </c>
      <c r="G43" s="338">
        <v>8.1</v>
      </c>
      <c r="H43" s="338">
        <v>7.1999999999999993</v>
      </c>
      <c r="I43" s="338">
        <v>7.1</v>
      </c>
    </row>
    <row r="44" spans="2:9" s="138" customFormat="1" ht="33.75" customHeight="1">
      <c r="B44" s="134" t="s">
        <v>525</v>
      </c>
      <c r="C44" s="338">
        <v>4.5999999999999996</v>
      </c>
      <c r="D44" s="338">
        <v>5.0999999999999996</v>
      </c>
      <c r="E44" s="338">
        <v>5.0999999999999996</v>
      </c>
      <c r="F44" s="338">
        <v>5.0999999999999996</v>
      </c>
      <c r="G44" s="338">
        <v>4.7</v>
      </c>
      <c r="H44" s="338">
        <v>5</v>
      </c>
      <c r="I44" s="338">
        <v>5</v>
      </c>
    </row>
    <row r="45" spans="2:9" s="138" customFormat="1" ht="33.75" customHeight="1">
      <c r="B45" s="134" t="s">
        <v>526</v>
      </c>
      <c r="C45" s="338">
        <v>1</v>
      </c>
      <c r="D45" s="338">
        <v>1.0999999999999999</v>
      </c>
      <c r="E45" s="338">
        <v>1.0999999999999999</v>
      </c>
      <c r="F45" s="338">
        <v>1</v>
      </c>
      <c r="G45" s="338">
        <v>1.0999999999999999</v>
      </c>
      <c r="H45" s="338">
        <v>1.0999999999999999</v>
      </c>
      <c r="I45" s="338">
        <v>1</v>
      </c>
    </row>
    <row r="46" spans="2:9" ht="15" customHeight="1"/>
    <row r="48" spans="2:9">
      <c r="B48" s="301"/>
      <c r="C48" s="301"/>
      <c r="D48" s="301"/>
    </row>
  </sheetData>
  <mergeCells count="9">
    <mergeCell ref="B11:I11"/>
    <mergeCell ref="B1:I1"/>
    <mergeCell ref="B2:I2"/>
    <mergeCell ref="B3:I3"/>
    <mergeCell ref="B9:I9"/>
    <mergeCell ref="B10:I10"/>
    <mergeCell ref="B5:I5"/>
    <mergeCell ref="B6:I6"/>
    <mergeCell ref="B7:I7"/>
  </mergeCells>
  <hyperlinks>
    <hyperlink ref="B1:G1" location="Cuprins_ro!B44" display="III. Datoria externă brută la 31.03.2023 (date provizorii)" xr:uid="{AA66DCE1-A3B2-460B-9B3F-4DC96361AB5E}"/>
    <hyperlink ref="B2:G2" location="Содержание_ru!B44" display="III. Внешний долг Республики Молдова по состоянию на 31.03.2023 (предварительные данные)" xr:uid="{11EF6049-96BA-49AC-8A61-B8088AC705AC}"/>
    <hyperlink ref="B3:G3" location="Contents_en!B44" display="III. External debt of the Republic of Moldova as of 03/31/2023 (preliminary data)" xr:uid="{8C59F94E-33D6-42AB-A335-386908371C04}"/>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B120"/>
  <sheetViews>
    <sheetView showGridLines="0" showRowColHeaders="0" zoomScaleNormal="100" workbookViewId="0"/>
  </sheetViews>
  <sheetFormatPr defaultRowHeight="15"/>
  <cols>
    <col min="1" max="1" width="5.7109375" customWidth="1"/>
    <col min="2" max="2" width="49.140625" customWidth="1"/>
    <col min="3" max="3" width="16.28515625" customWidth="1"/>
    <col min="4" max="4" width="6.42578125" customWidth="1"/>
    <col min="5" max="10" width="6" customWidth="1"/>
    <col min="11" max="11" width="8.7109375" customWidth="1"/>
  </cols>
  <sheetData>
    <row r="1" spans="2:28">
      <c r="B1" s="881" t="s">
        <v>884</v>
      </c>
      <c r="C1" s="881"/>
      <c r="D1" s="881"/>
      <c r="E1" s="881"/>
      <c r="F1" s="881"/>
      <c r="G1" s="881"/>
      <c r="H1" s="881"/>
      <c r="I1" s="881"/>
      <c r="J1" s="881"/>
      <c r="K1" s="881"/>
      <c r="L1" s="881"/>
    </row>
    <row r="2" spans="2:28">
      <c r="B2" s="881" t="s">
        <v>885</v>
      </c>
      <c r="C2" s="881"/>
      <c r="D2" s="881"/>
      <c r="E2" s="881"/>
      <c r="F2" s="881"/>
      <c r="G2" s="881"/>
      <c r="H2" s="881"/>
      <c r="I2" s="881"/>
      <c r="J2" s="881"/>
      <c r="K2" s="881"/>
      <c r="L2" s="881"/>
    </row>
    <row r="3" spans="2:28">
      <c r="B3" s="881" t="s">
        <v>886</v>
      </c>
      <c r="C3" s="881"/>
      <c r="D3" s="881"/>
      <c r="E3" s="881"/>
      <c r="F3" s="881"/>
      <c r="G3" s="881"/>
      <c r="H3" s="881"/>
      <c r="I3" s="881"/>
      <c r="J3" s="881"/>
      <c r="K3" s="881"/>
      <c r="L3" s="881"/>
    </row>
    <row r="4" spans="2:28" ht="11.25" customHeight="1">
      <c r="B4" s="120"/>
      <c r="C4" s="120"/>
      <c r="D4" s="120"/>
      <c r="E4" s="120"/>
      <c r="F4" s="120"/>
      <c r="G4" s="120"/>
      <c r="H4" s="120"/>
    </row>
    <row r="5" spans="2:28">
      <c r="B5" s="890" t="s">
        <v>11</v>
      </c>
      <c r="C5" s="890"/>
      <c r="D5" s="890"/>
      <c r="E5" s="890"/>
      <c r="F5" s="890"/>
      <c r="G5" s="890"/>
      <c r="H5" s="890"/>
      <c r="I5" s="890"/>
      <c r="J5" s="890"/>
      <c r="K5" s="890"/>
    </row>
    <row r="6" spans="2:28" ht="15" customHeight="1">
      <c r="B6" s="890" t="s">
        <v>306</v>
      </c>
      <c r="C6" s="890"/>
      <c r="D6" s="890"/>
      <c r="E6" s="890"/>
      <c r="F6" s="890"/>
      <c r="G6" s="890"/>
      <c r="H6" s="890"/>
      <c r="I6" s="890"/>
      <c r="J6" s="890"/>
      <c r="K6" s="890"/>
    </row>
    <row r="7" spans="2:28">
      <c r="B7" s="890" t="s">
        <v>283</v>
      </c>
      <c r="C7" s="890"/>
      <c r="D7" s="890"/>
      <c r="E7" s="890"/>
      <c r="F7" s="890"/>
      <c r="G7" s="890"/>
      <c r="H7" s="890"/>
      <c r="I7" s="890"/>
      <c r="J7" s="890"/>
      <c r="K7" s="890"/>
    </row>
    <row r="8" spans="2:28" ht="5.0999999999999996" customHeight="1" thickBot="1">
      <c r="B8" s="70"/>
      <c r="C8" s="70"/>
    </row>
    <row r="9" spans="2:28" ht="11.25" customHeight="1" thickTop="1">
      <c r="B9" s="883"/>
      <c r="C9" s="888" t="s">
        <v>793</v>
      </c>
      <c r="D9" s="885">
        <v>2022</v>
      </c>
      <c r="E9" s="886"/>
      <c r="F9" s="886"/>
      <c r="G9" s="887"/>
      <c r="H9" s="885">
        <v>2023</v>
      </c>
      <c r="I9" s="886"/>
      <c r="J9" s="887"/>
      <c r="K9" s="463">
        <v>2023</v>
      </c>
    </row>
    <row r="10" spans="2:28" ht="11.25" customHeight="1" thickBot="1">
      <c r="B10" s="884"/>
      <c r="C10" s="889"/>
      <c r="D10" s="13" t="s">
        <v>3</v>
      </c>
      <c r="E10" s="13" t="s">
        <v>4</v>
      </c>
      <c r="F10" s="13" t="s">
        <v>5</v>
      </c>
      <c r="G10" s="14" t="s">
        <v>6</v>
      </c>
      <c r="H10" s="13" t="s">
        <v>694</v>
      </c>
      <c r="I10" s="13" t="s">
        <v>845</v>
      </c>
      <c r="J10" s="13" t="s">
        <v>5</v>
      </c>
      <c r="K10" s="464" t="s">
        <v>864</v>
      </c>
    </row>
    <row r="11" spans="2:28" ht="11.25" customHeight="1" thickTop="1">
      <c r="B11" s="15" t="s">
        <v>12</v>
      </c>
      <c r="C11" s="844" t="s">
        <v>794</v>
      </c>
      <c r="D11" s="110">
        <v>55260</v>
      </c>
      <c r="E11" s="110">
        <v>65026</v>
      </c>
      <c r="F11" s="110">
        <v>78897</v>
      </c>
      <c r="G11" s="110">
        <v>75025</v>
      </c>
      <c r="H11" s="110">
        <v>63676</v>
      </c>
      <c r="I11" s="110">
        <v>70238</v>
      </c>
      <c r="J11" s="110">
        <v>80462</v>
      </c>
      <c r="K11" s="332">
        <v>214377</v>
      </c>
      <c r="M11" s="331"/>
      <c r="N11" s="331"/>
      <c r="O11" s="331"/>
      <c r="P11" s="331"/>
      <c r="Q11" s="331"/>
      <c r="R11" s="331"/>
      <c r="S11" s="331"/>
      <c r="T11" s="331"/>
      <c r="U11" s="331"/>
      <c r="V11" s="331"/>
      <c r="W11" s="331"/>
      <c r="X11" s="331"/>
      <c r="Y11" s="331"/>
      <c r="Z11" s="331"/>
      <c r="AA11" s="331"/>
      <c r="AB11" s="331"/>
    </row>
    <row r="12" spans="2:28" ht="11.25" customHeight="1">
      <c r="B12" s="15" t="s">
        <v>13</v>
      </c>
      <c r="C12" s="844" t="s">
        <v>798</v>
      </c>
      <c r="D12" s="111"/>
      <c r="E12" s="111"/>
      <c r="F12" s="111"/>
      <c r="G12" s="111"/>
      <c r="H12" s="111"/>
      <c r="I12" s="111"/>
      <c r="J12" s="111"/>
      <c r="K12" s="478"/>
      <c r="V12" s="331"/>
      <c r="W12" s="331"/>
      <c r="X12" s="331"/>
      <c r="Y12" s="331"/>
      <c r="Z12" s="331"/>
      <c r="AA12" s="331"/>
      <c r="AB12" s="331"/>
    </row>
    <row r="13" spans="2:28" ht="11.25" customHeight="1" thickBot="1">
      <c r="B13" s="16" t="s">
        <v>14</v>
      </c>
      <c r="C13" s="845" t="s">
        <v>799</v>
      </c>
      <c r="D13" s="112"/>
      <c r="E13" s="112"/>
      <c r="F13" s="112"/>
      <c r="G13" s="112"/>
      <c r="H13" s="112"/>
      <c r="I13" s="112"/>
      <c r="J13" s="112"/>
      <c r="K13" s="479"/>
      <c r="V13" s="331"/>
      <c r="W13" s="331"/>
      <c r="X13" s="331"/>
      <c r="Y13" s="331"/>
      <c r="Z13" s="331"/>
      <c r="AA13" s="331"/>
      <c r="AB13" s="331"/>
    </row>
    <row r="14" spans="2:28" ht="11.25" customHeight="1" thickTop="1">
      <c r="B14" s="15" t="s">
        <v>15</v>
      </c>
      <c r="C14" s="844" t="s">
        <v>487</v>
      </c>
      <c r="D14" s="110">
        <v>3054</v>
      </c>
      <c r="E14" s="110">
        <v>3454</v>
      </c>
      <c r="F14" s="110">
        <v>4084</v>
      </c>
      <c r="G14" s="110">
        <v>3877</v>
      </c>
      <c r="H14" s="110">
        <v>3379</v>
      </c>
      <c r="I14" s="110">
        <v>3913</v>
      </c>
      <c r="J14" s="110">
        <v>4489</v>
      </c>
      <c r="K14" s="480">
        <v>11755</v>
      </c>
      <c r="M14" s="331"/>
      <c r="N14" s="331"/>
      <c r="O14" s="331"/>
      <c r="P14" s="331"/>
      <c r="Q14" s="331"/>
      <c r="R14" s="331"/>
      <c r="S14" s="331"/>
      <c r="T14" s="331"/>
      <c r="U14" s="331"/>
      <c r="V14" s="331"/>
      <c r="W14" s="331"/>
      <c r="X14" s="331"/>
      <c r="Y14" s="331"/>
      <c r="Z14" s="331"/>
      <c r="AA14" s="331"/>
      <c r="AB14" s="331"/>
    </row>
    <row r="15" spans="2:28" ht="11.25" customHeight="1">
      <c r="B15" s="15" t="s">
        <v>16</v>
      </c>
      <c r="C15" s="846" t="s">
        <v>796</v>
      </c>
      <c r="D15" s="111"/>
      <c r="E15" s="111"/>
      <c r="F15" s="111"/>
      <c r="G15" s="111"/>
      <c r="H15" s="111"/>
      <c r="I15" s="111"/>
      <c r="J15" s="111"/>
      <c r="K15" s="478"/>
      <c r="V15" s="331"/>
      <c r="W15" s="331"/>
      <c r="X15" s="331"/>
      <c r="Y15" s="331"/>
      <c r="Z15" s="331"/>
      <c r="AA15" s="331"/>
      <c r="AB15" s="331"/>
    </row>
    <row r="16" spans="2:28" ht="11.25" customHeight="1" thickBot="1">
      <c r="B16" s="16" t="s">
        <v>17</v>
      </c>
      <c r="C16" s="845" t="s">
        <v>797</v>
      </c>
      <c r="D16" s="112"/>
      <c r="E16" s="112"/>
      <c r="F16" s="112"/>
      <c r="G16" s="112"/>
      <c r="H16" s="112"/>
      <c r="I16" s="112"/>
      <c r="J16" s="112"/>
      <c r="K16" s="479"/>
      <c r="V16" s="331"/>
      <c r="W16" s="331"/>
      <c r="X16" s="331"/>
      <c r="Y16" s="331"/>
      <c r="Z16" s="331"/>
      <c r="AA16" s="331"/>
      <c r="AB16" s="331"/>
    </row>
    <row r="17" spans="2:28" ht="11.25" customHeight="1" thickTop="1">
      <c r="B17" s="15" t="s">
        <v>18</v>
      </c>
      <c r="C17" s="844" t="s">
        <v>162</v>
      </c>
      <c r="D17" s="465">
        <v>101.2</v>
      </c>
      <c r="E17" s="465">
        <v>99.8</v>
      </c>
      <c r="F17" s="465">
        <v>90.5</v>
      </c>
      <c r="G17" s="465">
        <v>91.3</v>
      </c>
      <c r="H17" s="465">
        <v>97.6</v>
      </c>
      <c r="I17" s="465">
        <v>97.8</v>
      </c>
      <c r="J17" s="465">
        <v>102.6</v>
      </c>
      <c r="K17" s="481">
        <v>99.6</v>
      </c>
      <c r="L17" s="321"/>
      <c r="V17" s="331"/>
      <c r="W17" s="331"/>
      <c r="X17" s="331"/>
      <c r="Y17" s="331"/>
      <c r="Z17" s="331"/>
      <c r="AA17" s="331"/>
      <c r="AB17" s="331"/>
    </row>
    <row r="18" spans="2:28" ht="11.25" customHeight="1">
      <c r="B18" s="15" t="s">
        <v>19</v>
      </c>
      <c r="C18" s="844"/>
      <c r="D18" s="15"/>
      <c r="E18" s="15"/>
      <c r="F18" s="15"/>
      <c r="G18" s="15"/>
      <c r="H18" s="15"/>
      <c r="I18" s="15"/>
      <c r="J18" s="15"/>
      <c r="K18" s="482"/>
      <c r="V18" s="331"/>
      <c r="W18" s="331"/>
      <c r="X18" s="331"/>
      <c r="Y18" s="331"/>
      <c r="Z18" s="331"/>
      <c r="AA18" s="331"/>
      <c r="AB18" s="331"/>
    </row>
    <row r="19" spans="2:28" ht="11.25" customHeight="1" thickBot="1">
      <c r="B19" s="16" t="s">
        <v>20</v>
      </c>
      <c r="C19" s="847"/>
      <c r="D19" s="16"/>
      <c r="E19" s="16"/>
      <c r="F19" s="16"/>
      <c r="G19" s="16"/>
      <c r="H19" s="16"/>
      <c r="I19" s="16"/>
      <c r="J19" s="16"/>
      <c r="K19" s="483"/>
      <c r="V19" s="331"/>
      <c r="W19" s="331"/>
      <c r="X19" s="331"/>
      <c r="Y19" s="331"/>
      <c r="Z19" s="331"/>
      <c r="AA19" s="331"/>
      <c r="AB19" s="331"/>
    </row>
    <row r="20" spans="2:28" ht="11.25" customHeight="1" thickTop="1">
      <c r="B20" s="635" t="s">
        <v>739</v>
      </c>
      <c r="C20" s="848" t="s">
        <v>162</v>
      </c>
      <c r="D20" s="465">
        <v>142.69999999999999</v>
      </c>
      <c r="E20" s="465">
        <v>175.9</v>
      </c>
      <c r="F20" s="465">
        <v>112.5</v>
      </c>
      <c r="G20" s="465">
        <v>95.7</v>
      </c>
      <c r="H20" s="465">
        <v>106.9</v>
      </c>
      <c r="I20" s="465">
        <v>93.9</v>
      </c>
      <c r="J20" s="465">
        <v>115.2</v>
      </c>
      <c r="K20" s="477" t="s">
        <v>72</v>
      </c>
      <c r="M20" s="331"/>
      <c r="N20" s="331"/>
      <c r="O20" s="331"/>
      <c r="P20" s="331"/>
      <c r="Q20" s="331"/>
      <c r="R20" s="331"/>
      <c r="S20" s="331"/>
      <c r="T20" s="331"/>
      <c r="V20" s="331"/>
      <c r="W20" s="331"/>
      <c r="X20" s="331"/>
      <c r="Y20" s="331"/>
      <c r="Z20" s="331"/>
      <c r="AA20" s="331"/>
      <c r="AB20" s="331"/>
    </row>
    <row r="21" spans="2:28" ht="11.25" customHeight="1">
      <c r="B21" s="15" t="s">
        <v>21</v>
      </c>
      <c r="C21" s="844"/>
      <c r="D21" s="15"/>
      <c r="E21" s="15"/>
      <c r="F21" s="15"/>
      <c r="G21" s="15"/>
      <c r="H21" s="15"/>
      <c r="I21" s="15"/>
      <c r="J21" s="15"/>
      <c r="K21" s="484"/>
      <c r="V21" s="331"/>
      <c r="W21" s="331"/>
      <c r="X21" s="331"/>
      <c r="Y21" s="331"/>
      <c r="Z21" s="331"/>
      <c r="AA21" s="331"/>
      <c r="AB21" s="331"/>
    </row>
    <row r="22" spans="2:28" ht="11.25" customHeight="1" thickBot="1">
      <c r="B22" s="16" t="s">
        <v>22</v>
      </c>
      <c r="C22" s="847"/>
      <c r="D22" s="16"/>
      <c r="E22" s="16"/>
      <c r="F22" s="16"/>
      <c r="G22" s="16"/>
      <c r="H22" s="16"/>
      <c r="I22" s="16"/>
      <c r="J22" s="16"/>
      <c r="K22" s="485"/>
      <c r="V22" s="331"/>
      <c r="W22" s="331"/>
      <c r="X22" s="331"/>
      <c r="Y22" s="331"/>
      <c r="Z22" s="331"/>
      <c r="AA22" s="331"/>
      <c r="AB22" s="331"/>
    </row>
    <row r="23" spans="2:28" ht="11.25" customHeight="1" thickTop="1">
      <c r="B23" s="635" t="s">
        <v>740</v>
      </c>
      <c r="C23" s="848" t="s">
        <v>162</v>
      </c>
      <c r="D23" s="465">
        <v>108.7</v>
      </c>
      <c r="E23" s="465">
        <v>107.9</v>
      </c>
      <c r="F23" s="465">
        <v>113.5</v>
      </c>
      <c r="G23" s="465">
        <v>106.1</v>
      </c>
      <c r="H23" s="465">
        <v>94.4</v>
      </c>
      <c r="I23" s="465">
        <v>84.1</v>
      </c>
      <c r="J23" s="465">
        <v>85.6</v>
      </c>
      <c r="K23" s="477" t="s">
        <v>72</v>
      </c>
      <c r="V23" s="331"/>
      <c r="W23" s="331"/>
      <c r="X23" s="331"/>
      <c r="Y23" s="331"/>
      <c r="Z23" s="331"/>
      <c r="AA23" s="331"/>
      <c r="AB23" s="331"/>
    </row>
    <row r="24" spans="2:28" ht="11.25" customHeight="1">
      <c r="B24" s="15" t="s">
        <v>23</v>
      </c>
      <c r="C24" s="844"/>
      <c r="D24" s="15"/>
      <c r="E24" s="15"/>
      <c r="F24" s="15"/>
      <c r="G24" s="15"/>
      <c r="H24" s="15"/>
      <c r="I24" s="15"/>
      <c r="J24" s="15"/>
      <c r="K24" s="484"/>
      <c r="V24" s="331"/>
      <c r="W24" s="331"/>
      <c r="X24" s="331"/>
      <c r="Y24" s="331"/>
      <c r="Z24" s="331"/>
      <c r="AA24" s="331"/>
      <c r="AB24" s="331"/>
    </row>
    <row r="25" spans="2:28" ht="11.25" customHeight="1" thickBot="1">
      <c r="B25" s="16" t="s">
        <v>24</v>
      </c>
      <c r="C25" s="847"/>
      <c r="D25" s="16"/>
      <c r="E25" s="16"/>
      <c r="F25" s="16"/>
      <c r="G25" s="16"/>
      <c r="H25" s="16"/>
      <c r="I25" s="16"/>
      <c r="J25" s="16"/>
      <c r="K25" s="485"/>
      <c r="V25" s="331"/>
      <c r="W25" s="331"/>
      <c r="X25" s="331"/>
      <c r="Y25" s="331"/>
      <c r="Z25" s="331"/>
      <c r="AA25" s="331"/>
      <c r="AB25" s="331"/>
    </row>
    <row r="26" spans="2:28" ht="11.25" customHeight="1" thickTop="1">
      <c r="B26" s="15" t="s">
        <v>25</v>
      </c>
      <c r="C26" s="844" t="s">
        <v>162</v>
      </c>
      <c r="D26" s="465">
        <v>103.4</v>
      </c>
      <c r="E26" s="465">
        <v>114.5</v>
      </c>
      <c r="F26" s="465">
        <v>112.4</v>
      </c>
      <c r="G26" s="465">
        <v>107.5</v>
      </c>
      <c r="H26" s="465">
        <v>107.7</v>
      </c>
      <c r="I26" s="459">
        <v>96</v>
      </c>
      <c r="J26" s="459">
        <v>88.5</v>
      </c>
      <c r="K26" s="477" t="s">
        <v>72</v>
      </c>
      <c r="V26" s="331"/>
      <c r="W26" s="331"/>
      <c r="X26" s="331"/>
      <c r="Y26" s="331"/>
      <c r="Z26" s="331"/>
      <c r="AA26" s="331"/>
      <c r="AB26" s="331"/>
    </row>
    <row r="27" spans="2:28" ht="11.25" customHeight="1">
      <c r="B27" s="15" t="s">
        <v>26</v>
      </c>
      <c r="C27" s="844"/>
      <c r="D27" s="15"/>
      <c r="E27" s="15"/>
      <c r="F27" s="15"/>
      <c r="G27" s="15"/>
      <c r="H27" s="15"/>
      <c r="I27" s="15"/>
      <c r="J27" s="15"/>
      <c r="K27" s="484"/>
      <c r="V27" s="331"/>
      <c r="W27" s="331"/>
      <c r="X27" s="331"/>
      <c r="Y27" s="331"/>
      <c r="Z27" s="331"/>
      <c r="AA27" s="331"/>
      <c r="AB27" s="331"/>
    </row>
    <row r="28" spans="2:28" ht="11.25" customHeight="1" thickBot="1">
      <c r="B28" s="16" t="s">
        <v>27</v>
      </c>
      <c r="C28" s="847"/>
      <c r="D28" s="16"/>
      <c r="E28" s="16"/>
      <c r="F28" s="16"/>
      <c r="G28" s="16"/>
      <c r="H28" s="16"/>
      <c r="I28" s="16"/>
      <c r="J28" s="16"/>
      <c r="K28" s="485"/>
      <c r="V28" s="331"/>
      <c r="W28" s="331"/>
      <c r="X28" s="331"/>
      <c r="Y28" s="331"/>
      <c r="Z28" s="331"/>
      <c r="AA28" s="331"/>
      <c r="AB28" s="331"/>
    </row>
    <row r="29" spans="2:28" ht="11.25" customHeight="1" thickTop="1">
      <c r="B29" s="15" t="s">
        <v>28</v>
      </c>
      <c r="C29" s="844" t="s">
        <v>162</v>
      </c>
      <c r="D29" s="465">
        <v>127.1</v>
      </c>
      <c r="E29" s="465">
        <v>117.6</v>
      </c>
      <c r="F29" s="465">
        <v>117.4</v>
      </c>
      <c r="G29" s="465">
        <v>109.9</v>
      </c>
      <c r="H29" s="465">
        <v>105.1</v>
      </c>
      <c r="I29" s="465">
        <v>93.1</v>
      </c>
      <c r="J29" s="465">
        <v>96.6</v>
      </c>
      <c r="K29" s="477" t="s">
        <v>72</v>
      </c>
      <c r="V29" s="331"/>
      <c r="W29" s="331"/>
      <c r="X29" s="331"/>
      <c r="Y29" s="331"/>
      <c r="Z29" s="331"/>
      <c r="AA29" s="331"/>
      <c r="AB29" s="331"/>
    </row>
    <row r="30" spans="2:28" ht="11.25" customHeight="1">
      <c r="B30" s="15" t="s">
        <v>29</v>
      </c>
      <c r="C30" s="844"/>
      <c r="D30" s="15"/>
      <c r="E30" s="15"/>
      <c r="F30" s="15"/>
      <c r="G30" s="15"/>
      <c r="H30" s="15"/>
      <c r="I30" s="15"/>
      <c r="J30" s="15"/>
      <c r="K30" s="484"/>
      <c r="V30" s="331"/>
      <c r="W30" s="331"/>
      <c r="X30" s="331"/>
      <c r="Y30" s="331"/>
      <c r="Z30" s="331"/>
      <c r="AA30" s="331"/>
      <c r="AB30" s="331"/>
    </row>
    <row r="31" spans="2:28" ht="11.25" customHeight="1" thickBot="1">
      <c r="B31" s="16" t="s">
        <v>30</v>
      </c>
      <c r="C31" s="847"/>
      <c r="D31" s="16"/>
      <c r="E31" s="16"/>
      <c r="F31" s="16"/>
      <c r="G31" s="16"/>
      <c r="H31" s="16"/>
      <c r="I31" s="16"/>
      <c r="J31" s="16"/>
      <c r="K31" s="485"/>
      <c r="V31" s="331"/>
      <c r="W31" s="331"/>
      <c r="X31" s="331"/>
      <c r="Y31" s="331"/>
      <c r="Z31" s="331"/>
      <c r="AA31" s="331"/>
      <c r="AB31" s="331"/>
    </row>
    <row r="32" spans="2:28" ht="11.25" customHeight="1" thickTop="1">
      <c r="B32" s="15" t="s">
        <v>31</v>
      </c>
      <c r="C32" s="844" t="s">
        <v>162</v>
      </c>
      <c r="D32" s="465">
        <v>85.5</v>
      </c>
      <c r="E32" s="465">
        <v>91.8</v>
      </c>
      <c r="F32" s="465">
        <v>96.7</v>
      </c>
      <c r="G32" s="465">
        <v>96.5</v>
      </c>
      <c r="H32" s="465">
        <v>89.8</v>
      </c>
      <c r="I32" s="465">
        <v>90.3</v>
      </c>
      <c r="J32" s="465">
        <v>88.6</v>
      </c>
      <c r="K32" s="477" t="s">
        <v>72</v>
      </c>
      <c r="V32" s="331"/>
      <c r="W32" s="331"/>
      <c r="X32" s="331"/>
      <c r="Y32" s="331"/>
      <c r="Z32" s="331"/>
      <c r="AA32" s="331"/>
      <c r="AB32" s="331"/>
    </row>
    <row r="33" spans="2:28" ht="11.25" customHeight="1">
      <c r="B33" s="15" t="s">
        <v>32</v>
      </c>
      <c r="C33" s="844"/>
      <c r="D33" s="15"/>
      <c r="E33" s="15"/>
      <c r="F33" s="15"/>
      <c r="G33" s="15"/>
      <c r="H33" s="15"/>
      <c r="I33" s="15"/>
      <c r="J33" s="15"/>
      <c r="K33" s="484"/>
      <c r="V33" s="331"/>
      <c r="W33" s="331"/>
      <c r="X33" s="331"/>
      <c r="Y33" s="331"/>
      <c r="Z33" s="331"/>
      <c r="AA33" s="331"/>
      <c r="AB33" s="331"/>
    </row>
    <row r="34" spans="2:28" ht="11.25" customHeight="1" thickBot="1">
      <c r="B34" s="16" t="s">
        <v>33</v>
      </c>
      <c r="C34" s="847"/>
      <c r="D34" s="16"/>
      <c r="E34" s="16"/>
      <c r="F34" s="16"/>
      <c r="G34" s="16"/>
      <c r="H34" s="16"/>
      <c r="I34" s="16"/>
      <c r="J34" s="16"/>
      <c r="K34" s="485"/>
      <c r="V34" s="331"/>
      <c r="W34" s="331"/>
      <c r="X34" s="331"/>
      <c r="Y34" s="331"/>
      <c r="Z34" s="331"/>
      <c r="AA34" s="331"/>
      <c r="AB34" s="331"/>
    </row>
    <row r="35" spans="2:28" ht="11.25" customHeight="1" thickTop="1">
      <c r="B35" s="15" t="s">
        <v>34</v>
      </c>
      <c r="C35" s="846" t="s">
        <v>795</v>
      </c>
      <c r="D35" s="325">
        <v>18.0944</v>
      </c>
      <c r="E35" s="325">
        <v>18.8261</v>
      </c>
      <c r="F35" s="325">
        <v>19.320499999999999</v>
      </c>
      <c r="G35" s="325">
        <v>19.353300000000001</v>
      </c>
      <c r="H35" s="325">
        <v>18.845300000000002</v>
      </c>
      <c r="I35" s="325">
        <v>17.9513</v>
      </c>
      <c r="J35" s="325">
        <v>17.922899999999998</v>
      </c>
      <c r="K35" s="481">
        <v>18.236499999999999</v>
      </c>
      <c r="V35" s="331"/>
      <c r="W35" s="331"/>
      <c r="X35" s="331"/>
      <c r="Y35" s="331"/>
      <c r="Z35" s="331"/>
      <c r="AA35" s="331"/>
      <c r="AB35" s="331"/>
    </row>
    <row r="36" spans="2:28" ht="11.25" customHeight="1">
      <c r="B36" s="15" t="s">
        <v>35</v>
      </c>
      <c r="C36" s="846" t="s">
        <v>800</v>
      </c>
      <c r="D36" s="326"/>
      <c r="E36" s="326"/>
      <c r="F36" s="326"/>
      <c r="G36" s="326"/>
      <c r="H36" s="326"/>
      <c r="I36" s="326"/>
      <c r="J36" s="326"/>
      <c r="K36" s="482"/>
      <c r="V36" s="331"/>
      <c r="W36" s="331"/>
      <c r="X36" s="331"/>
      <c r="Y36" s="331"/>
      <c r="Z36" s="331"/>
      <c r="AA36" s="331"/>
      <c r="AB36" s="331"/>
    </row>
    <row r="37" spans="2:28" ht="11.25" customHeight="1" thickBot="1">
      <c r="B37" s="16" t="s">
        <v>36</v>
      </c>
      <c r="C37" s="846" t="s">
        <v>795</v>
      </c>
      <c r="D37" s="16"/>
      <c r="E37" s="16"/>
      <c r="F37" s="16"/>
      <c r="G37" s="16"/>
      <c r="H37" s="16"/>
      <c r="I37" s="16"/>
      <c r="J37" s="16"/>
      <c r="K37" s="483"/>
      <c r="V37" s="331"/>
      <c r="W37" s="331"/>
      <c r="X37" s="331"/>
      <c r="Y37" s="331"/>
      <c r="Z37" s="331"/>
      <c r="AA37" s="331"/>
      <c r="AB37" s="331"/>
    </row>
    <row r="38" spans="2:28" ht="11.25" customHeight="1" thickTop="1">
      <c r="B38" s="15" t="s">
        <v>37</v>
      </c>
      <c r="C38" s="844" t="s">
        <v>162</v>
      </c>
      <c r="D38" s="465">
        <v>-18.5</v>
      </c>
      <c r="E38" s="465">
        <v>-13.5</v>
      </c>
      <c r="F38" s="465">
        <v>-15.4</v>
      </c>
      <c r="G38" s="465">
        <v>-21.2</v>
      </c>
      <c r="H38" s="465">
        <v>-15</v>
      </c>
      <c r="I38" s="465">
        <v>-10.6</v>
      </c>
      <c r="J38" s="465">
        <v>-13.3</v>
      </c>
      <c r="K38" s="481">
        <v>-12.9</v>
      </c>
      <c r="V38" s="331"/>
      <c r="W38" s="331"/>
      <c r="X38" s="331"/>
      <c r="Y38" s="331"/>
      <c r="Z38" s="331"/>
      <c r="AA38" s="331"/>
      <c r="AB38" s="331"/>
    </row>
    <row r="39" spans="2:28" ht="11.25" customHeight="1">
      <c r="B39" s="15" t="s">
        <v>38</v>
      </c>
      <c r="C39" s="844"/>
      <c r="D39" s="15"/>
      <c r="E39" s="15"/>
      <c r="F39" s="15"/>
      <c r="G39" s="15"/>
      <c r="H39" s="15"/>
      <c r="I39" s="15"/>
      <c r="J39" s="15"/>
      <c r="K39" s="482"/>
      <c r="V39" s="331"/>
      <c r="W39" s="331"/>
      <c r="X39" s="331"/>
      <c r="Y39" s="331"/>
      <c r="Z39" s="331"/>
      <c r="AA39" s="331"/>
      <c r="AB39" s="331"/>
    </row>
    <row r="40" spans="2:28" ht="11.25" customHeight="1" thickBot="1">
      <c r="B40" s="16" t="s">
        <v>39</v>
      </c>
      <c r="C40" s="847"/>
      <c r="D40" s="16"/>
      <c r="E40" s="16"/>
      <c r="F40" s="16"/>
      <c r="G40" s="16"/>
      <c r="H40" s="16"/>
      <c r="I40" s="16"/>
      <c r="J40" s="16"/>
      <c r="K40" s="483"/>
      <c r="V40" s="331"/>
      <c r="W40" s="331"/>
      <c r="X40" s="331"/>
      <c r="Y40" s="331"/>
      <c r="Z40" s="331"/>
      <c r="AA40" s="331"/>
      <c r="AB40" s="331"/>
    </row>
    <row r="41" spans="2:28" ht="11.25" customHeight="1" thickTop="1">
      <c r="B41" s="15" t="s">
        <v>40</v>
      </c>
      <c r="C41" s="844" t="s">
        <v>162</v>
      </c>
      <c r="D41" s="459">
        <v>13.7</v>
      </c>
      <c r="E41" s="459">
        <v>15.2</v>
      </c>
      <c r="F41" s="459">
        <v>13.1</v>
      </c>
      <c r="G41" s="459">
        <v>13.1</v>
      </c>
      <c r="H41" s="459">
        <v>13.8</v>
      </c>
      <c r="I41" s="459">
        <v>12.5</v>
      </c>
      <c r="J41" s="459">
        <v>10.199999999999999</v>
      </c>
      <c r="K41" s="487">
        <v>12</v>
      </c>
      <c r="V41" s="331"/>
      <c r="W41" s="331"/>
      <c r="X41" s="331"/>
      <c r="Y41" s="331"/>
      <c r="Z41" s="331"/>
      <c r="AA41" s="331"/>
      <c r="AB41" s="331"/>
    </row>
    <row r="42" spans="2:28" ht="11.25" customHeight="1">
      <c r="B42" s="15" t="s">
        <v>41</v>
      </c>
      <c r="C42" s="844"/>
      <c r="D42" s="15"/>
      <c r="E42" s="15"/>
      <c r="F42" s="15"/>
      <c r="G42" s="15"/>
      <c r="H42" s="15"/>
      <c r="I42" s="15"/>
      <c r="J42" s="15"/>
      <c r="K42" s="482"/>
      <c r="V42" s="331"/>
      <c r="W42" s="331"/>
      <c r="X42" s="331"/>
      <c r="Y42" s="331"/>
      <c r="Z42" s="331"/>
      <c r="AA42" s="331"/>
      <c r="AB42" s="331"/>
    </row>
    <row r="43" spans="2:28" ht="11.25" customHeight="1" thickBot="1">
      <c r="B43" s="16" t="s">
        <v>42</v>
      </c>
      <c r="C43" s="847"/>
      <c r="D43" s="16"/>
      <c r="E43" s="16"/>
      <c r="F43" s="16"/>
      <c r="G43" s="16"/>
      <c r="H43" s="16"/>
      <c r="I43" s="16"/>
      <c r="J43" s="16"/>
      <c r="K43" s="483"/>
      <c r="V43" s="331"/>
      <c r="W43" s="331"/>
      <c r="X43" s="331"/>
      <c r="Y43" s="331"/>
      <c r="Z43" s="331"/>
      <c r="AA43" s="331"/>
      <c r="AB43" s="331"/>
    </row>
    <row r="44" spans="2:28" ht="11.25" customHeight="1" thickTop="1">
      <c r="B44" s="15" t="s">
        <v>43</v>
      </c>
      <c r="C44" s="844" t="s">
        <v>162</v>
      </c>
      <c r="D44" s="465">
        <v>6.4</v>
      </c>
      <c r="E44" s="465">
        <v>3.6</v>
      </c>
      <c r="F44" s="465">
        <v>4.8</v>
      </c>
      <c r="G44" s="465">
        <v>1.9</v>
      </c>
      <c r="H44" s="465">
        <v>4.0999999999999996</v>
      </c>
      <c r="I44" s="465">
        <v>1.5</v>
      </c>
      <c r="J44" s="465">
        <v>2.4</v>
      </c>
      <c r="K44" s="481">
        <v>2.6</v>
      </c>
      <c r="V44" s="331"/>
      <c r="W44" s="331"/>
      <c r="X44" s="331"/>
      <c r="Y44" s="331"/>
      <c r="Z44" s="331"/>
      <c r="AA44" s="331"/>
      <c r="AB44" s="331"/>
    </row>
    <row r="45" spans="2:28" ht="11.25" customHeight="1">
      <c r="B45" s="15" t="s">
        <v>44</v>
      </c>
      <c r="C45" s="844"/>
      <c r="D45" s="15"/>
      <c r="E45" s="15"/>
      <c r="F45" s="15"/>
      <c r="G45" s="15"/>
      <c r="H45" s="15"/>
      <c r="I45" s="15"/>
      <c r="J45" s="15"/>
      <c r="K45" s="482"/>
    </row>
    <row r="46" spans="2:28" ht="11.25" customHeight="1" thickBot="1">
      <c r="B46" s="17" t="s">
        <v>45</v>
      </c>
      <c r="C46" s="849"/>
      <c r="D46" s="17"/>
      <c r="E46" s="17"/>
      <c r="F46" s="17"/>
      <c r="G46" s="17"/>
      <c r="H46" s="17"/>
      <c r="I46" s="17"/>
      <c r="J46" s="17"/>
      <c r="K46" s="486"/>
    </row>
    <row r="47" spans="2:28" ht="11.25" customHeight="1" thickTop="1">
      <c r="B47" s="606" t="s">
        <v>46</v>
      </c>
      <c r="C47" s="606"/>
    </row>
    <row r="48" spans="2:28" ht="11.25" customHeight="1">
      <c r="B48" s="606" t="s">
        <v>47</v>
      </c>
      <c r="C48" s="606"/>
    </row>
    <row r="51" spans="3:11">
      <c r="C51" s="321"/>
    </row>
    <row r="52" spans="3:11">
      <c r="D52" s="331"/>
      <c r="E52" s="331"/>
      <c r="F52" s="331"/>
      <c r="G52" s="331"/>
      <c r="H52" s="331"/>
      <c r="I52" s="331"/>
      <c r="J52" s="331"/>
      <c r="K52" s="331"/>
    </row>
    <row r="55" spans="3:11">
      <c r="D55" s="331"/>
      <c r="E55" s="331"/>
      <c r="F55" s="331"/>
      <c r="G55" s="331"/>
      <c r="H55" s="331"/>
      <c r="I55" s="331"/>
      <c r="J55" s="331"/>
      <c r="K55" s="331"/>
    </row>
    <row r="87" spans="4:11">
      <c r="D87" s="331"/>
      <c r="E87" s="331"/>
      <c r="F87" s="331"/>
      <c r="G87" s="331"/>
      <c r="H87" s="331"/>
      <c r="I87" s="331"/>
      <c r="J87" s="331"/>
      <c r="K87" s="331"/>
    </row>
    <row r="88" spans="4:11">
      <c r="D88" s="331"/>
      <c r="E88" s="331"/>
      <c r="F88" s="331"/>
      <c r="G88" s="331"/>
      <c r="H88" s="331"/>
      <c r="I88" s="331"/>
      <c r="J88" s="331"/>
      <c r="K88" s="331"/>
    </row>
    <row r="89" spans="4:11">
      <c r="D89" s="331"/>
      <c r="E89" s="331"/>
      <c r="F89" s="331"/>
      <c r="G89" s="331"/>
      <c r="H89" s="331"/>
      <c r="I89" s="331"/>
      <c r="J89" s="331"/>
      <c r="K89" s="331"/>
    </row>
    <row r="90" spans="4:11">
      <c r="D90" s="331"/>
      <c r="E90" s="331"/>
      <c r="F90" s="331"/>
      <c r="G90" s="331"/>
      <c r="H90" s="331"/>
      <c r="I90" s="331"/>
      <c r="J90" s="331"/>
      <c r="K90" s="331"/>
    </row>
    <row r="91" spans="4:11">
      <c r="D91" s="331"/>
      <c r="E91" s="331"/>
      <c r="F91" s="331"/>
      <c r="G91" s="331"/>
      <c r="H91" s="331"/>
      <c r="I91" s="331"/>
      <c r="J91" s="331"/>
      <c r="K91" s="331"/>
    </row>
    <row r="92" spans="4:11">
      <c r="D92" s="331"/>
      <c r="E92" s="331"/>
      <c r="F92" s="331"/>
      <c r="G92" s="331"/>
      <c r="H92" s="331"/>
      <c r="I92" s="331"/>
      <c r="J92" s="331"/>
      <c r="K92" s="331"/>
    </row>
    <row r="93" spans="4:11">
      <c r="D93" s="331"/>
      <c r="E93" s="331"/>
      <c r="F93" s="331"/>
      <c r="G93" s="331"/>
      <c r="H93" s="331"/>
      <c r="I93" s="331"/>
      <c r="J93" s="331"/>
      <c r="K93" s="331"/>
    </row>
    <row r="94" spans="4:11">
      <c r="D94" s="331"/>
      <c r="E94" s="331"/>
      <c r="F94" s="331"/>
      <c r="G94" s="331"/>
      <c r="H94" s="331"/>
      <c r="I94" s="331"/>
      <c r="J94" s="331"/>
      <c r="K94" s="331"/>
    </row>
    <row r="95" spans="4:11">
      <c r="D95" s="331"/>
      <c r="E95" s="331"/>
      <c r="F95" s="331"/>
      <c r="G95" s="331"/>
      <c r="H95" s="331"/>
      <c r="I95" s="331"/>
      <c r="J95" s="331"/>
      <c r="K95" s="331"/>
    </row>
    <row r="96" spans="4:11">
      <c r="D96" s="331"/>
      <c r="E96" s="331"/>
      <c r="F96" s="331"/>
      <c r="G96" s="331"/>
      <c r="H96" s="331"/>
      <c r="I96" s="331"/>
      <c r="J96" s="331"/>
      <c r="K96" s="331"/>
    </row>
    <row r="97" spans="4:11">
      <c r="D97" s="331"/>
      <c r="E97" s="331"/>
      <c r="F97" s="331"/>
      <c r="G97" s="331"/>
      <c r="H97" s="331"/>
      <c r="I97" s="331"/>
      <c r="J97" s="331"/>
      <c r="K97" s="331"/>
    </row>
    <row r="98" spans="4:11">
      <c r="D98" s="331"/>
      <c r="E98" s="331"/>
      <c r="F98" s="331"/>
      <c r="G98" s="331"/>
      <c r="H98" s="331"/>
      <c r="I98" s="331"/>
      <c r="J98" s="331"/>
      <c r="K98" s="331"/>
    </row>
    <row r="99" spans="4:11">
      <c r="D99" s="331"/>
      <c r="E99" s="331"/>
      <c r="F99" s="331"/>
      <c r="G99" s="331"/>
      <c r="H99" s="331"/>
      <c r="I99" s="331"/>
      <c r="J99" s="331"/>
      <c r="K99" s="331"/>
    </row>
    <row r="100" spans="4:11">
      <c r="D100" s="331"/>
      <c r="E100" s="331"/>
      <c r="F100" s="331"/>
      <c r="G100" s="331"/>
      <c r="H100" s="331"/>
      <c r="I100" s="331"/>
      <c r="J100" s="331"/>
      <c r="K100" s="331"/>
    </row>
    <row r="101" spans="4:11">
      <c r="D101" s="331"/>
      <c r="E101" s="331"/>
      <c r="F101" s="331"/>
      <c r="G101" s="331"/>
      <c r="H101" s="331"/>
      <c r="I101" s="331"/>
      <c r="J101" s="331"/>
      <c r="K101" s="331"/>
    </row>
    <row r="102" spans="4:11">
      <c r="D102" s="331"/>
      <c r="E102" s="331"/>
      <c r="F102" s="331"/>
      <c r="G102" s="331"/>
      <c r="H102" s="331"/>
      <c r="I102" s="331"/>
      <c r="J102" s="331"/>
      <c r="K102" s="331"/>
    </row>
    <row r="103" spans="4:11">
      <c r="D103" s="331"/>
      <c r="E103" s="331"/>
      <c r="F103" s="331"/>
      <c r="G103" s="331"/>
      <c r="H103" s="331"/>
      <c r="I103" s="331"/>
      <c r="J103" s="331"/>
      <c r="K103" s="331"/>
    </row>
    <row r="104" spans="4:11">
      <c r="D104" s="331"/>
      <c r="E104" s="331"/>
      <c r="F104" s="331"/>
      <c r="G104" s="331"/>
      <c r="H104" s="331"/>
      <c r="I104" s="331"/>
      <c r="J104" s="331"/>
      <c r="K104" s="331"/>
    </row>
    <row r="105" spans="4:11">
      <c r="D105" s="331"/>
      <c r="E105" s="331"/>
      <c r="F105" s="331"/>
      <c r="G105" s="331"/>
      <c r="H105" s="331"/>
      <c r="I105" s="331"/>
      <c r="J105" s="331"/>
      <c r="K105" s="331"/>
    </row>
    <row r="106" spans="4:11">
      <c r="D106" s="331"/>
      <c r="E106" s="331"/>
      <c r="F106" s="331"/>
      <c r="G106" s="331"/>
      <c r="H106" s="331"/>
      <c r="I106" s="331"/>
      <c r="J106" s="331"/>
      <c r="K106" s="331"/>
    </row>
    <row r="107" spans="4:11">
      <c r="D107" s="331"/>
      <c r="E107" s="331"/>
      <c r="F107" s="331"/>
      <c r="G107" s="331"/>
      <c r="H107" s="331"/>
      <c r="I107" s="331"/>
      <c r="J107" s="331"/>
      <c r="K107" s="331"/>
    </row>
    <row r="108" spans="4:11">
      <c r="D108" s="331"/>
      <c r="E108" s="331"/>
      <c r="F108" s="331"/>
      <c r="G108" s="331"/>
      <c r="H108" s="331"/>
      <c r="I108" s="331"/>
      <c r="J108" s="331"/>
      <c r="K108" s="331"/>
    </row>
    <row r="109" spans="4:11">
      <c r="D109" s="331"/>
      <c r="E109" s="331"/>
      <c r="F109" s="331"/>
      <c r="G109" s="331"/>
      <c r="H109" s="331"/>
      <c r="I109" s="331"/>
      <c r="J109" s="331"/>
      <c r="K109" s="331"/>
    </row>
    <row r="110" spans="4:11">
      <c r="D110" s="331"/>
      <c r="E110" s="331"/>
      <c r="F110" s="331"/>
      <c r="G110" s="331"/>
      <c r="H110" s="331"/>
      <c r="I110" s="331"/>
      <c r="J110" s="331"/>
      <c r="K110" s="331"/>
    </row>
    <row r="111" spans="4:11">
      <c r="D111" s="331"/>
      <c r="E111" s="331"/>
      <c r="F111" s="331"/>
      <c r="G111" s="331"/>
      <c r="H111" s="331"/>
      <c r="I111" s="331"/>
      <c r="J111" s="331"/>
      <c r="K111" s="331"/>
    </row>
    <row r="112" spans="4:11">
      <c r="D112" s="331"/>
      <c r="E112" s="331"/>
      <c r="F112" s="331"/>
      <c r="G112" s="331"/>
      <c r="H112" s="331"/>
      <c r="I112" s="331"/>
      <c r="J112" s="331"/>
      <c r="K112" s="331"/>
    </row>
    <row r="113" spans="4:11">
      <c r="D113" s="331"/>
      <c r="E113" s="331"/>
      <c r="F113" s="331"/>
      <c r="G113" s="331"/>
      <c r="H113" s="331"/>
      <c r="I113" s="331"/>
      <c r="J113" s="331"/>
      <c r="K113" s="331"/>
    </row>
    <row r="114" spans="4:11">
      <c r="D114" s="331"/>
      <c r="E114" s="331"/>
      <c r="F114" s="331"/>
      <c r="G114" s="331"/>
      <c r="H114" s="331"/>
      <c r="I114" s="331"/>
      <c r="J114" s="331"/>
      <c r="K114" s="331"/>
    </row>
    <row r="115" spans="4:11">
      <c r="D115" s="331"/>
      <c r="E115" s="331"/>
      <c r="F115" s="331"/>
      <c r="G115" s="331"/>
      <c r="H115" s="331"/>
      <c r="I115" s="331"/>
      <c r="J115" s="331"/>
      <c r="K115" s="331"/>
    </row>
    <row r="116" spans="4:11">
      <c r="D116" s="331"/>
      <c r="E116" s="331"/>
      <c r="F116" s="331"/>
      <c r="G116" s="331"/>
      <c r="H116" s="331"/>
      <c r="I116" s="331"/>
      <c r="J116" s="331"/>
      <c r="K116" s="331"/>
    </row>
    <row r="117" spans="4:11">
      <c r="D117" s="331"/>
      <c r="E117" s="331"/>
      <c r="F117" s="331"/>
      <c r="G117" s="331"/>
      <c r="H117" s="331"/>
      <c r="I117" s="331"/>
      <c r="J117" s="331"/>
      <c r="K117" s="331"/>
    </row>
    <row r="118" spans="4:11">
      <c r="D118" s="331"/>
      <c r="E118" s="331"/>
      <c r="F118" s="331"/>
      <c r="G118" s="331"/>
      <c r="H118" s="331"/>
      <c r="I118" s="331"/>
      <c r="J118" s="331"/>
      <c r="K118" s="331"/>
    </row>
    <row r="119" spans="4:11">
      <c r="D119" s="331"/>
      <c r="E119" s="331"/>
      <c r="F119" s="331"/>
      <c r="G119" s="331"/>
      <c r="H119" s="331"/>
      <c r="I119" s="331"/>
      <c r="J119" s="331"/>
      <c r="K119" s="331"/>
    </row>
    <row r="120" spans="4:11">
      <c r="D120" s="331"/>
      <c r="E120" s="331"/>
      <c r="F120" s="331"/>
      <c r="G120" s="331"/>
      <c r="H120" s="331"/>
      <c r="I120" s="331"/>
      <c r="J120" s="331"/>
      <c r="K120" s="331"/>
    </row>
  </sheetData>
  <mergeCells count="10">
    <mergeCell ref="B1:L1"/>
    <mergeCell ref="B2:L2"/>
    <mergeCell ref="B3:L3"/>
    <mergeCell ref="B9:B10"/>
    <mergeCell ref="D9:G9"/>
    <mergeCell ref="C9:C10"/>
    <mergeCell ref="H9:J9"/>
    <mergeCell ref="B5:K5"/>
    <mergeCell ref="B6:K6"/>
    <mergeCell ref="B7:K7"/>
  </mergeCells>
  <hyperlinks>
    <hyperlink ref="B1:G1" location="Cuprins_ro!B4" display="I. Balanța de plăți a Republicii Moldova în trimestrul I 2023 (date provizorii)" xr:uid="{FF6823FE-0ECC-4D31-8691-1B9CA4AA705B}"/>
    <hyperlink ref="B2:G2" location="Содержание_ru!B4" display="I. Платёжный баланс Республики Молдова в I кварталe 2023 года (предварительные данные)" xr:uid="{32551B0D-A7C6-475F-B6F5-B50394AA7A1F}"/>
    <hyperlink ref="B3:G3" location="Contents_en!B4" display="I. Balance of payments of the Republic of Moldova in Quarter I, 2023 (preliminary data)" xr:uid="{C2D4BB74-C828-42A9-8266-4FEBE97E570A}"/>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1EED-B142-411F-BDA9-83D7C266AB00}">
  <dimension ref="B1:Q43"/>
  <sheetViews>
    <sheetView showGridLines="0" showRowColHeaders="0" zoomScaleNormal="100" workbookViewId="0"/>
  </sheetViews>
  <sheetFormatPr defaultRowHeight="15"/>
  <cols>
    <col min="1" max="1" width="5.7109375" customWidth="1"/>
    <col min="2" max="2" width="42.140625" customWidth="1"/>
    <col min="3" max="3" width="9.85546875" customWidth="1"/>
    <col min="4" max="12" width="7" customWidth="1"/>
  </cols>
  <sheetData>
    <row r="1" spans="2:17">
      <c r="B1" s="1005" t="s">
        <v>967</v>
      </c>
      <c r="C1" s="1005"/>
      <c r="D1" s="1005"/>
      <c r="E1" s="1005"/>
      <c r="F1" s="1005"/>
      <c r="G1" s="1005"/>
      <c r="H1" s="1005"/>
      <c r="I1" s="1005"/>
      <c r="J1" s="1005"/>
      <c r="K1" s="1005"/>
      <c r="L1" s="321"/>
    </row>
    <row r="2" spans="2:17">
      <c r="B2" s="1005" t="s">
        <v>968</v>
      </c>
      <c r="C2" s="1005"/>
      <c r="D2" s="1005"/>
      <c r="E2" s="1005"/>
      <c r="F2" s="1005"/>
      <c r="G2" s="1005"/>
      <c r="H2" s="1005"/>
      <c r="I2" s="1005"/>
      <c r="J2" s="1005"/>
      <c r="K2" s="1005"/>
    </row>
    <row r="3" spans="2:17">
      <c r="B3" s="1005" t="s">
        <v>969</v>
      </c>
      <c r="C3" s="1005"/>
      <c r="D3" s="1005"/>
      <c r="E3" s="1005"/>
      <c r="F3" s="1005"/>
      <c r="G3" s="1005"/>
      <c r="H3" s="1005"/>
      <c r="I3" s="1005"/>
      <c r="J3" s="1005"/>
      <c r="K3" s="1005"/>
    </row>
    <row r="5" spans="2:17" ht="15" customHeight="1">
      <c r="B5" s="1099" t="s">
        <v>1056</v>
      </c>
      <c r="C5" s="895"/>
      <c r="D5" s="895"/>
      <c r="E5" s="895"/>
      <c r="F5" s="895"/>
      <c r="G5" s="895"/>
      <c r="H5" s="895"/>
      <c r="I5" s="895"/>
      <c r="J5" s="895"/>
      <c r="K5" s="895"/>
      <c r="L5" s="895"/>
    </row>
    <row r="6" spans="2:17" ht="15" customHeight="1">
      <c r="B6" s="875" t="s">
        <v>1057</v>
      </c>
      <c r="C6" s="875"/>
      <c r="D6" s="875"/>
      <c r="E6" s="875"/>
      <c r="F6" s="875"/>
      <c r="G6" s="875"/>
      <c r="H6" s="875"/>
      <c r="I6" s="875"/>
      <c r="J6" s="875"/>
      <c r="K6" s="875"/>
      <c r="L6" s="875"/>
      <c r="M6" s="297"/>
      <c r="N6" s="297"/>
      <c r="O6" s="297"/>
      <c r="P6" s="298"/>
      <c r="Q6" s="298"/>
    </row>
    <row r="7" spans="2:17" ht="15" customHeight="1">
      <c r="B7" s="875" t="s">
        <v>1058</v>
      </c>
      <c r="C7" s="875"/>
      <c r="D7" s="875"/>
      <c r="E7" s="875"/>
      <c r="F7" s="875"/>
      <c r="G7" s="875"/>
      <c r="H7" s="875"/>
      <c r="I7" s="875"/>
      <c r="J7" s="875"/>
      <c r="K7" s="875"/>
      <c r="L7" s="875"/>
      <c r="M7" s="300"/>
    </row>
    <row r="8" spans="2:17" s="9" customFormat="1" ht="5.0999999999999996" customHeight="1"/>
    <row r="9" spans="2:17" s="9" customFormat="1">
      <c r="B9" s="414" t="s">
        <v>929</v>
      </c>
      <c r="C9" s="414"/>
      <c r="D9" s="414"/>
      <c r="E9" s="414"/>
      <c r="F9" s="414"/>
      <c r="G9" s="414"/>
      <c r="H9" s="414"/>
      <c r="I9" s="414"/>
      <c r="J9" s="414"/>
      <c r="K9" s="414"/>
      <c r="L9" s="414"/>
      <c r="M9" s="328"/>
    </row>
    <row r="10" spans="2:17" s="9" customFormat="1">
      <c r="B10" s="414" t="s">
        <v>930</v>
      </c>
      <c r="C10" s="414"/>
      <c r="D10" s="414"/>
      <c r="E10" s="414"/>
      <c r="F10" s="414"/>
      <c r="G10" s="414"/>
      <c r="H10" s="414"/>
      <c r="I10" s="414"/>
      <c r="J10" s="414"/>
      <c r="K10" s="414"/>
      <c r="L10" s="414"/>
      <c r="M10" s="328"/>
    </row>
    <row r="11" spans="2:17" s="9" customFormat="1">
      <c r="B11" s="414" t="s">
        <v>931</v>
      </c>
      <c r="C11" s="414"/>
      <c r="D11" s="414"/>
      <c r="E11" s="414"/>
      <c r="F11" s="414"/>
      <c r="G11" s="414"/>
      <c r="H11" s="414"/>
      <c r="I11" s="414"/>
      <c r="J11" s="414"/>
      <c r="K11" s="414"/>
      <c r="L11" s="414"/>
      <c r="M11" s="328"/>
    </row>
    <row r="35" spans="2:3" ht="22.5" customHeight="1">
      <c r="B35" s="696"/>
      <c r="C35" s="873" t="s">
        <v>1076</v>
      </c>
    </row>
    <row r="36" spans="2:3" ht="34.5">
      <c r="B36" s="98" t="s">
        <v>483</v>
      </c>
      <c r="C36" s="581">
        <v>2596.84</v>
      </c>
    </row>
    <row r="37" spans="2:3" ht="34.5">
      <c r="B37" s="98" t="s">
        <v>1078</v>
      </c>
      <c r="C37" s="581">
        <v>137.91999999999999</v>
      </c>
    </row>
    <row r="38" spans="2:3" ht="34.5">
      <c r="B38" s="98" t="s">
        <v>1077</v>
      </c>
      <c r="C38" s="581">
        <v>281.7</v>
      </c>
    </row>
    <row r="39" spans="2:3" ht="11.25" customHeight="1">
      <c r="B39" s="405" t="s">
        <v>684</v>
      </c>
      <c r="C39" s="872">
        <v>183.4</v>
      </c>
    </row>
    <row r="40" spans="2:3" ht="11.25" customHeight="1">
      <c r="B40" s="405" t="s">
        <v>338</v>
      </c>
      <c r="C40" s="872">
        <v>75.34</v>
      </c>
    </row>
    <row r="41" spans="2:3" ht="11.25" customHeight="1">
      <c r="B41" s="405" t="s">
        <v>685</v>
      </c>
      <c r="C41" s="872">
        <v>8.93</v>
      </c>
    </row>
    <row r="42" spans="2:3" ht="11.25" customHeight="1">
      <c r="B42" s="405" t="s">
        <v>503</v>
      </c>
      <c r="C42" s="872">
        <v>8.44</v>
      </c>
    </row>
    <row r="43" spans="2:3" ht="11.25" customHeight="1">
      <c r="B43" s="405" t="s">
        <v>686</v>
      </c>
      <c r="C43" s="872">
        <v>5.59</v>
      </c>
    </row>
  </sheetData>
  <mergeCells count="6">
    <mergeCell ref="B6:L6"/>
    <mergeCell ref="B7:L7"/>
    <mergeCell ref="B1:K1"/>
    <mergeCell ref="B2:K2"/>
    <mergeCell ref="B3:K3"/>
    <mergeCell ref="B5:L5"/>
  </mergeCells>
  <hyperlinks>
    <hyperlink ref="B1:K1" location="Cuprins_ro!B44" display="III. Datoria externă brută la 31.03.2023 (date provizorii)" xr:uid="{A9799BC4-72AB-4F39-AB21-B9231F7173BB}"/>
    <hyperlink ref="B2:K2" location="Содержание_ru!B44" display="III. Внешний долг Республики Молдова по состоянию на 31.03.2023 (предварительные данные)" xr:uid="{BAEB598C-CC50-4AFF-B21C-8CB66C71620F}"/>
    <hyperlink ref="B3:K3" location="Contents_en!B44" display="III. External debt of the Republic of Moldova as of 03/31/2023 (preliminary data)" xr:uid="{B443E571-AA23-4858-B5D0-E9A47ECB89E9}"/>
  </hyperlinks>
  <pageMargins left="0.7" right="0.7" top="0.75" bottom="0.75" header="0.3" footer="0.3"/>
  <pageSetup paperSize="9" orientation="portrait" horizontalDpi="300" verticalDpi="300" r:id="rId1"/>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3CD5-83E6-4E78-B7B8-826EF0E0CB11}">
  <dimension ref="B1:T54"/>
  <sheetViews>
    <sheetView showGridLines="0" showRowColHeaders="0" zoomScaleNormal="100" workbookViewId="0"/>
  </sheetViews>
  <sheetFormatPr defaultRowHeight="15"/>
  <cols>
    <col min="1" max="1" width="5.7109375" customWidth="1"/>
    <col min="2" max="2" width="34" customWidth="1"/>
    <col min="4" max="10" width="7.42578125" customWidth="1"/>
    <col min="11" max="11" width="10.28515625" customWidth="1"/>
  </cols>
  <sheetData>
    <row r="1" spans="2:20">
      <c r="B1" s="1005" t="s">
        <v>290</v>
      </c>
      <c r="C1" s="1005"/>
      <c r="D1" s="1005"/>
      <c r="E1" s="1005"/>
      <c r="F1" s="1005"/>
      <c r="G1" s="1005"/>
      <c r="H1" s="1005"/>
      <c r="I1" s="1005"/>
      <c r="J1" s="1005"/>
    </row>
    <row r="2" spans="2:20">
      <c r="B2" s="1005" t="s">
        <v>291</v>
      </c>
      <c r="C2" s="1005"/>
      <c r="D2" s="1005"/>
      <c r="E2" s="1005"/>
      <c r="F2" s="1005"/>
      <c r="G2" s="1005"/>
      <c r="H2" s="1005"/>
      <c r="I2" s="1005"/>
      <c r="J2" s="1005"/>
    </row>
    <row r="3" spans="2:20">
      <c r="B3" s="1005" t="s">
        <v>292</v>
      </c>
      <c r="C3" s="1005"/>
      <c r="D3" s="1005"/>
      <c r="E3" s="1005"/>
      <c r="F3" s="1005"/>
      <c r="G3" s="1005"/>
      <c r="H3" s="1005"/>
      <c r="I3" s="1005"/>
      <c r="J3" s="1005"/>
    </row>
    <row r="4" spans="2:20" ht="11.25" customHeight="1">
      <c r="K4" s="321"/>
    </row>
    <row r="5" spans="2:20" s="148" customFormat="1" ht="30" customHeight="1">
      <c r="B5" s="875" t="s">
        <v>1009</v>
      </c>
      <c r="C5" s="875"/>
      <c r="D5" s="875"/>
      <c r="E5" s="875"/>
      <c r="F5" s="875"/>
      <c r="G5" s="875"/>
      <c r="H5" s="875"/>
      <c r="I5" s="875"/>
      <c r="J5" s="875"/>
      <c r="K5" s="875"/>
      <c r="L5" s="875"/>
      <c r="M5" s="875"/>
      <c r="N5" s="875"/>
    </row>
    <row r="6" spans="2:20" s="148" customFormat="1" ht="30" customHeight="1">
      <c r="B6" s="875" t="s">
        <v>1059</v>
      </c>
      <c r="C6" s="875"/>
      <c r="D6" s="875"/>
      <c r="E6" s="875"/>
      <c r="F6" s="875"/>
      <c r="G6" s="875"/>
      <c r="H6" s="875"/>
      <c r="I6" s="875"/>
      <c r="J6" s="875"/>
      <c r="K6" s="875"/>
      <c r="L6" s="875"/>
      <c r="M6" s="875"/>
      <c r="N6" s="875"/>
    </row>
    <row r="7" spans="2:20" s="148" customFormat="1" ht="30" customHeight="1">
      <c r="B7" s="875" t="s">
        <v>1060</v>
      </c>
      <c r="C7" s="875"/>
      <c r="D7" s="875"/>
      <c r="E7" s="875"/>
      <c r="F7" s="875"/>
      <c r="G7" s="875"/>
      <c r="H7" s="875"/>
      <c r="I7" s="875"/>
      <c r="J7" s="875"/>
      <c r="K7" s="875"/>
      <c r="L7" s="875"/>
      <c r="M7" s="875"/>
      <c r="N7" s="875"/>
    </row>
    <row r="8" spans="2:20" ht="5.0999999999999996" customHeight="1">
      <c r="B8" s="120"/>
      <c r="C8" s="120"/>
      <c r="D8" s="120"/>
      <c r="E8" s="120"/>
      <c r="F8" s="120"/>
      <c r="G8" s="120"/>
      <c r="H8" s="120"/>
      <c r="I8" s="120"/>
      <c r="J8" s="120"/>
      <c r="K8" s="120"/>
    </row>
    <row r="9" spans="2:20" s="149" customFormat="1" ht="12.75" customHeight="1">
      <c r="B9" s="593" t="s">
        <v>926</v>
      </c>
      <c r="C9" s="592"/>
      <c r="D9" s="592"/>
      <c r="E9" s="592"/>
      <c r="F9" s="592"/>
      <c r="G9" s="592"/>
      <c r="H9" s="592"/>
      <c r="I9" s="592"/>
      <c r="J9" s="592"/>
      <c r="K9" s="592"/>
      <c r="L9" s="592"/>
      <c r="M9" s="592"/>
      <c r="N9" s="592"/>
    </row>
    <row r="10" spans="2:20" s="710" customFormat="1" ht="30" customHeight="1">
      <c r="B10" s="1100" t="s">
        <v>927</v>
      </c>
      <c r="C10" s="1009"/>
      <c r="D10" s="1009"/>
      <c r="E10" s="1009"/>
      <c r="F10" s="1009"/>
      <c r="G10" s="1009"/>
      <c r="H10" s="1009"/>
      <c r="I10" s="1009"/>
      <c r="J10" s="1009"/>
      <c r="K10" s="1009"/>
      <c r="L10" s="1009"/>
      <c r="M10" s="1009"/>
      <c r="N10" s="1009"/>
    </row>
    <row r="11" spans="2:20" s="149" customFormat="1" ht="12.75">
      <c r="B11" s="126" t="s">
        <v>928</v>
      </c>
      <c r="C11" s="154"/>
      <c r="D11" s="154"/>
      <c r="E11" s="154"/>
      <c r="F11" s="154"/>
      <c r="G11" s="126"/>
      <c r="H11" s="151"/>
      <c r="I11" s="151"/>
      <c r="J11" s="151"/>
      <c r="K11" s="151"/>
      <c r="L11" s="151"/>
      <c r="M11" s="151"/>
      <c r="N11" s="151"/>
    </row>
    <row r="12" spans="2:20" s="9" customFormat="1">
      <c r="C12" s="57"/>
      <c r="D12" s="57"/>
      <c r="E12" s="57"/>
      <c r="F12" s="57"/>
      <c r="G12" s="57"/>
      <c r="H12" s="57"/>
      <c r="I12" s="57"/>
      <c r="J12" s="57"/>
      <c r="K12" s="57"/>
      <c r="L12" s="57"/>
      <c r="M12" s="57"/>
      <c r="N12" s="57"/>
      <c r="O12" s="57"/>
      <c r="R12" s="66"/>
    </row>
    <row r="13" spans="2:20" s="9" customFormat="1">
      <c r="C13" s="57"/>
      <c r="D13" s="57"/>
      <c r="E13" s="57"/>
      <c r="F13" s="57"/>
      <c r="G13" s="57"/>
      <c r="H13" s="57"/>
      <c r="I13" s="57"/>
      <c r="J13" s="57"/>
      <c r="K13" s="57"/>
      <c r="N13"/>
      <c r="O13"/>
      <c r="P13"/>
      <c r="Q13"/>
      <c r="R13"/>
      <c r="S13"/>
      <c r="T13"/>
    </row>
    <row r="14" spans="2:20" s="9" customFormat="1">
      <c r="C14" s="57"/>
      <c r="D14" s="57"/>
      <c r="E14" s="57"/>
      <c r="F14" s="57"/>
      <c r="G14" s="57"/>
      <c r="H14" s="57"/>
      <c r="I14" s="57"/>
      <c r="J14" s="57"/>
      <c r="K14" s="57"/>
      <c r="N14"/>
      <c r="O14"/>
      <c r="P14"/>
      <c r="Q14"/>
      <c r="R14"/>
      <c r="S14"/>
      <c r="T14"/>
    </row>
    <row r="15" spans="2:20" s="9" customFormat="1">
      <c r="C15" s="57"/>
      <c r="D15" s="57"/>
      <c r="E15" s="57"/>
      <c r="F15" s="57"/>
      <c r="G15" s="57"/>
      <c r="H15" s="57"/>
      <c r="I15" s="57"/>
      <c r="J15" s="57"/>
      <c r="K15" s="57"/>
      <c r="N15"/>
      <c r="O15"/>
      <c r="P15"/>
      <c r="Q15"/>
      <c r="R15"/>
      <c r="S15"/>
      <c r="T15"/>
    </row>
    <row r="16" spans="2:20" s="9" customFormat="1">
      <c r="C16" s="57"/>
      <c r="D16" s="57"/>
      <c r="E16" s="57"/>
      <c r="F16" s="57"/>
      <c r="G16" s="57"/>
      <c r="H16" s="57"/>
      <c r="I16" s="57"/>
      <c r="J16" s="57"/>
      <c r="K16" s="57"/>
      <c r="N16"/>
      <c r="O16"/>
      <c r="P16"/>
      <c r="Q16"/>
      <c r="R16"/>
      <c r="S16"/>
      <c r="T16"/>
    </row>
    <row r="17" spans="3:20" s="9" customFormat="1">
      <c r="C17" s="57"/>
      <c r="D17" s="57"/>
      <c r="E17" s="57"/>
      <c r="F17" s="57"/>
      <c r="G17" s="57"/>
      <c r="H17" s="57"/>
      <c r="I17" s="57"/>
      <c r="J17" s="57"/>
      <c r="K17" s="57"/>
      <c r="N17"/>
      <c r="O17"/>
      <c r="P17"/>
      <c r="Q17"/>
      <c r="R17"/>
      <c r="S17"/>
      <c r="T17"/>
    </row>
    <row r="18" spans="3:20" s="9" customFormat="1">
      <c r="C18" s="57"/>
      <c r="D18" s="57"/>
      <c r="E18" s="57"/>
      <c r="F18" s="57"/>
      <c r="G18" s="57"/>
      <c r="H18" s="57"/>
      <c r="I18" s="57"/>
      <c r="J18" s="57"/>
      <c r="K18" s="57"/>
      <c r="N18"/>
      <c r="O18"/>
      <c r="P18"/>
      <c r="Q18"/>
      <c r="R18"/>
      <c r="S18"/>
      <c r="T18"/>
    </row>
    <row r="19" spans="3:20" s="9" customFormat="1">
      <c r="C19" s="57"/>
      <c r="D19" s="57"/>
      <c r="E19" s="57"/>
      <c r="F19" s="57"/>
      <c r="G19" s="57"/>
      <c r="H19" s="57"/>
      <c r="I19" s="57"/>
      <c r="J19" s="57"/>
      <c r="K19" s="57"/>
      <c r="N19"/>
      <c r="O19"/>
      <c r="P19"/>
      <c r="Q19"/>
      <c r="R19"/>
      <c r="S19"/>
      <c r="T19"/>
    </row>
    <row r="20" spans="3:20" s="9" customFormat="1">
      <c r="C20" s="57"/>
      <c r="D20" s="57"/>
      <c r="E20" s="57"/>
      <c r="F20" s="57"/>
      <c r="G20" s="57"/>
      <c r="H20" s="57"/>
      <c r="I20" s="57"/>
      <c r="J20" s="57"/>
      <c r="K20" s="57"/>
      <c r="L20" s="57"/>
      <c r="M20" s="57"/>
      <c r="N20" s="57"/>
      <c r="O20" s="57"/>
      <c r="R20" s="66"/>
    </row>
    <row r="21" spans="3:20" s="9" customFormat="1">
      <c r="C21" s="57"/>
      <c r="D21" s="57"/>
      <c r="E21" s="57"/>
      <c r="F21" s="57"/>
      <c r="G21" s="57"/>
      <c r="H21" s="57"/>
      <c r="I21" s="57"/>
      <c r="J21" s="57"/>
      <c r="K21" s="57"/>
      <c r="L21" s="57"/>
      <c r="M21" s="57"/>
      <c r="N21" s="57"/>
      <c r="O21" s="57"/>
      <c r="R21" s="66"/>
    </row>
    <row r="22" spans="3:20" s="9" customFormat="1">
      <c r="C22" s="57"/>
      <c r="D22" s="57"/>
      <c r="E22" s="57"/>
      <c r="F22" s="57"/>
      <c r="G22" s="57"/>
      <c r="H22" s="57"/>
      <c r="I22" s="57"/>
      <c r="J22" s="57"/>
      <c r="K22" s="57"/>
      <c r="L22" s="57"/>
      <c r="M22" s="57"/>
      <c r="N22" s="57"/>
      <c r="O22" s="57"/>
      <c r="R22" s="66"/>
    </row>
    <row r="23" spans="3:20" s="9" customFormat="1">
      <c r="C23" s="57"/>
      <c r="D23" s="57"/>
      <c r="E23" s="57"/>
      <c r="F23" s="57"/>
      <c r="G23" s="57"/>
      <c r="H23" s="57"/>
      <c r="I23" s="57"/>
      <c r="J23" s="57"/>
      <c r="K23" s="57"/>
      <c r="L23" s="57"/>
      <c r="M23" s="57"/>
      <c r="N23" s="57"/>
      <c r="O23" s="57"/>
      <c r="R23" s="66"/>
    </row>
    <row r="24" spans="3:20" s="9" customFormat="1">
      <c r="C24" s="57"/>
      <c r="D24" s="57"/>
      <c r="E24" s="57"/>
      <c r="F24" s="57"/>
      <c r="G24" s="57"/>
      <c r="H24" s="57"/>
      <c r="I24" s="57"/>
      <c r="J24" s="57"/>
      <c r="K24" s="57"/>
      <c r="L24" s="57"/>
      <c r="M24" s="57"/>
      <c r="N24" s="57"/>
      <c r="O24" s="57"/>
      <c r="R24" s="66"/>
    </row>
    <row r="25" spans="3:20" s="9" customFormat="1">
      <c r="C25" s="57"/>
      <c r="D25" s="57"/>
      <c r="E25" s="57"/>
      <c r="F25" s="57"/>
      <c r="G25" s="57"/>
      <c r="H25" s="57"/>
      <c r="I25" s="57"/>
      <c r="J25" s="57"/>
      <c r="K25" s="57"/>
      <c r="L25" s="57"/>
      <c r="M25" s="57"/>
      <c r="N25" s="57"/>
      <c r="O25" s="57"/>
      <c r="R25" s="66"/>
    </row>
    <row r="26" spans="3:20" s="9" customFormat="1">
      <c r="C26" s="57"/>
      <c r="D26" s="57"/>
      <c r="E26" s="57"/>
      <c r="F26" s="57"/>
      <c r="G26" s="57"/>
      <c r="H26" s="57"/>
      <c r="I26" s="57"/>
      <c r="J26" s="57"/>
      <c r="K26" s="57"/>
      <c r="L26" s="57"/>
      <c r="M26" s="57"/>
      <c r="N26" s="57"/>
      <c r="O26" s="57"/>
      <c r="R26" s="66"/>
    </row>
    <row r="27" spans="3:20" s="9" customFormat="1">
      <c r="C27" s="57"/>
      <c r="D27" s="57"/>
      <c r="E27" s="57"/>
      <c r="F27" s="57"/>
      <c r="G27" s="57"/>
      <c r="H27" s="57"/>
      <c r="I27" s="57"/>
      <c r="J27" s="57"/>
      <c r="K27" s="57"/>
      <c r="L27" s="57"/>
      <c r="M27" s="57"/>
      <c r="N27" s="57"/>
      <c r="O27" s="57"/>
      <c r="R27" s="66"/>
    </row>
    <row r="28" spans="3:20" s="9" customFormat="1">
      <c r="C28" s="57"/>
      <c r="D28" s="57"/>
      <c r="E28" s="57"/>
      <c r="F28" s="57"/>
      <c r="G28" s="57"/>
      <c r="H28" s="57"/>
      <c r="I28" s="57"/>
      <c r="J28" s="57"/>
      <c r="K28" s="57"/>
      <c r="L28" s="57"/>
      <c r="M28" s="57"/>
      <c r="N28" s="57"/>
      <c r="O28" s="57"/>
      <c r="R28" s="66"/>
    </row>
    <row r="29" spans="3:20" s="9" customFormat="1">
      <c r="C29" s="57"/>
      <c r="D29" s="57"/>
      <c r="E29" s="57"/>
      <c r="F29" s="57"/>
      <c r="G29" s="57"/>
      <c r="H29" s="57"/>
      <c r="I29" s="57"/>
      <c r="J29" s="57"/>
      <c r="K29" s="57"/>
      <c r="L29" s="57"/>
      <c r="M29" s="57"/>
      <c r="N29" s="57"/>
      <c r="O29" s="57"/>
      <c r="R29" s="66"/>
    </row>
    <row r="30" spans="3:20" s="9" customFormat="1">
      <c r="C30" s="57"/>
      <c r="D30" s="57"/>
      <c r="E30" s="57"/>
      <c r="F30" s="57"/>
      <c r="G30" s="57"/>
      <c r="H30" s="57"/>
      <c r="I30" s="57"/>
      <c r="J30" s="57"/>
      <c r="K30" s="57"/>
      <c r="L30" s="57"/>
      <c r="M30" s="57"/>
      <c r="N30" s="57"/>
      <c r="O30" s="57"/>
      <c r="R30" s="66"/>
    </row>
    <row r="31" spans="3:20" s="9" customFormat="1">
      <c r="C31" s="57"/>
      <c r="D31" s="57"/>
      <c r="E31" s="57"/>
      <c r="F31" s="57"/>
      <c r="G31" s="57"/>
      <c r="H31" s="57"/>
      <c r="I31" s="57"/>
      <c r="J31" s="57"/>
      <c r="K31" s="57"/>
      <c r="L31" s="57"/>
      <c r="M31" s="57"/>
      <c r="N31" s="57"/>
      <c r="O31" s="57"/>
      <c r="R31" s="66"/>
    </row>
    <row r="32" spans="3:20" s="9" customFormat="1">
      <c r="C32" s="57"/>
      <c r="D32" s="57"/>
      <c r="E32" s="57"/>
      <c r="F32" s="57"/>
      <c r="G32" s="57"/>
      <c r="H32" s="57"/>
      <c r="I32" s="57"/>
      <c r="J32" s="57"/>
      <c r="K32" s="57"/>
      <c r="L32" s="57"/>
      <c r="M32" s="57"/>
      <c r="N32" s="57"/>
      <c r="O32" s="57"/>
      <c r="R32" s="66"/>
    </row>
    <row r="33" spans="2:18" s="9" customFormat="1">
      <c r="C33" s="57"/>
      <c r="D33" s="57"/>
      <c r="E33" s="57"/>
      <c r="F33" s="57"/>
      <c r="G33" s="57"/>
      <c r="H33" s="57"/>
      <c r="I33" s="57"/>
      <c r="J33" s="57"/>
      <c r="K33" s="57"/>
      <c r="L33" s="57"/>
      <c r="M33" s="57"/>
      <c r="N33" s="57"/>
      <c r="O33" s="57"/>
      <c r="R33" s="66"/>
    </row>
    <row r="34" spans="2:18" s="9" customFormat="1">
      <c r="L34" s="57"/>
      <c r="M34" s="57"/>
      <c r="N34" s="57"/>
      <c r="O34" s="57"/>
      <c r="R34" s="66"/>
    </row>
    <row r="35" spans="2:18" s="9" customFormat="1" ht="10.5" customHeight="1">
      <c r="B35" s="51"/>
      <c r="L35" s="57"/>
      <c r="M35" s="57"/>
      <c r="N35" s="57"/>
      <c r="O35" s="57"/>
      <c r="R35" s="66"/>
    </row>
    <row r="36" spans="2:18" s="9" customFormat="1" ht="10.5" customHeight="1">
      <c r="L36" s="57"/>
      <c r="M36" s="57"/>
      <c r="N36" s="57"/>
      <c r="O36" s="57"/>
      <c r="R36" s="66"/>
    </row>
    <row r="37" spans="2:18" s="9" customFormat="1" ht="11.25" customHeight="1">
      <c r="B37" s="700"/>
      <c r="C37" s="701" t="s">
        <v>920</v>
      </c>
      <c r="D37" s="57"/>
      <c r="E37" s="57"/>
      <c r="F37" s="57"/>
      <c r="G37" s="57"/>
      <c r="J37" s="66"/>
    </row>
    <row r="38" spans="2:18" s="9" customFormat="1" ht="11.25" customHeight="1">
      <c r="B38" s="616" t="s">
        <v>661</v>
      </c>
      <c r="C38" s="608">
        <v>0.54200000000000004</v>
      </c>
      <c r="D38" s="57"/>
      <c r="E38" s="57"/>
      <c r="F38" s="57"/>
      <c r="G38" s="57"/>
      <c r="H38" s="57"/>
      <c r="I38" s="57"/>
      <c r="J38" s="57"/>
    </row>
    <row r="39" spans="2:18" s="9" customFormat="1" ht="11.25" customHeight="1">
      <c r="B39" s="616" t="s">
        <v>153</v>
      </c>
      <c r="C39" s="608">
        <v>0.13100000000000001</v>
      </c>
      <c r="D39" s="57"/>
      <c r="E39" s="57"/>
      <c r="F39" s="57"/>
      <c r="G39" s="57"/>
      <c r="H39" s="57"/>
      <c r="I39" s="57"/>
      <c r="J39" s="57"/>
    </row>
    <row r="40" spans="2:18" s="9" customFormat="1" ht="33" customHeight="1">
      <c r="B40" s="79" t="s">
        <v>833</v>
      </c>
      <c r="C40" s="608">
        <v>0.32700000000000001</v>
      </c>
      <c r="D40" s="57"/>
      <c r="E40" s="57"/>
      <c r="F40" s="57"/>
      <c r="G40" s="57"/>
      <c r="H40" s="57"/>
      <c r="I40" s="57"/>
      <c r="J40" s="57"/>
    </row>
    <row r="41" spans="2:18" s="9" customFormat="1">
      <c r="C41" s="57"/>
      <c r="D41" s="57"/>
      <c r="E41" s="57"/>
      <c r="F41" s="57"/>
      <c r="G41" s="57"/>
      <c r="H41" s="57"/>
      <c r="I41" s="57"/>
      <c r="J41" s="57"/>
      <c r="L41" s="57"/>
      <c r="M41" s="57"/>
      <c r="N41" s="57"/>
      <c r="O41" s="57"/>
      <c r="R41" s="66"/>
    </row>
    <row r="42" spans="2:18" s="9" customFormat="1" ht="33" customHeight="1">
      <c r="B42" s="134" t="s">
        <v>824</v>
      </c>
      <c r="C42" s="699">
        <v>0.13900000000000001</v>
      </c>
      <c r="D42" s="57"/>
      <c r="E42" s="594" t="s">
        <v>912</v>
      </c>
      <c r="F42" s="608">
        <v>0.14599999999999999</v>
      </c>
      <c r="G42" s="57"/>
      <c r="I42" s="57"/>
      <c r="J42" s="57"/>
      <c r="K42" s="57"/>
      <c r="L42" s="57"/>
      <c r="M42" s="57"/>
      <c r="N42" s="57"/>
      <c r="O42" s="66"/>
    </row>
    <row r="43" spans="2:18" s="9" customFormat="1" ht="33" customHeight="1">
      <c r="B43" s="134" t="s">
        <v>826</v>
      </c>
      <c r="C43" s="699">
        <v>0.128</v>
      </c>
      <c r="D43" s="57"/>
      <c r="E43" s="594" t="s">
        <v>921</v>
      </c>
      <c r="F43" s="608">
        <v>0.13900000000000001</v>
      </c>
      <c r="G43" s="57"/>
      <c r="I43" s="57"/>
      <c r="J43" s="57"/>
      <c r="K43" s="57"/>
      <c r="L43" s="57"/>
      <c r="M43" s="57"/>
      <c r="N43" s="57"/>
      <c r="O43" s="66"/>
    </row>
    <row r="44" spans="2:18" s="9" customFormat="1" ht="33" customHeight="1">
      <c r="B44" s="134" t="s">
        <v>823</v>
      </c>
      <c r="C44" s="699">
        <v>0.14599999999999999</v>
      </c>
      <c r="D44" s="57"/>
      <c r="E44" s="594" t="s">
        <v>922</v>
      </c>
      <c r="F44" s="608">
        <v>0.13300000000000001</v>
      </c>
      <c r="G44" s="57"/>
      <c r="I44" s="57"/>
      <c r="J44" s="57"/>
      <c r="K44" s="57"/>
      <c r="L44" s="57"/>
      <c r="M44" s="57"/>
      <c r="N44" s="57"/>
      <c r="O44" s="66"/>
    </row>
    <row r="45" spans="2:18" s="9" customFormat="1" ht="33" customHeight="1">
      <c r="B45" s="134" t="s">
        <v>825</v>
      </c>
      <c r="C45" s="699">
        <v>0.13300000000000001</v>
      </c>
      <c r="D45" s="57"/>
      <c r="E45" s="594" t="s">
        <v>911</v>
      </c>
      <c r="F45" s="608">
        <v>0.128</v>
      </c>
      <c r="G45" s="57"/>
      <c r="I45" s="57"/>
      <c r="J45" s="57"/>
      <c r="K45" s="57"/>
      <c r="L45" s="57"/>
      <c r="M45" s="57"/>
      <c r="N45" s="57"/>
      <c r="O45" s="66"/>
    </row>
    <row r="46" spans="2:18" s="9" customFormat="1" ht="33" customHeight="1">
      <c r="B46" s="134" t="s">
        <v>827</v>
      </c>
      <c r="C46" s="699">
        <v>9.5000000000000001E-2</v>
      </c>
      <c r="D46" s="57"/>
      <c r="E46" s="594" t="s">
        <v>913</v>
      </c>
      <c r="F46" s="608">
        <v>9.5000000000000001E-2</v>
      </c>
      <c r="G46" s="57"/>
      <c r="I46" s="57"/>
      <c r="J46" s="57"/>
      <c r="K46" s="57"/>
      <c r="L46" s="57"/>
      <c r="M46" s="57"/>
      <c r="N46" s="57"/>
      <c r="O46" s="66"/>
    </row>
    <row r="47" spans="2:18" s="9" customFormat="1" ht="33" customHeight="1">
      <c r="B47" s="134" t="s">
        <v>828</v>
      </c>
      <c r="C47" s="699">
        <v>7.8E-2</v>
      </c>
      <c r="D47" s="57"/>
      <c r="E47" s="594" t="s">
        <v>923</v>
      </c>
      <c r="F47" s="608">
        <v>7.8E-2</v>
      </c>
      <c r="G47" s="57"/>
      <c r="I47" s="57"/>
      <c r="J47" s="57"/>
      <c r="K47" s="57"/>
      <c r="L47" s="57"/>
      <c r="M47" s="57"/>
      <c r="N47" s="57"/>
      <c r="O47" s="66"/>
    </row>
    <row r="48" spans="2:18" s="9" customFormat="1" ht="33" customHeight="1">
      <c r="B48" s="134" t="s">
        <v>829</v>
      </c>
      <c r="C48" s="699">
        <v>0.05</v>
      </c>
      <c r="D48" s="57"/>
      <c r="E48" s="594" t="s">
        <v>914</v>
      </c>
      <c r="F48" s="608">
        <v>0.05</v>
      </c>
      <c r="G48" s="57"/>
      <c r="I48" s="57"/>
      <c r="J48" s="57"/>
      <c r="K48" s="57"/>
      <c r="L48" s="57"/>
      <c r="M48" s="57"/>
      <c r="N48" s="57"/>
      <c r="O48" s="66"/>
    </row>
    <row r="49" spans="2:6" ht="33" customHeight="1">
      <c r="B49" s="134" t="s">
        <v>830</v>
      </c>
      <c r="C49" s="699">
        <v>0.03</v>
      </c>
      <c r="E49" s="594" t="s">
        <v>915</v>
      </c>
      <c r="F49" s="608">
        <v>0.03</v>
      </c>
    </row>
    <row r="50" spans="2:6" ht="33" customHeight="1">
      <c r="B50" s="134" t="s">
        <v>831</v>
      </c>
      <c r="C50" s="699">
        <v>2.5000000000000001E-2</v>
      </c>
      <c r="E50" s="594" t="s">
        <v>916</v>
      </c>
      <c r="F50" s="608">
        <v>2.5000000000000001E-2</v>
      </c>
    </row>
    <row r="51" spans="2:6" ht="33" customHeight="1">
      <c r="B51" s="134" t="s">
        <v>832</v>
      </c>
      <c r="C51" s="699">
        <v>0.02</v>
      </c>
      <c r="E51" s="594" t="s">
        <v>924</v>
      </c>
      <c r="F51" s="608">
        <v>0.02</v>
      </c>
    </row>
    <row r="52" spans="2:6" ht="33" customHeight="1">
      <c r="B52" s="134" t="s">
        <v>833</v>
      </c>
      <c r="C52" s="699">
        <v>0.15599999999999992</v>
      </c>
      <c r="E52" s="594" t="s">
        <v>925</v>
      </c>
      <c r="F52" s="608">
        <v>0.15599999999999992</v>
      </c>
    </row>
    <row r="53" spans="2:6" ht="11.25" customHeight="1"/>
    <row r="54" spans="2:6" ht="11.25" customHeight="1"/>
  </sheetData>
  <mergeCells count="7">
    <mergeCell ref="B10:N10"/>
    <mergeCell ref="B7:N7"/>
    <mergeCell ref="B1:J1"/>
    <mergeCell ref="B2:J2"/>
    <mergeCell ref="B3:J3"/>
    <mergeCell ref="B5:N5"/>
    <mergeCell ref="B6:N6"/>
  </mergeCells>
  <hyperlinks>
    <hyperlink ref="B1:J1" location="Cuprins_ro!B56" display="IV. Statistica operațiunilor bancare internaționale" xr:uid="{41E85708-3543-4F25-8842-C074CD7610D9}"/>
    <hyperlink ref="B2:J2" location="Содержание_ru!B56" display="IV. Статистика международных банковских операций" xr:uid="{247C5A34-E692-4218-A0A5-9537B878DD10}"/>
    <hyperlink ref="B3:J3" location="Contents_en!B56" display="IV. International bank transactions statistics" xr:uid="{BCCA8160-4D79-481B-95A3-93615B9521EB}"/>
  </hyperlinks>
  <pageMargins left="0.7" right="0.7" top="0.75" bottom="0.75" header="0.3" footer="0.3"/>
  <pageSetup paperSize="9" orientation="portrait" horizontalDpi="300" verticalDpi="300" r:id="rId1"/>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DA60-DE87-4436-BFE5-BF90E70CE04F}">
  <dimension ref="B1:J54"/>
  <sheetViews>
    <sheetView showGridLines="0" showRowColHeaders="0" zoomScaleNormal="100" workbookViewId="0"/>
  </sheetViews>
  <sheetFormatPr defaultColWidth="9.140625" defaultRowHeight="11.25"/>
  <cols>
    <col min="1" max="1" width="5.7109375" style="302" customWidth="1"/>
    <col min="2" max="2" width="34.5703125" style="302" customWidth="1"/>
    <col min="3" max="9" width="9" style="302" customWidth="1"/>
    <col min="10" max="16384" width="9.140625" style="302"/>
  </cols>
  <sheetData>
    <row r="1" spans="2:10" customFormat="1" ht="15">
      <c r="B1" s="1005" t="s">
        <v>290</v>
      </c>
      <c r="C1" s="1005"/>
      <c r="D1" s="1005"/>
      <c r="E1" s="1005"/>
      <c r="F1" s="1005"/>
      <c r="G1" s="1005"/>
      <c r="H1" s="1005"/>
      <c r="I1" s="971"/>
    </row>
    <row r="2" spans="2:10" customFormat="1" ht="15">
      <c r="B2" s="1005" t="s">
        <v>291</v>
      </c>
      <c r="C2" s="1005"/>
      <c r="D2" s="1005"/>
      <c r="E2" s="1005"/>
      <c r="F2" s="1005"/>
      <c r="G2" s="1005"/>
      <c r="H2" s="1005"/>
      <c r="I2" s="971"/>
    </row>
    <row r="3" spans="2:10" customFormat="1" ht="15">
      <c r="B3" s="1005" t="s">
        <v>292</v>
      </c>
      <c r="C3" s="1005"/>
      <c r="D3" s="1005"/>
      <c r="E3" s="1005"/>
      <c r="F3" s="1005"/>
      <c r="G3" s="1005"/>
      <c r="H3" s="1005"/>
      <c r="I3" s="971"/>
    </row>
    <row r="4" spans="2:10" ht="15" customHeight="1">
      <c r="B4" s="127"/>
    </row>
    <row r="5" spans="2:10" customFormat="1" ht="30" customHeight="1">
      <c r="B5" s="875" t="s">
        <v>1001</v>
      </c>
      <c r="C5" s="875"/>
      <c r="D5" s="875"/>
      <c r="E5" s="875"/>
      <c r="F5" s="875"/>
      <c r="G5" s="875"/>
      <c r="H5" s="875"/>
      <c r="I5" s="1109"/>
    </row>
    <row r="6" spans="2:10" customFormat="1" ht="30" customHeight="1">
      <c r="B6" s="875" t="s">
        <v>917</v>
      </c>
      <c r="C6" s="875"/>
      <c r="D6" s="875"/>
      <c r="E6" s="875"/>
      <c r="F6" s="875"/>
      <c r="G6" s="875"/>
      <c r="H6" s="875"/>
      <c r="I6" s="895"/>
      <c r="J6" s="711"/>
    </row>
    <row r="7" spans="2:10" customFormat="1" ht="30" customHeight="1">
      <c r="B7" s="875" t="s">
        <v>918</v>
      </c>
      <c r="C7" s="875"/>
      <c r="D7" s="875"/>
      <c r="E7" s="875"/>
      <c r="F7" s="875"/>
      <c r="G7" s="875"/>
      <c r="H7" s="875"/>
      <c r="I7" s="895"/>
      <c r="J7" s="711"/>
    </row>
    <row r="8" spans="2:10" customFormat="1" ht="5.0999999999999996" customHeight="1">
      <c r="B8" s="128"/>
      <c r="C8" s="128"/>
      <c r="D8" s="128"/>
      <c r="E8" s="128"/>
      <c r="F8" s="128"/>
      <c r="G8" s="299"/>
      <c r="H8" s="299"/>
      <c r="I8" s="300"/>
    </row>
    <row r="9" spans="2:10" s="303" customFormat="1" ht="15" customHeight="1">
      <c r="B9" s="1047" t="s">
        <v>775</v>
      </c>
      <c r="C9" s="1047"/>
      <c r="D9" s="1047"/>
      <c r="E9" s="1047"/>
      <c r="F9" s="1047"/>
      <c r="G9" s="1047"/>
      <c r="H9" s="1047"/>
      <c r="I9" s="971"/>
    </row>
    <row r="10" spans="2:10" s="304" customFormat="1" ht="30" customHeight="1">
      <c r="B10" s="1108" t="s">
        <v>776</v>
      </c>
      <c r="C10" s="1108"/>
      <c r="D10" s="1108"/>
      <c r="E10" s="1108"/>
      <c r="F10" s="1108"/>
      <c r="G10" s="1108"/>
      <c r="H10" s="1108"/>
      <c r="I10" s="1109"/>
    </row>
    <row r="11" spans="2:10" s="304" customFormat="1" ht="15" customHeight="1">
      <c r="B11" s="1047" t="s">
        <v>777</v>
      </c>
      <c r="C11" s="1047"/>
      <c r="D11" s="1047"/>
      <c r="E11" s="1047"/>
      <c r="F11" s="1047"/>
      <c r="G11" s="1047"/>
      <c r="H11" s="1047"/>
      <c r="I11" s="971"/>
    </row>
    <row r="12" spans="2:10" s="304" customFormat="1" ht="30" customHeight="1">
      <c r="B12" s="305"/>
      <c r="C12" s="305"/>
      <c r="D12" s="305"/>
      <c r="E12" s="305"/>
      <c r="F12" s="305"/>
      <c r="G12" s="305"/>
      <c r="H12" s="305"/>
      <c r="I12" s="305"/>
    </row>
    <row r="13" spans="2:10" s="306" customFormat="1">
      <c r="B13" s="302"/>
    </row>
    <row r="39" spans="2:10">
      <c r="D39" s="307"/>
    </row>
    <row r="42" spans="2:10" customFormat="1" ht="11.25" customHeight="1">
      <c r="B42" s="606" t="s">
        <v>47</v>
      </c>
      <c r="C42" s="130"/>
      <c r="D42" s="130"/>
      <c r="E42" s="130"/>
      <c r="F42" s="130"/>
      <c r="G42" s="130"/>
      <c r="H42" s="130"/>
      <c r="I42" s="130"/>
    </row>
    <row r="43" spans="2:10">
      <c r="C43" s="308"/>
      <c r="D43" s="308"/>
      <c r="E43" s="308"/>
      <c r="F43" s="308"/>
      <c r="G43" s="308"/>
      <c r="H43" s="308"/>
      <c r="I43" s="308"/>
    </row>
    <row r="44" spans="2:10" ht="11.25" customHeight="1">
      <c r="B44" s="1101"/>
      <c r="C44" s="1103">
        <v>2022</v>
      </c>
      <c r="D44" s="1104"/>
      <c r="E44" s="1104"/>
      <c r="F44" s="1104"/>
      <c r="G44" s="1105">
        <v>2023</v>
      </c>
      <c r="H44" s="1106"/>
      <c r="I44" s="1107"/>
    </row>
    <row r="45" spans="2:10">
      <c r="B45" s="1102"/>
      <c r="C45" s="309" t="s">
        <v>273</v>
      </c>
      <c r="D45" s="309" t="s">
        <v>274</v>
      </c>
      <c r="E45" s="309" t="s">
        <v>5</v>
      </c>
      <c r="F45" s="309" t="s">
        <v>6</v>
      </c>
      <c r="G45" s="309" t="s">
        <v>778</v>
      </c>
      <c r="H45" s="309" t="s">
        <v>845</v>
      </c>
      <c r="I45" s="309" t="s">
        <v>5</v>
      </c>
    </row>
    <row r="46" spans="2:10">
      <c r="B46" s="310" t="s">
        <v>527</v>
      </c>
      <c r="C46" s="697">
        <v>18376.29</v>
      </c>
      <c r="D46" s="697">
        <v>15471.97</v>
      </c>
      <c r="E46" s="697">
        <v>13603.75</v>
      </c>
      <c r="F46" s="697">
        <v>15301.93</v>
      </c>
      <c r="G46" s="697">
        <v>17697.41</v>
      </c>
      <c r="H46" s="697">
        <v>16160.48</v>
      </c>
      <c r="I46" s="697">
        <v>20836.330000000002</v>
      </c>
      <c r="J46" s="308"/>
    </row>
    <row r="47" spans="2:10">
      <c r="B47" s="311" t="s">
        <v>919</v>
      </c>
      <c r="C47" s="697">
        <v>12051.05</v>
      </c>
      <c r="D47" s="697">
        <v>9666.73</v>
      </c>
      <c r="E47" s="697">
        <v>7896.07</v>
      </c>
      <c r="F47" s="697">
        <v>9328.4</v>
      </c>
      <c r="G47" s="697">
        <v>10283.66</v>
      </c>
      <c r="H47" s="697">
        <v>10293.73</v>
      </c>
      <c r="I47" s="697">
        <v>15794.28</v>
      </c>
      <c r="J47" s="308"/>
    </row>
    <row r="48" spans="2:10">
      <c r="B48" s="311" t="s">
        <v>153</v>
      </c>
      <c r="C48" s="697">
        <v>695.86</v>
      </c>
      <c r="D48" s="697">
        <v>497.46</v>
      </c>
      <c r="E48" s="697">
        <v>557.65</v>
      </c>
      <c r="F48" s="697">
        <v>579.52</v>
      </c>
      <c r="G48" s="697">
        <v>833.72</v>
      </c>
      <c r="H48" s="697">
        <v>541.82000000000005</v>
      </c>
      <c r="I48" s="697">
        <v>737.31</v>
      </c>
      <c r="J48" s="308"/>
    </row>
    <row r="49" spans="2:10">
      <c r="B49" s="311" t="s">
        <v>154</v>
      </c>
      <c r="C49" s="697">
        <v>5629.38</v>
      </c>
      <c r="D49" s="697">
        <v>5307.78</v>
      </c>
      <c r="E49" s="697">
        <v>5150.03</v>
      </c>
      <c r="F49" s="697">
        <v>5394.01</v>
      </c>
      <c r="G49" s="697">
        <v>6580.03</v>
      </c>
      <c r="H49" s="697">
        <v>5324.93</v>
      </c>
      <c r="I49" s="697">
        <v>4304.74</v>
      </c>
      <c r="J49" s="308"/>
    </row>
    <row r="50" spans="2:10">
      <c r="B50" s="310" t="s">
        <v>527</v>
      </c>
      <c r="C50" s="698">
        <v>-18034.349999999999</v>
      </c>
      <c r="D50" s="698">
        <v>-15438.96</v>
      </c>
      <c r="E50" s="698">
        <v>-13528.11</v>
      </c>
      <c r="F50" s="698">
        <v>-16132.48</v>
      </c>
      <c r="G50" s="698">
        <v>-17325.900000000001</v>
      </c>
      <c r="H50" s="698">
        <v>-16003.9</v>
      </c>
      <c r="I50" s="698">
        <v>-20984.81</v>
      </c>
      <c r="J50" s="308"/>
    </row>
    <row r="51" spans="2:10">
      <c r="B51" s="311" t="s">
        <v>919</v>
      </c>
      <c r="C51" s="698">
        <v>-12293.16</v>
      </c>
      <c r="D51" s="698">
        <v>-9694.9699999999993</v>
      </c>
      <c r="E51" s="698">
        <v>-7878.58</v>
      </c>
      <c r="F51" s="698">
        <v>-9562.52</v>
      </c>
      <c r="G51" s="698">
        <v>-9781.44</v>
      </c>
      <c r="H51" s="698">
        <v>-10053.91</v>
      </c>
      <c r="I51" s="698">
        <v>-15518.11</v>
      </c>
      <c r="J51" s="308"/>
    </row>
    <row r="52" spans="2:10">
      <c r="B52" s="311" t="s">
        <v>153</v>
      </c>
      <c r="C52" s="698">
        <v>-960.49</v>
      </c>
      <c r="D52" s="698">
        <v>-585.32000000000005</v>
      </c>
      <c r="E52" s="698">
        <v>-519.91999999999996</v>
      </c>
      <c r="F52" s="698">
        <v>-650.62</v>
      </c>
      <c r="G52" s="698">
        <v>-1029.46</v>
      </c>
      <c r="H52" s="698">
        <v>-587.54</v>
      </c>
      <c r="I52" s="698">
        <v>-930.07</v>
      </c>
      <c r="J52" s="308"/>
    </row>
    <row r="53" spans="2:10">
      <c r="B53" s="311" t="s">
        <v>154</v>
      </c>
      <c r="C53" s="698">
        <v>-4780.7</v>
      </c>
      <c r="D53" s="698">
        <v>-5158.67</v>
      </c>
      <c r="E53" s="698">
        <v>-5129.6099999999997</v>
      </c>
      <c r="F53" s="698">
        <v>-5919.34</v>
      </c>
      <c r="G53" s="698">
        <v>-6515</v>
      </c>
      <c r="H53" s="698">
        <v>-5362.45</v>
      </c>
      <c r="I53" s="698">
        <v>-4536.63</v>
      </c>
      <c r="J53" s="308"/>
    </row>
    <row r="54" spans="2:10">
      <c r="C54" s="308"/>
      <c r="D54" s="308"/>
      <c r="E54" s="308"/>
      <c r="F54" s="308"/>
      <c r="G54" s="308"/>
      <c r="H54" s="308"/>
      <c r="I54" s="308"/>
    </row>
  </sheetData>
  <mergeCells count="12">
    <mergeCell ref="B5:I5"/>
    <mergeCell ref="B6:I6"/>
    <mergeCell ref="B7:I7"/>
    <mergeCell ref="B1:I1"/>
    <mergeCell ref="B2:I2"/>
    <mergeCell ref="B3:I3"/>
    <mergeCell ref="B44:B45"/>
    <mergeCell ref="C44:F44"/>
    <mergeCell ref="G44:I44"/>
    <mergeCell ref="B9:I9"/>
    <mergeCell ref="B10:I10"/>
    <mergeCell ref="B11:I11"/>
  </mergeCells>
  <hyperlinks>
    <hyperlink ref="B1:G1" location="Cuprins_ro!B56" display="IV. Statistica operațiunilor bancare internaționale" xr:uid="{C584FCA7-D75C-44BA-9795-B5523C38F668}"/>
    <hyperlink ref="B2:G2" location="Содержание_ru!B56" display="IV. Статистика международных банковских операций" xr:uid="{A20D6509-9FDA-4E5B-88E9-622D56A31DA1}"/>
    <hyperlink ref="B3:G3" location="Contents_en!B56" display="IV. International bank transactions statistics" xr:uid="{5FD538AA-2526-422B-BBFA-89B3D044A83C}"/>
  </hyperlinks>
  <pageMargins left="0.7" right="0.7" top="0.75" bottom="0.75" header="0.3" footer="0.3"/>
  <pageSetup paperSize="9" orientation="portrait" r:id="rId1"/>
  <headerFooter differentOddEven="1">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4B15-2CEA-46FB-83E5-B8E103FF6E23}">
  <sheetPr codeName="Sheet25"/>
  <dimension ref="B1:M54"/>
  <sheetViews>
    <sheetView showGridLines="0" showRowColHeaders="0" zoomScaleNormal="100" workbookViewId="0"/>
  </sheetViews>
  <sheetFormatPr defaultColWidth="9.140625" defaultRowHeight="11.25"/>
  <cols>
    <col min="1" max="1" width="5.7109375" style="102" customWidth="1"/>
    <col min="2" max="2" width="25.85546875" style="102" customWidth="1"/>
    <col min="3" max="13" width="7.85546875" style="102" customWidth="1"/>
    <col min="14" max="14" width="7.7109375" style="102" customWidth="1"/>
    <col min="15" max="16384" width="9.140625" style="102"/>
  </cols>
  <sheetData>
    <row r="1" spans="2:13" s="9" customFormat="1" ht="15">
      <c r="B1" s="1005" t="s">
        <v>290</v>
      </c>
      <c r="C1" s="1005"/>
      <c r="D1" s="1005"/>
      <c r="E1" s="1005"/>
      <c r="F1" s="1005"/>
      <c r="G1" s="1005"/>
      <c r="H1" s="1005"/>
      <c r="I1" s="971"/>
      <c r="J1" s="971"/>
      <c r="K1" s="971"/>
      <c r="L1" s="971"/>
      <c r="M1" s="971"/>
    </row>
    <row r="2" spans="2:13" s="9" customFormat="1" ht="15">
      <c r="B2" s="1005" t="s">
        <v>291</v>
      </c>
      <c r="C2" s="1005"/>
      <c r="D2" s="1005"/>
      <c r="E2" s="1005"/>
      <c r="F2" s="1005"/>
      <c r="G2" s="1005"/>
      <c r="H2" s="1005"/>
      <c r="I2" s="971"/>
      <c r="J2" s="971"/>
      <c r="K2" s="971"/>
      <c r="L2" s="971"/>
      <c r="M2" s="971"/>
    </row>
    <row r="3" spans="2:13" s="9" customFormat="1" ht="15">
      <c r="B3" s="1005" t="s">
        <v>292</v>
      </c>
      <c r="C3" s="1005"/>
      <c r="D3" s="1005"/>
      <c r="E3" s="1005"/>
      <c r="F3" s="1005"/>
      <c r="G3" s="1005"/>
      <c r="H3" s="1005"/>
      <c r="I3" s="971"/>
      <c r="J3" s="971"/>
      <c r="K3" s="971"/>
      <c r="L3" s="971"/>
      <c r="M3" s="971"/>
    </row>
    <row r="4" spans="2:13" s="103" customFormat="1" ht="11.25" customHeight="1">
      <c r="B4" s="1112"/>
      <c r="C4" s="1031"/>
      <c r="D4" s="1031"/>
      <c r="E4" s="1031"/>
      <c r="F4" s="1031"/>
      <c r="G4" s="1031"/>
      <c r="H4" s="1031"/>
    </row>
    <row r="5" spans="2:13" s="158" customFormat="1" ht="18" customHeight="1">
      <c r="B5" s="875" t="s">
        <v>311</v>
      </c>
      <c r="C5" s="875"/>
      <c r="D5" s="875"/>
      <c r="E5" s="875"/>
      <c r="F5" s="875"/>
      <c r="G5" s="875"/>
      <c r="H5" s="875"/>
      <c r="I5" s="875"/>
      <c r="J5" s="875"/>
      <c r="K5" s="875"/>
      <c r="L5" s="875"/>
      <c r="M5" s="875"/>
    </row>
    <row r="6" spans="2:13" s="158" customFormat="1" ht="28.9" customHeight="1">
      <c r="B6" s="875" t="s">
        <v>834</v>
      </c>
      <c r="C6" s="875"/>
      <c r="D6" s="875"/>
      <c r="E6" s="875"/>
      <c r="F6" s="875"/>
      <c r="G6" s="875"/>
      <c r="H6" s="875"/>
      <c r="I6" s="875"/>
      <c r="J6" s="875"/>
      <c r="K6" s="875"/>
      <c r="L6" s="875"/>
      <c r="M6" s="875"/>
    </row>
    <row r="7" spans="2:13" s="158" customFormat="1" ht="15" customHeight="1">
      <c r="B7" s="875" t="s">
        <v>837</v>
      </c>
      <c r="C7" s="875"/>
      <c r="D7" s="875"/>
      <c r="E7" s="875"/>
      <c r="F7" s="875"/>
      <c r="G7" s="875"/>
      <c r="H7" s="875"/>
      <c r="I7" s="875"/>
      <c r="J7" s="875"/>
      <c r="K7" s="875"/>
      <c r="L7" s="875"/>
      <c r="M7" s="875"/>
    </row>
    <row r="8" spans="2:13" s="103" customFormat="1" ht="5.0999999999999996" customHeight="1">
      <c r="B8" s="132"/>
      <c r="C8" s="133"/>
      <c r="D8" s="133"/>
      <c r="E8" s="133"/>
      <c r="F8" s="133"/>
      <c r="G8" s="133"/>
      <c r="H8" s="133"/>
    </row>
    <row r="9" spans="2:13" s="146" customFormat="1" ht="15" customHeight="1">
      <c r="B9" s="1114" t="s">
        <v>766</v>
      </c>
      <c r="C9" s="1114"/>
      <c r="D9" s="1114"/>
      <c r="E9" s="1114"/>
      <c r="F9" s="1114"/>
      <c r="G9" s="1114"/>
      <c r="H9" s="1114"/>
      <c r="I9" s="1031"/>
      <c r="J9" s="1031"/>
      <c r="K9" s="1031"/>
      <c r="L9" s="1031"/>
      <c r="M9" s="1031"/>
    </row>
    <row r="10" spans="2:13" s="146" customFormat="1" ht="24" customHeight="1">
      <c r="B10" s="1114" t="s">
        <v>782</v>
      </c>
      <c r="C10" s="1114"/>
      <c r="D10" s="1114"/>
      <c r="E10" s="1114"/>
      <c r="F10" s="1114"/>
      <c r="G10" s="1114"/>
      <c r="H10" s="1114"/>
      <c r="I10" s="971"/>
      <c r="J10" s="971"/>
      <c r="K10" s="971"/>
      <c r="L10" s="971"/>
      <c r="M10" s="971"/>
    </row>
    <row r="11" spans="2:13" s="146" customFormat="1" ht="12" customHeight="1">
      <c r="B11" s="1114" t="s">
        <v>783</v>
      </c>
      <c r="C11" s="1114"/>
      <c r="D11" s="1114"/>
      <c r="E11" s="1114"/>
      <c r="F11" s="1114"/>
      <c r="G11" s="1114"/>
      <c r="H11" s="1114"/>
      <c r="I11" s="1031"/>
      <c r="J11" s="1031"/>
      <c r="K11" s="1031"/>
      <c r="L11" s="1031"/>
      <c r="M11" s="1031"/>
    </row>
    <row r="12" spans="2:13" s="103" customFormat="1" ht="10.5"/>
    <row r="14" spans="2:13" ht="11.25" customHeight="1"/>
    <row r="15" spans="2:13" ht="11.25" customHeight="1"/>
    <row r="16" spans="2:13"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9" ht="11.25" customHeight="1"/>
    <row r="34" spans="2:9" ht="11.25" customHeight="1">
      <c r="C34" s="1113"/>
      <c r="D34" s="1113"/>
      <c r="E34" s="1113"/>
      <c r="F34" s="1113"/>
      <c r="G34" s="1113"/>
      <c r="H34" s="1113"/>
      <c r="I34" s="1113"/>
    </row>
    <row r="35" spans="2:9" ht="11.25" customHeight="1">
      <c r="B35" s="103"/>
      <c r="C35" s="104"/>
      <c r="D35" s="104"/>
      <c r="E35" s="104"/>
      <c r="F35" s="104"/>
      <c r="G35" s="104"/>
      <c r="H35" s="104"/>
      <c r="I35" s="104"/>
    </row>
    <row r="36" spans="2:9" ht="11.25" customHeight="1">
      <c r="B36" s="103"/>
      <c r="C36" s="1113"/>
      <c r="D36" s="1113"/>
      <c r="E36" s="1113"/>
      <c r="F36" s="1113"/>
      <c r="G36" s="1113"/>
      <c r="H36" s="1113"/>
      <c r="I36" s="1113"/>
    </row>
    <row r="37" spans="2:9" ht="11.25" customHeight="1">
      <c r="B37" s="103"/>
      <c r="C37" s="104"/>
      <c r="D37" s="104"/>
      <c r="E37" s="104"/>
      <c r="F37" s="104"/>
      <c r="G37" s="104"/>
      <c r="H37" s="104"/>
      <c r="I37" s="104"/>
    </row>
    <row r="38" spans="2:9" ht="11.25" customHeight="1">
      <c r="B38" s="103"/>
      <c r="C38" s="1113"/>
      <c r="D38" s="1113"/>
      <c r="E38" s="1113"/>
      <c r="F38" s="1113"/>
      <c r="G38" s="1113"/>
      <c r="H38" s="1113"/>
      <c r="I38" s="1113"/>
    </row>
    <row r="39" spans="2:9" ht="11.25" customHeight="1">
      <c r="B39" s="103"/>
      <c r="C39" s="104"/>
      <c r="D39" s="104"/>
      <c r="E39" s="104"/>
      <c r="F39" s="104"/>
      <c r="G39" s="104"/>
      <c r="H39" s="104"/>
      <c r="I39" s="104"/>
    </row>
    <row r="40" spans="2:9" s="103" customFormat="1" ht="11.25" customHeight="1">
      <c r="C40" s="105"/>
      <c r="D40" s="105"/>
      <c r="E40" s="105"/>
      <c r="F40" s="105"/>
      <c r="G40" s="105"/>
      <c r="H40" s="105"/>
      <c r="I40" s="105"/>
    </row>
    <row r="41" spans="2:9" s="103" customFormat="1" ht="11.25" customHeight="1">
      <c r="I41" s="105"/>
    </row>
    <row r="42" spans="2:9" s="103" customFormat="1" ht="11.25" customHeight="1">
      <c r="B42" s="1110"/>
      <c r="C42" s="1105">
        <v>2022</v>
      </c>
      <c r="D42" s="1106"/>
      <c r="E42" s="1106"/>
      <c r="F42" s="1106"/>
      <c r="G42" s="1106">
        <v>2023</v>
      </c>
      <c r="H42" s="1106"/>
      <c r="I42" s="1107"/>
    </row>
    <row r="43" spans="2:9" s="103" customFormat="1" ht="11.25" customHeight="1">
      <c r="B43" s="1111"/>
      <c r="C43" s="101" t="s">
        <v>273</v>
      </c>
      <c r="D43" s="101" t="s">
        <v>274</v>
      </c>
      <c r="E43" s="101" t="s">
        <v>275</v>
      </c>
      <c r="F43" s="101" t="s">
        <v>276</v>
      </c>
      <c r="G43" s="101" t="s">
        <v>694</v>
      </c>
      <c r="H43" s="101" t="s">
        <v>845</v>
      </c>
      <c r="I43" s="101" t="s">
        <v>5</v>
      </c>
    </row>
    <row r="44" spans="2:9" s="103" customFormat="1" ht="11.25" customHeight="1">
      <c r="B44" s="107" t="s">
        <v>277</v>
      </c>
      <c r="C44" s="107">
        <v>18.38</v>
      </c>
      <c r="D44" s="107">
        <v>15.47</v>
      </c>
      <c r="E44" s="107">
        <v>13.6</v>
      </c>
      <c r="F44" s="107">
        <v>15.3</v>
      </c>
      <c r="G44" s="107">
        <v>17.7</v>
      </c>
      <c r="H44" s="107">
        <v>16.16</v>
      </c>
      <c r="I44" s="107">
        <v>20.84</v>
      </c>
    </row>
    <row r="45" spans="2:9" s="103" customFormat="1" ht="11.25" customHeight="1">
      <c r="B45" s="106" t="s">
        <v>278</v>
      </c>
      <c r="C45" s="106">
        <v>8.01</v>
      </c>
      <c r="D45" s="106">
        <v>8.6300000000000008</v>
      </c>
      <c r="E45" s="106">
        <v>8.0500000000000007</v>
      </c>
      <c r="F45" s="106">
        <v>8.48</v>
      </c>
      <c r="G45" s="106">
        <v>9.83</v>
      </c>
      <c r="H45" s="106">
        <v>8.1</v>
      </c>
      <c r="I45" s="106">
        <v>9.16</v>
      </c>
    </row>
    <row r="46" spans="2:9" s="103" customFormat="1" ht="11.25" customHeight="1">
      <c r="B46" s="106" t="s">
        <v>279</v>
      </c>
      <c r="C46" s="106">
        <v>9.6300000000000008</v>
      </c>
      <c r="D46" s="106">
        <v>6.27</v>
      </c>
      <c r="E46" s="106">
        <v>4.8099999999999996</v>
      </c>
      <c r="F46" s="106">
        <v>6.13</v>
      </c>
      <c r="G46" s="106">
        <v>6.57</v>
      </c>
      <c r="H46" s="106">
        <v>6.68</v>
      </c>
      <c r="I46" s="106">
        <v>11.11</v>
      </c>
    </row>
    <row r="47" spans="2:9" s="103" customFormat="1" ht="11.25" customHeight="1">
      <c r="B47" s="106" t="s">
        <v>280</v>
      </c>
      <c r="C47" s="106">
        <v>0.08</v>
      </c>
      <c r="D47" s="106">
        <v>0.04</v>
      </c>
      <c r="E47" s="106">
        <v>0.04</v>
      </c>
      <c r="F47" s="106">
        <v>0.03</v>
      </c>
      <c r="G47" s="106">
        <v>0.02</v>
      </c>
      <c r="H47" s="106">
        <v>0.01</v>
      </c>
      <c r="I47" s="106">
        <v>0.01</v>
      </c>
    </row>
    <row r="48" spans="2:9" s="103" customFormat="1" ht="22.5" customHeight="1">
      <c r="B48" s="144" t="s">
        <v>281</v>
      </c>
      <c r="C48" s="793">
        <v>0.65999999999999848</v>
      </c>
      <c r="D48" s="793">
        <v>0.53000000000000025</v>
      </c>
      <c r="E48" s="793">
        <v>0.69999999999999929</v>
      </c>
      <c r="F48" s="793">
        <v>0.66000000000000036</v>
      </c>
      <c r="G48" s="793">
        <v>1.2799999999999989</v>
      </c>
      <c r="H48" s="793">
        <v>1.3700000000000008</v>
      </c>
      <c r="I48" s="793">
        <v>0.56000000000000028</v>
      </c>
    </row>
    <row r="49" spans="2:9" s="103" customFormat="1" ht="11.25" customHeight="1">
      <c r="B49" s="107" t="s">
        <v>282</v>
      </c>
      <c r="C49" s="794">
        <v>-18.03</v>
      </c>
      <c r="D49" s="794">
        <v>-15.44</v>
      </c>
      <c r="E49" s="794">
        <v>-13.53</v>
      </c>
      <c r="F49" s="794">
        <v>-16.13</v>
      </c>
      <c r="G49" s="794">
        <v>-17.329999999999998</v>
      </c>
      <c r="H49" s="794">
        <v>-16</v>
      </c>
      <c r="I49" s="794">
        <v>-20.98</v>
      </c>
    </row>
    <row r="50" spans="2:9" s="103" customFormat="1" ht="11.25" customHeight="1">
      <c r="B50" s="106" t="s">
        <v>278</v>
      </c>
      <c r="C50" s="795">
        <v>-7.79</v>
      </c>
      <c r="D50" s="795">
        <v>-8.65</v>
      </c>
      <c r="E50" s="795">
        <v>-8.06</v>
      </c>
      <c r="F50" s="795">
        <v>-8.86</v>
      </c>
      <c r="G50" s="795">
        <v>-9.58</v>
      </c>
      <c r="H50" s="795">
        <v>-8.18</v>
      </c>
      <c r="I50" s="795">
        <v>-9.26</v>
      </c>
    </row>
    <row r="51" spans="2:9" s="103" customFormat="1" ht="11.25" customHeight="1">
      <c r="B51" s="106" t="s">
        <v>279</v>
      </c>
      <c r="C51" s="795">
        <v>-9.5</v>
      </c>
      <c r="D51" s="795">
        <v>-6.16</v>
      </c>
      <c r="E51" s="795">
        <v>-4.67</v>
      </c>
      <c r="F51" s="795">
        <v>-6.52</v>
      </c>
      <c r="G51" s="795">
        <v>-6.45</v>
      </c>
      <c r="H51" s="795">
        <v>-6.41</v>
      </c>
      <c r="I51" s="795">
        <v>-11.1</v>
      </c>
    </row>
    <row r="52" spans="2:9" s="103" customFormat="1" ht="11.25" customHeight="1">
      <c r="B52" s="106" t="s">
        <v>280</v>
      </c>
      <c r="C52" s="795">
        <v>-0.09</v>
      </c>
      <c r="D52" s="795">
        <v>-0.05</v>
      </c>
      <c r="E52" s="795">
        <v>-0.05</v>
      </c>
      <c r="F52" s="795">
        <v>-0.03</v>
      </c>
      <c r="G52" s="795">
        <v>-0.02</v>
      </c>
      <c r="H52" s="795">
        <v>-0.02</v>
      </c>
      <c r="I52" s="795">
        <v>-0.03</v>
      </c>
    </row>
    <row r="53" spans="2:9" s="103" customFormat="1" ht="22.5" customHeight="1">
      <c r="B53" s="144" t="s">
        <v>281</v>
      </c>
      <c r="C53" s="795">
        <v>-0.65000000000000202</v>
      </c>
      <c r="D53" s="795">
        <v>-0.57999999999999896</v>
      </c>
      <c r="E53" s="795">
        <v>-0.74999999999999889</v>
      </c>
      <c r="F53" s="795">
        <v>-0.72</v>
      </c>
      <c r="G53" s="795">
        <v>-1.279999999999998</v>
      </c>
      <c r="H53" s="795">
        <v>-1.3900000000000001</v>
      </c>
      <c r="I53" s="795">
        <v>-0.59000000000000097</v>
      </c>
    </row>
    <row r="54" spans="2:9" ht="11.25" customHeight="1">
      <c r="B54" s="108"/>
      <c r="C54" s="108"/>
      <c r="D54" s="108"/>
      <c r="E54" s="108"/>
      <c r="F54" s="108"/>
    </row>
  </sheetData>
  <mergeCells count="19">
    <mergeCell ref="B1:M1"/>
    <mergeCell ref="B2:M2"/>
    <mergeCell ref="B3:M3"/>
    <mergeCell ref="B5:M5"/>
    <mergeCell ref="B6:M6"/>
    <mergeCell ref="B42:B43"/>
    <mergeCell ref="B4:H4"/>
    <mergeCell ref="C34:D34"/>
    <mergeCell ref="E34:I34"/>
    <mergeCell ref="C42:F42"/>
    <mergeCell ref="C36:D36"/>
    <mergeCell ref="E36:I36"/>
    <mergeCell ref="C38:D38"/>
    <mergeCell ref="E38:I38"/>
    <mergeCell ref="B9:M9"/>
    <mergeCell ref="B10:M10"/>
    <mergeCell ref="B11:M11"/>
    <mergeCell ref="B7:M7"/>
    <mergeCell ref="G42:I42"/>
  </mergeCells>
  <hyperlinks>
    <hyperlink ref="B1:H1" location="Cuprins_ro!B56" display="IV. Statistica operațiunilor bancare internaționale" xr:uid="{7C06E209-F00F-4AF9-921A-1B08ECD0B720}"/>
    <hyperlink ref="B2:H2" location="Содержание_ru!B56" display="IV. Статистика международных банковских операций" xr:uid="{B982258B-5707-411A-BD49-6C13BA8D1597}"/>
    <hyperlink ref="B3:H3" location="Contents_en!B56" display="IV. International bank transactions statistics" xr:uid="{571C21BF-0242-4CB2-8117-3637A9CB2882}"/>
  </hyperlinks>
  <pageMargins left="0.7" right="0.7" top="0.75" bottom="0.75" header="0.3" footer="0.3"/>
  <pageSetup paperSize="9" orientation="portrait" r:id="rId1"/>
  <headerFooter differentOddEven="1">
    <oddHeader>&amp;R &amp;L&amp;1 </oddHeader>
    <oddFooter>&amp;C _x000D_
 &amp;L&amp;1 </oddFooter>
    <evenHeader>&amp;R &amp;L&amp;1 </evenHeader>
    <evenFooter>&amp;C _x000D_
 &amp;L&amp;1 </evenFooter>
  </headerFooter>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60C03-72FC-44B1-833D-6E5B7DEBC5D1}">
  <sheetPr codeName="Sheet26"/>
  <dimension ref="B1:Y56"/>
  <sheetViews>
    <sheetView showGridLines="0" showRowColHeaders="0" zoomScaleNormal="100" workbookViewId="0"/>
  </sheetViews>
  <sheetFormatPr defaultRowHeight="15"/>
  <cols>
    <col min="1" max="1" width="5.7109375" customWidth="1"/>
    <col min="2" max="2" width="32.7109375" customWidth="1"/>
    <col min="4" max="13" width="7.42578125" customWidth="1"/>
    <col min="14" max="14" width="10.28515625" customWidth="1"/>
  </cols>
  <sheetData>
    <row r="1" spans="2:25">
      <c r="B1" s="1005" t="s">
        <v>290</v>
      </c>
      <c r="C1" s="1005"/>
      <c r="D1" s="1005"/>
      <c r="E1" s="1005"/>
      <c r="F1" s="1005"/>
      <c r="G1" s="1005"/>
      <c r="H1" s="1005"/>
      <c r="I1" s="1005"/>
      <c r="J1" s="1005"/>
      <c r="K1" s="1005"/>
      <c r="L1" s="1005"/>
      <c r="M1" s="1005"/>
    </row>
    <row r="2" spans="2:25">
      <c r="B2" s="1005" t="s">
        <v>291</v>
      </c>
      <c r="C2" s="1005"/>
      <c r="D2" s="1005"/>
      <c r="E2" s="1005"/>
      <c r="F2" s="1005"/>
      <c r="G2" s="1005"/>
      <c r="H2" s="1005"/>
      <c r="I2" s="1005"/>
      <c r="J2" s="1005"/>
      <c r="K2" s="1005"/>
      <c r="L2" s="1005"/>
      <c r="M2" s="1005"/>
    </row>
    <row r="3" spans="2:25">
      <c r="B3" s="1005" t="s">
        <v>292</v>
      </c>
      <c r="C3" s="1005"/>
      <c r="D3" s="1005"/>
      <c r="E3" s="1005"/>
      <c r="F3" s="1005"/>
      <c r="G3" s="1005"/>
      <c r="H3" s="1005"/>
      <c r="I3" s="1005"/>
      <c r="J3" s="1005"/>
      <c r="K3" s="1005"/>
      <c r="L3" s="1005"/>
      <c r="M3" s="1005"/>
    </row>
    <row r="4" spans="2:25" ht="11.25" customHeight="1">
      <c r="N4" s="321"/>
    </row>
    <row r="5" spans="2:25" s="148" customFormat="1" ht="30" customHeight="1">
      <c r="B5" s="875" t="s">
        <v>762</v>
      </c>
      <c r="C5" s="875"/>
      <c r="D5" s="875"/>
      <c r="E5" s="875"/>
      <c r="F5" s="875"/>
      <c r="G5" s="875"/>
      <c r="H5" s="875"/>
      <c r="I5" s="875"/>
      <c r="J5" s="875"/>
      <c r="K5" s="875"/>
      <c r="L5" s="875"/>
      <c r="M5" s="875"/>
      <c r="N5" s="875"/>
      <c r="O5" s="875"/>
      <c r="P5" s="875"/>
      <c r="Q5" s="875"/>
      <c r="R5" s="875"/>
      <c r="S5" s="875"/>
    </row>
    <row r="6" spans="2:25" s="148" customFormat="1" ht="30.6" customHeight="1">
      <c r="B6" s="875" t="s">
        <v>1061</v>
      </c>
      <c r="C6" s="875"/>
      <c r="D6" s="875"/>
      <c r="E6" s="875"/>
      <c r="F6" s="875"/>
      <c r="G6" s="875"/>
      <c r="H6" s="875"/>
      <c r="I6" s="875"/>
      <c r="J6" s="875"/>
      <c r="K6" s="875"/>
      <c r="L6" s="875"/>
      <c r="M6" s="875"/>
      <c r="N6" s="875"/>
      <c r="O6" s="875"/>
      <c r="P6" s="875"/>
      <c r="Q6" s="875"/>
      <c r="R6" s="875"/>
      <c r="S6" s="875"/>
      <c r="T6" s="711"/>
    </row>
    <row r="7" spans="2:25" s="717" customFormat="1" ht="30" customHeight="1">
      <c r="B7" s="875" t="s">
        <v>841</v>
      </c>
      <c r="C7" s="875"/>
      <c r="D7" s="875"/>
      <c r="E7" s="875"/>
      <c r="F7" s="875"/>
      <c r="G7" s="875"/>
      <c r="H7" s="875"/>
      <c r="I7" s="875"/>
      <c r="J7" s="875"/>
      <c r="K7" s="875"/>
      <c r="L7" s="875"/>
      <c r="M7" s="875"/>
      <c r="N7" s="875"/>
      <c r="O7" s="875"/>
      <c r="P7" s="875"/>
      <c r="Q7" s="875"/>
      <c r="R7" s="875"/>
      <c r="S7" s="875"/>
      <c r="T7" s="621"/>
    </row>
    <row r="8" spans="2:25" ht="5.0999999999999996" customHeight="1">
      <c r="B8" s="120"/>
      <c r="C8" s="120"/>
      <c r="D8" s="120"/>
      <c r="E8" s="120"/>
      <c r="F8" s="120"/>
      <c r="G8" s="120"/>
      <c r="H8" s="120"/>
      <c r="I8" s="120"/>
      <c r="J8" s="120"/>
      <c r="K8" s="120"/>
      <c r="L8" s="120"/>
      <c r="M8" s="120"/>
      <c r="N8" s="120"/>
    </row>
    <row r="9" spans="2:25" s="149" customFormat="1" ht="12.75" customHeight="1">
      <c r="B9" s="593" t="s">
        <v>763</v>
      </c>
      <c r="C9" s="592"/>
      <c r="D9" s="592"/>
      <c r="E9" s="592"/>
      <c r="F9" s="592"/>
      <c r="G9" s="592"/>
      <c r="H9" s="592"/>
      <c r="I9" s="592"/>
      <c r="J9" s="592"/>
      <c r="K9" s="592"/>
      <c r="L9" s="592"/>
      <c r="M9" s="592"/>
      <c r="N9" s="592"/>
      <c r="O9" s="592"/>
      <c r="P9" s="592"/>
      <c r="Q9" s="592"/>
      <c r="R9" s="592"/>
      <c r="S9" s="592"/>
    </row>
    <row r="10" spans="2:25" s="149" customFormat="1" ht="12.75">
      <c r="B10" s="126" t="s">
        <v>764</v>
      </c>
      <c r="C10" s="154"/>
      <c r="D10" s="154"/>
      <c r="E10" s="154"/>
      <c r="F10" s="154"/>
      <c r="G10" s="154"/>
      <c r="H10" s="154"/>
      <c r="I10" s="126"/>
      <c r="J10" s="151"/>
      <c r="K10" s="151"/>
      <c r="L10" s="151"/>
      <c r="M10" s="151"/>
      <c r="N10" s="151"/>
      <c r="O10" s="151"/>
      <c r="P10" s="151"/>
      <c r="Q10" s="151"/>
      <c r="R10" s="151"/>
      <c r="S10" s="151"/>
    </row>
    <row r="11" spans="2:25" s="149" customFormat="1" ht="12.75">
      <c r="B11" s="126" t="s">
        <v>765</v>
      </c>
      <c r="C11" s="154"/>
      <c r="D11" s="154"/>
      <c r="E11" s="154"/>
      <c r="F11" s="154"/>
      <c r="G11" s="154"/>
      <c r="H11" s="154"/>
      <c r="I11" s="126"/>
      <c r="J11" s="151"/>
      <c r="K11" s="151"/>
      <c r="L11" s="151"/>
      <c r="M11" s="151"/>
      <c r="N11" s="151"/>
      <c r="O11" s="151"/>
      <c r="P11" s="151"/>
      <c r="Q11" s="151"/>
      <c r="R11" s="151"/>
      <c r="S11" s="151"/>
    </row>
    <row r="12" spans="2:25" s="9" customFormat="1">
      <c r="C12" s="57"/>
      <c r="D12" s="57"/>
      <c r="E12" s="57"/>
      <c r="F12" s="57"/>
      <c r="G12" s="57"/>
      <c r="H12" s="57"/>
      <c r="I12" s="57"/>
      <c r="J12" s="57"/>
      <c r="K12" s="57"/>
      <c r="L12" s="57"/>
      <c r="M12" s="57"/>
      <c r="N12" s="57"/>
      <c r="O12" s="57"/>
      <c r="P12" s="57"/>
      <c r="Q12" s="57"/>
      <c r="R12" s="57"/>
      <c r="S12" s="57"/>
      <c r="T12" s="57"/>
      <c r="W12" s="66"/>
    </row>
    <row r="13" spans="2:25" s="9" customFormat="1">
      <c r="C13" s="57"/>
      <c r="D13" s="57"/>
      <c r="E13" s="57"/>
      <c r="F13" s="57"/>
      <c r="G13" s="57"/>
      <c r="H13" s="57"/>
      <c r="I13" s="57"/>
      <c r="J13" s="57"/>
      <c r="K13" s="57"/>
      <c r="L13" s="57"/>
      <c r="M13" s="57"/>
      <c r="N13" s="57"/>
      <c r="Q13"/>
      <c r="R13"/>
      <c r="S13"/>
      <c r="T13"/>
      <c r="U13"/>
      <c r="V13"/>
      <c r="W13"/>
      <c r="X13"/>
      <c r="Y13"/>
    </row>
    <row r="14" spans="2:25" s="9" customFormat="1">
      <c r="C14" s="57"/>
      <c r="D14" s="57"/>
      <c r="E14" s="57"/>
      <c r="F14" s="57"/>
      <c r="G14" s="57"/>
      <c r="H14" s="57"/>
      <c r="I14" s="57"/>
      <c r="J14" s="57"/>
      <c r="K14" s="57"/>
      <c r="L14" s="57"/>
      <c r="M14" s="57"/>
      <c r="N14" s="57"/>
      <c r="Q14"/>
      <c r="R14"/>
      <c r="S14"/>
      <c r="T14"/>
      <c r="U14"/>
      <c r="V14"/>
      <c r="W14"/>
      <c r="X14"/>
      <c r="Y14"/>
    </row>
    <row r="15" spans="2:25" s="9" customFormat="1">
      <c r="C15" s="57"/>
      <c r="D15" s="57"/>
      <c r="E15" s="57"/>
      <c r="F15" s="57"/>
      <c r="G15" s="57"/>
      <c r="H15" s="57"/>
      <c r="I15" s="57"/>
      <c r="J15" s="57"/>
      <c r="K15" s="57"/>
      <c r="L15" s="57"/>
      <c r="M15" s="57"/>
      <c r="N15" s="57"/>
      <c r="Q15"/>
      <c r="R15"/>
      <c r="S15"/>
      <c r="T15"/>
      <c r="U15"/>
      <c r="V15"/>
      <c r="W15"/>
      <c r="X15"/>
      <c r="Y15"/>
    </row>
    <row r="16" spans="2:25" s="9" customFormat="1">
      <c r="C16" s="57"/>
      <c r="D16" s="57"/>
      <c r="E16" s="57"/>
      <c r="F16" s="57"/>
      <c r="G16" s="57"/>
      <c r="H16" s="57"/>
      <c r="I16" s="57"/>
      <c r="J16" s="57"/>
      <c r="K16" s="57"/>
      <c r="L16" s="57"/>
      <c r="M16" s="57"/>
      <c r="N16" s="57"/>
      <c r="Q16"/>
      <c r="R16"/>
      <c r="S16"/>
      <c r="T16"/>
      <c r="U16"/>
      <c r="V16"/>
      <c r="W16"/>
      <c r="X16"/>
      <c r="Y16"/>
    </row>
    <row r="17" spans="3:25" s="9" customFormat="1">
      <c r="C17" s="57"/>
      <c r="D17" s="57"/>
      <c r="E17" s="57"/>
      <c r="F17" s="57"/>
      <c r="G17" s="57"/>
      <c r="H17" s="57"/>
      <c r="I17" s="57"/>
      <c r="J17" s="57"/>
      <c r="K17" s="57"/>
      <c r="L17" s="57"/>
      <c r="M17" s="57"/>
      <c r="N17" s="57"/>
      <c r="Q17"/>
      <c r="R17"/>
      <c r="S17"/>
      <c r="T17"/>
      <c r="U17"/>
      <c r="V17"/>
      <c r="W17"/>
      <c r="X17"/>
      <c r="Y17"/>
    </row>
    <row r="18" spans="3:25" s="9" customFormat="1">
      <c r="C18" s="57"/>
      <c r="D18" s="57"/>
      <c r="E18" s="57"/>
      <c r="F18" s="57"/>
      <c r="G18" s="57"/>
      <c r="H18" s="57"/>
      <c r="I18" s="57"/>
      <c r="J18" s="57"/>
      <c r="K18" s="57"/>
      <c r="L18" s="57"/>
      <c r="M18" s="57"/>
      <c r="N18" s="57"/>
      <c r="Q18"/>
      <c r="R18"/>
      <c r="S18"/>
      <c r="T18"/>
      <c r="U18"/>
      <c r="V18"/>
      <c r="W18"/>
      <c r="X18"/>
      <c r="Y18"/>
    </row>
    <row r="19" spans="3:25" s="9" customFormat="1">
      <c r="C19" s="57"/>
      <c r="D19" s="57"/>
      <c r="E19" s="57"/>
      <c r="F19" s="57"/>
      <c r="G19" s="57"/>
      <c r="H19" s="57"/>
      <c r="I19" s="57"/>
      <c r="J19" s="57"/>
      <c r="K19" s="57"/>
      <c r="L19" s="57"/>
      <c r="M19" s="57"/>
      <c r="N19" s="57"/>
      <c r="Q19"/>
      <c r="R19"/>
      <c r="S19"/>
      <c r="T19"/>
      <c r="U19"/>
      <c r="V19"/>
      <c r="W19"/>
      <c r="X19"/>
      <c r="Y19"/>
    </row>
    <row r="20" spans="3:25" s="9" customFormat="1">
      <c r="C20" s="57"/>
      <c r="D20" s="57"/>
      <c r="E20" s="57"/>
      <c r="F20" s="57"/>
      <c r="G20" s="57"/>
      <c r="H20" s="57"/>
      <c r="I20" s="57"/>
      <c r="J20" s="57"/>
      <c r="K20" s="57"/>
      <c r="L20" s="57"/>
      <c r="M20" s="57"/>
      <c r="N20" s="57"/>
      <c r="O20" s="57"/>
      <c r="P20" s="57"/>
      <c r="Q20" s="57"/>
      <c r="R20" s="57"/>
      <c r="S20" s="57"/>
      <c r="T20" s="57"/>
      <c r="W20" s="66"/>
    </row>
    <row r="21" spans="3:25" s="9" customFormat="1">
      <c r="C21" s="57"/>
      <c r="D21" s="57"/>
      <c r="E21" s="57"/>
      <c r="F21" s="57"/>
      <c r="G21" s="57"/>
      <c r="H21" s="57"/>
      <c r="I21" s="57"/>
      <c r="J21" s="57"/>
      <c r="K21" s="57"/>
      <c r="L21" s="57"/>
      <c r="M21" s="57"/>
      <c r="N21" s="57"/>
      <c r="O21" s="57"/>
      <c r="P21" s="57"/>
      <c r="Q21" s="57"/>
      <c r="R21" s="57"/>
      <c r="S21" s="57"/>
      <c r="T21" s="57"/>
      <c r="W21" s="66"/>
    </row>
    <row r="22" spans="3:25" s="9" customFormat="1">
      <c r="C22" s="57"/>
      <c r="D22" s="57"/>
      <c r="E22" s="57"/>
      <c r="F22" s="57"/>
      <c r="G22" s="57"/>
      <c r="H22" s="57"/>
      <c r="I22" s="57"/>
      <c r="J22" s="57"/>
      <c r="K22" s="57"/>
      <c r="L22" s="57"/>
      <c r="M22" s="57"/>
      <c r="N22" s="57"/>
      <c r="O22" s="57"/>
      <c r="P22" s="57"/>
      <c r="Q22" s="57"/>
      <c r="R22" s="57"/>
      <c r="S22" s="57"/>
      <c r="T22" s="57"/>
      <c r="W22" s="66"/>
    </row>
    <row r="23" spans="3:25" s="9" customFormat="1">
      <c r="C23" s="57"/>
      <c r="D23" s="57"/>
      <c r="E23" s="57"/>
      <c r="F23" s="57"/>
      <c r="G23" s="57"/>
      <c r="H23" s="57"/>
      <c r="I23" s="57"/>
      <c r="J23" s="57"/>
      <c r="K23" s="57"/>
      <c r="L23" s="57"/>
      <c r="M23" s="57"/>
      <c r="N23" s="57"/>
      <c r="O23" s="57"/>
      <c r="P23" s="57"/>
      <c r="Q23" s="57"/>
      <c r="R23" s="57"/>
      <c r="S23" s="57"/>
      <c r="T23" s="57"/>
      <c r="W23" s="66"/>
    </row>
    <row r="24" spans="3:25" s="9" customFormat="1">
      <c r="C24" s="57"/>
      <c r="D24" s="57"/>
      <c r="E24" s="57"/>
      <c r="F24" s="57"/>
      <c r="G24" s="57"/>
      <c r="H24" s="57"/>
      <c r="I24" s="57"/>
      <c r="J24" s="57"/>
      <c r="K24" s="57"/>
      <c r="L24" s="57"/>
      <c r="M24" s="57"/>
      <c r="N24" s="57"/>
      <c r="O24" s="57"/>
      <c r="P24" s="57"/>
      <c r="Q24" s="57"/>
      <c r="R24" s="57"/>
      <c r="S24" s="57"/>
      <c r="T24" s="57"/>
      <c r="W24" s="66"/>
    </row>
    <row r="25" spans="3:25" s="9" customFormat="1">
      <c r="C25" s="57"/>
      <c r="D25" s="57"/>
      <c r="E25" s="57"/>
      <c r="F25" s="57"/>
      <c r="G25" s="57"/>
      <c r="H25" s="57"/>
      <c r="I25" s="57"/>
      <c r="J25" s="57"/>
      <c r="K25" s="57"/>
      <c r="L25" s="57"/>
      <c r="M25" s="57"/>
      <c r="N25" s="57"/>
      <c r="O25" s="57"/>
      <c r="P25" s="57"/>
      <c r="Q25" s="57"/>
      <c r="R25" s="57"/>
      <c r="S25" s="57"/>
      <c r="T25" s="57"/>
      <c r="W25" s="66"/>
    </row>
    <row r="26" spans="3:25" s="9" customFormat="1">
      <c r="C26" s="57"/>
      <c r="D26" s="57"/>
      <c r="E26" s="57"/>
      <c r="F26" s="57"/>
      <c r="G26" s="57"/>
      <c r="H26" s="57"/>
      <c r="I26" s="57"/>
      <c r="J26" s="57"/>
      <c r="K26" s="57"/>
      <c r="L26" s="57"/>
      <c r="M26" s="57"/>
      <c r="N26" s="57"/>
      <c r="O26" s="57"/>
      <c r="P26" s="57"/>
      <c r="Q26" s="57"/>
      <c r="R26" s="57"/>
      <c r="S26" s="57"/>
      <c r="T26" s="57"/>
      <c r="W26" s="66"/>
    </row>
    <row r="27" spans="3:25" s="9" customFormat="1">
      <c r="C27" s="57"/>
      <c r="D27" s="57"/>
      <c r="E27" s="57"/>
      <c r="F27" s="57"/>
      <c r="G27" s="57"/>
      <c r="H27" s="57"/>
      <c r="I27" s="57"/>
      <c r="J27" s="57"/>
      <c r="K27" s="57"/>
      <c r="L27" s="57"/>
      <c r="M27" s="57"/>
      <c r="N27" s="57"/>
      <c r="O27" s="57"/>
      <c r="P27" s="57"/>
      <c r="Q27" s="57"/>
      <c r="R27" s="57"/>
      <c r="S27" s="57"/>
      <c r="T27" s="57"/>
      <c r="W27" s="66"/>
    </row>
    <row r="28" spans="3:25" s="9" customFormat="1">
      <c r="C28" s="57"/>
      <c r="D28" s="57"/>
      <c r="E28" s="57"/>
      <c r="F28" s="57"/>
      <c r="G28" s="57"/>
      <c r="H28" s="57"/>
      <c r="I28" s="57"/>
      <c r="J28" s="57"/>
      <c r="K28" s="57"/>
      <c r="L28" s="57"/>
      <c r="M28" s="57"/>
      <c r="N28" s="57"/>
      <c r="O28" s="57"/>
      <c r="P28" s="57"/>
      <c r="Q28" s="57"/>
      <c r="R28" s="57"/>
      <c r="S28" s="57"/>
      <c r="T28" s="57"/>
      <c r="W28" s="66"/>
    </row>
    <row r="29" spans="3:25" s="9" customFormat="1">
      <c r="C29" s="57"/>
      <c r="D29" s="57"/>
      <c r="E29" s="57"/>
      <c r="F29" s="57"/>
      <c r="G29" s="57"/>
      <c r="H29" s="57"/>
      <c r="I29" s="57"/>
      <c r="J29" s="57"/>
      <c r="K29" s="57"/>
      <c r="L29" s="57"/>
      <c r="M29" s="57"/>
      <c r="N29" s="57"/>
      <c r="O29" s="57"/>
      <c r="P29" s="57"/>
      <c r="Q29" s="57"/>
      <c r="R29" s="57"/>
      <c r="S29" s="57"/>
      <c r="T29" s="57"/>
      <c r="W29" s="66"/>
    </row>
    <row r="30" spans="3:25" s="9" customFormat="1">
      <c r="C30" s="57"/>
      <c r="D30" s="57"/>
      <c r="E30" s="57"/>
      <c r="F30" s="57"/>
      <c r="G30" s="57"/>
      <c r="H30" s="57"/>
      <c r="I30" s="57"/>
      <c r="J30" s="57"/>
      <c r="K30" s="57"/>
      <c r="L30" s="57"/>
      <c r="M30" s="57"/>
      <c r="N30" s="57"/>
      <c r="O30" s="57"/>
      <c r="P30" s="57"/>
      <c r="Q30" s="57"/>
      <c r="R30" s="57"/>
      <c r="S30" s="57"/>
      <c r="T30" s="57"/>
      <c r="W30" s="66"/>
    </row>
    <row r="31" spans="3:25" s="9" customFormat="1">
      <c r="C31" s="57"/>
      <c r="D31" s="57"/>
      <c r="E31" s="57"/>
      <c r="F31" s="57"/>
      <c r="G31" s="57"/>
      <c r="H31" s="57"/>
      <c r="I31" s="57"/>
      <c r="J31" s="57"/>
      <c r="K31" s="57"/>
      <c r="L31" s="57"/>
      <c r="M31" s="57"/>
      <c r="N31" s="57"/>
      <c r="O31" s="57"/>
      <c r="P31" s="57"/>
      <c r="Q31" s="57"/>
      <c r="R31" s="57"/>
      <c r="S31" s="57"/>
      <c r="T31" s="57"/>
      <c r="W31" s="66"/>
    </row>
    <row r="32" spans="3:25" s="9" customFormat="1">
      <c r="C32" s="57"/>
      <c r="D32" s="57"/>
      <c r="E32" s="57"/>
      <c r="F32" s="57"/>
      <c r="G32" s="57"/>
      <c r="H32" s="57"/>
      <c r="I32" s="57"/>
      <c r="J32" s="57"/>
      <c r="K32" s="57"/>
      <c r="L32" s="57"/>
      <c r="M32" s="57"/>
      <c r="N32" s="57"/>
      <c r="O32" s="57"/>
      <c r="P32" s="57"/>
      <c r="Q32" s="57"/>
      <c r="R32" s="57"/>
      <c r="S32" s="57"/>
      <c r="T32" s="57"/>
      <c r="W32" s="66"/>
    </row>
    <row r="33" spans="2:23" s="9" customFormat="1">
      <c r="C33" s="57"/>
      <c r="D33" s="57"/>
      <c r="E33" s="57"/>
      <c r="F33" s="57"/>
      <c r="G33" s="57"/>
      <c r="H33" s="57"/>
      <c r="I33" s="57"/>
      <c r="J33" s="57"/>
      <c r="K33" s="57"/>
      <c r="L33" s="57"/>
      <c r="M33" s="57"/>
      <c r="N33" s="57"/>
      <c r="O33" s="57"/>
      <c r="P33" s="57"/>
      <c r="Q33" s="57"/>
      <c r="R33" s="57"/>
      <c r="S33" s="57"/>
      <c r="T33" s="57"/>
      <c r="W33" s="66"/>
    </row>
    <row r="34" spans="2:23" s="9" customFormat="1">
      <c r="O34" s="57"/>
      <c r="P34" s="57"/>
      <c r="Q34" s="57"/>
      <c r="R34" s="57"/>
      <c r="S34" s="57"/>
      <c r="T34" s="57"/>
      <c r="W34" s="66"/>
    </row>
    <row r="35" spans="2:23" s="9" customFormat="1" ht="10.5" customHeight="1">
      <c r="B35" s="36" t="s">
        <v>47</v>
      </c>
      <c r="O35" s="57"/>
      <c r="P35" s="57"/>
      <c r="Q35" s="57"/>
      <c r="R35" s="57"/>
      <c r="S35" s="57"/>
      <c r="T35" s="57"/>
      <c r="W35" s="66"/>
    </row>
    <row r="36" spans="2:23" s="9" customFormat="1" ht="10.5" customHeight="1">
      <c r="O36" s="57"/>
      <c r="P36" s="57"/>
      <c r="Q36" s="57"/>
      <c r="R36" s="57"/>
      <c r="S36" s="57"/>
      <c r="T36" s="57"/>
      <c r="W36" s="66"/>
    </row>
    <row r="37" spans="2:23" s="9" customFormat="1" ht="11.25" customHeight="1">
      <c r="B37" s="947"/>
      <c r="C37" s="946">
        <v>2022</v>
      </c>
      <c r="D37" s="946"/>
      <c r="E37" s="946"/>
      <c r="F37" s="946"/>
      <c r="G37" s="923">
        <v>2023</v>
      </c>
      <c r="H37" s="924"/>
      <c r="I37" s="925"/>
      <c r="J37" s="53"/>
      <c r="K37" s="57"/>
      <c r="L37" s="57"/>
      <c r="M37" s="57"/>
      <c r="N37" s="57"/>
      <c r="O37" s="57"/>
      <c r="P37" s="57"/>
      <c r="S37" s="66"/>
    </row>
    <row r="38" spans="2:23" s="9" customFormat="1" ht="11.25" customHeight="1">
      <c r="B38" s="948"/>
      <c r="C38" s="142" t="s">
        <v>3</v>
      </c>
      <c r="D38" s="142" t="s">
        <v>4</v>
      </c>
      <c r="E38" s="142" t="s">
        <v>5</v>
      </c>
      <c r="F38" s="142" t="s">
        <v>6</v>
      </c>
      <c r="G38" s="142" t="s">
        <v>3</v>
      </c>
      <c r="H38" s="142" t="s">
        <v>845</v>
      </c>
      <c r="I38" s="142" t="s">
        <v>5</v>
      </c>
      <c r="J38" s="53"/>
      <c r="K38" s="57"/>
      <c r="L38" s="57"/>
      <c r="M38" s="57"/>
      <c r="N38" s="57"/>
      <c r="O38" s="57"/>
      <c r="P38" s="57"/>
      <c r="S38" s="66"/>
    </row>
    <row r="39" spans="2:23" s="9" customFormat="1" ht="11.25" customHeight="1">
      <c r="B39" s="616" t="s">
        <v>661</v>
      </c>
      <c r="C39" s="405">
        <v>197.12</v>
      </c>
      <c r="D39" s="405">
        <v>222.57</v>
      </c>
      <c r="E39" s="405">
        <v>214.32</v>
      </c>
      <c r="F39" s="405">
        <v>222.73</v>
      </c>
      <c r="G39" s="405">
        <v>229.32</v>
      </c>
      <c r="H39" s="405">
        <v>252.09</v>
      </c>
      <c r="I39" s="405">
        <v>246.53</v>
      </c>
      <c r="J39" s="53"/>
      <c r="K39" s="57"/>
      <c r="L39" s="57"/>
      <c r="M39" s="57"/>
      <c r="N39" s="57"/>
      <c r="O39" s="57"/>
      <c r="P39" s="57"/>
      <c r="Q39" s="57"/>
      <c r="R39" s="57"/>
      <c r="S39" s="57"/>
    </row>
    <row r="40" spans="2:23" s="9" customFormat="1" ht="11.25" customHeight="1">
      <c r="B40" s="616" t="s">
        <v>153</v>
      </c>
      <c r="C40" s="405">
        <v>30.99</v>
      </c>
      <c r="D40" s="405">
        <v>110.24</v>
      </c>
      <c r="E40" s="405">
        <v>145.29</v>
      </c>
      <c r="F40" s="405">
        <v>115.68</v>
      </c>
      <c r="G40" s="405">
        <v>68.41</v>
      </c>
      <c r="H40" s="405">
        <v>62.45</v>
      </c>
      <c r="I40" s="405">
        <v>45.57</v>
      </c>
      <c r="J40" s="53"/>
      <c r="K40" s="57"/>
      <c r="L40" s="57"/>
      <c r="M40" s="57"/>
      <c r="N40" s="57"/>
      <c r="O40" s="57"/>
      <c r="P40" s="57"/>
      <c r="Q40" s="57"/>
      <c r="R40" s="57"/>
      <c r="S40" s="57"/>
    </row>
    <row r="41" spans="2:23" s="9" customFormat="1" ht="24" customHeight="1">
      <c r="B41" s="79" t="s">
        <v>154</v>
      </c>
      <c r="C41" s="594">
        <v>144.69</v>
      </c>
      <c r="D41" s="594">
        <v>149.77000000000001</v>
      </c>
      <c r="E41" s="594">
        <v>151.37</v>
      </c>
      <c r="F41" s="594">
        <v>146.63</v>
      </c>
      <c r="G41" s="594">
        <v>139.49</v>
      </c>
      <c r="H41" s="594">
        <v>149.08000000000001</v>
      </c>
      <c r="I41" s="594">
        <v>150.37</v>
      </c>
      <c r="J41" s="53"/>
      <c r="K41" s="57"/>
      <c r="L41" s="57"/>
      <c r="M41" s="57"/>
      <c r="N41" s="57"/>
      <c r="O41" s="57"/>
      <c r="P41" s="57"/>
      <c r="Q41" s="57"/>
      <c r="R41" s="57"/>
      <c r="S41" s="57"/>
    </row>
    <row r="42" spans="2:23" s="9" customFormat="1" ht="12" customHeight="1">
      <c r="B42" s="617" t="s">
        <v>152</v>
      </c>
      <c r="C42" s="183">
        <v>372.8</v>
      </c>
      <c r="D42" s="183">
        <v>482.58</v>
      </c>
      <c r="E42" s="183">
        <v>510.98</v>
      </c>
      <c r="F42" s="183">
        <v>485.04</v>
      </c>
      <c r="G42" s="183">
        <v>437.22</v>
      </c>
      <c r="H42" s="183">
        <v>463.62</v>
      </c>
      <c r="I42" s="183">
        <v>442.47</v>
      </c>
      <c r="J42" s="53"/>
      <c r="K42" s="57"/>
      <c r="L42" s="57"/>
      <c r="M42" s="57"/>
      <c r="N42" s="57"/>
      <c r="O42" s="57"/>
      <c r="P42" s="57"/>
      <c r="Q42" s="57"/>
      <c r="R42" s="57"/>
      <c r="S42" s="57"/>
    </row>
    <row r="43" spans="2:23" s="9" customFormat="1">
      <c r="C43" s="57"/>
      <c r="D43" s="57"/>
      <c r="E43" s="57"/>
      <c r="F43" s="57"/>
      <c r="G43" s="57"/>
      <c r="H43" s="57"/>
      <c r="I43" s="57"/>
      <c r="J43" s="57"/>
      <c r="K43" s="57"/>
      <c r="L43" s="57"/>
      <c r="M43" s="57"/>
      <c r="O43" s="57"/>
      <c r="P43" s="57"/>
      <c r="Q43" s="57"/>
      <c r="R43" s="57"/>
      <c r="S43" s="57"/>
      <c r="T43" s="57"/>
      <c r="W43" s="66"/>
    </row>
    <row r="44" spans="2:23" s="9" customFormat="1" ht="33" customHeight="1">
      <c r="B44" s="134" t="s">
        <v>835</v>
      </c>
      <c r="C44" s="792">
        <v>0.14699999999999999</v>
      </c>
      <c r="D44" s="57"/>
      <c r="E44" s="57"/>
      <c r="F44" s="403"/>
      <c r="G44" s="57"/>
      <c r="H44" s="57"/>
      <c r="I44" s="57"/>
      <c r="J44" s="57"/>
      <c r="K44" s="57"/>
      <c r="L44" s="57"/>
      <c r="N44" s="57"/>
      <c r="O44" s="57"/>
      <c r="P44" s="57"/>
      <c r="Q44" s="57"/>
      <c r="R44" s="57"/>
      <c r="S44" s="57"/>
      <c r="V44" s="66"/>
    </row>
    <row r="45" spans="2:23" s="9" customFormat="1" ht="33" customHeight="1">
      <c r="B45" s="134" t="s">
        <v>825</v>
      </c>
      <c r="C45" s="792">
        <v>0.14399999999999999</v>
      </c>
      <c r="D45" s="57"/>
      <c r="E45" s="57"/>
      <c r="F45" s="403"/>
      <c r="G45" s="57"/>
      <c r="H45" s="57"/>
      <c r="I45" s="57"/>
      <c r="J45" s="57"/>
      <c r="K45" s="57"/>
      <c r="L45" s="57"/>
      <c r="N45" s="57"/>
      <c r="O45" s="57"/>
      <c r="P45" s="57"/>
      <c r="Q45" s="57"/>
      <c r="R45" s="57"/>
      <c r="S45" s="57"/>
      <c r="V45" s="66"/>
    </row>
    <row r="46" spans="2:23" s="9" customFormat="1" ht="33" customHeight="1">
      <c r="B46" s="134" t="s">
        <v>826</v>
      </c>
      <c r="C46" s="792">
        <v>0.128</v>
      </c>
      <c r="D46" s="57"/>
      <c r="E46" s="57"/>
      <c r="F46" s="403"/>
      <c r="G46" s="57"/>
      <c r="H46" s="57"/>
      <c r="I46" s="57"/>
      <c r="J46" s="57"/>
      <c r="K46" s="57"/>
      <c r="L46" s="57"/>
      <c r="N46" s="57"/>
      <c r="O46" s="57"/>
      <c r="P46" s="57"/>
      <c r="Q46" s="57"/>
      <c r="R46" s="57"/>
      <c r="S46" s="57"/>
      <c r="V46" s="66"/>
    </row>
    <row r="47" spans="2:23" s="9" customFormat="1" ht="33" customHeight="1">
      <c r="B47" s="134" t="s">
        <v>824</v>
      </c>
      <c r="C47" s="792">
        <v>9.5000000000000001E-2</v>
      </c>
      <c r="D47" s="57"/>
      <c r="E47" s="57"/>
      <c r="F47" s="403"/>
      <c r="G47" s="57"/>
      <c r="H47" s="57"/>
      <c r="I47" s="57"/>
      <c r="J47" s="57"/>
      <c r="K47" s="57"/>
      <c r="L47" s="57"/>
      <c r="N47" s="57"/>
      <c r="O47" s="57"/>
      <c r="P47" s="57"/>
      <c r="Q47" s="57"/>
      <c r="R47" s="57"/>
      <c r="S47" s="57"/>
      <c r="V47" s="66"/>
    </row>
    <row r="48" spans="2:23" s="9" customFormat="1" ht="33" customHeight="1">
      <c r="B48" s="134" t="s">
        <v>828</v>
      </c>
      <c r="C48" s="792">
        <v>0.09</v>
      </c>
      <c r="D48" s="57"/>
      <c r="E48" s="57"/>
      <c r="F48" s="403"/>
      <c r="G48" s="57"/>
      <c r="H48" s="57"/>
      <c r="I48" s="57"/>
      <c r="J48" s="57"/>
      <c r="K48" s="57"/>
      <c r="L48" s="57"/>
      <c r="N48" s="57"/>
      <c r="O48" s="57"/>
      <c r="P48" s="57"/>
      <c r="Q48" s="57"/>
      <c r="R48" s="57"/>
      <c r="S48" s="57"/>
      <c r="V48" s="66"/>
    </row>
    <row r="49" spans="2:22" s="9" customFormat="1" ht="33" customHeight="1">
      <c r="B49" s="134" t="s">
        <v>827</v>
      </c>
      <c r="C49" s="792">
        <v>8.5000000000000006E-2</v>
      </c>
      <c r="D49" s="57"/>
      <c r="E49" s="57"/>
      <c r="F49" s="403"/>
      <c r="G49" s="57"/>
      <c r="H49" s="57"/>
      <c r="I49" s="57"/>
      <c r="J49" s="57"/>
      <c r="K49" s="57"/>
      <c r="L49" s="57"/>
      <c r="N49" s="57"/>
      <c r="O49" s="57"/>
      <c r="P49" s="57"/>
      <c r="Q49" s="57"/>
      <c r="R49" s="57"/>
      <c r="S49" s="57"/>
      <c r="V49" s="66"/>
    </row>
    <row r="50" spans="2:22" s="9" customFormat="1" ht="33" customHeight="1">
      <c r="B50" s="134" t="s">
        <v>836</v>
      </c>
      <c r="C50" s="792">
        <v>5.1999999999999998E-2</v>
      </c>
      <c r="D50" s="57"/>
      <c r="E50" s="57"/>
      <c r="F50" s="403"/>
      <c r="G50" s="57"/>
      <c r="H50" s="57"/>
      <c r="I50" s="57"/>
      <c r="J50" s="57"/>
      <c r="K50" s="57"/>
      <c r="L50" s="57"/>
      <c r="N50" s="57"/>
      <c r="O50" s="57"/>
      <c r="P50" s="57"/>
      <c r="Q50" s="57"/>
      <c r="R50" s="57"/>
      <c r="S50" s="57"/>
      <c r="V50" s="66"/>
    </row>
    <row r="51" spans="2:22" ht="33" customHeight="1">
      <c r="B51" s="134" t="s">
        <v>830</v>
      </c>
      <c r="C51" s="792">
        <v>3.4000000000000002E-2</v>
      </c>
    </row>
    <row r="52" spans="2:22" ht="33" customHeight="1">
      <c r="B52" s="134" t="s">
        <v>831</v>
      </c>
      <c r="C52" s="792">
        <v>3.2000000000000001E-2</v>
      </c>
    </row>
    <row r="53" spans="2:22" ht="33" customHeight="1">
      <c r="B53" s="134" t="s">
        <v>832</v>
      </c>
      <c r="C53" s="792">
        <v>1.7999999999999999E-2</v>
      </c>
    </row>
    <row r="54" spans="2:22" ht="33" customHeight="1">
      <c r="B54" s="134" t="s">
        <v>833</v>
      </c>
      <c r="C54" s="792">
        <v>0.17499999999999993</v>
      </c>
    </row>
    <row r="55" spans="2:22" ht="11.25" customHeight="1"/>
    <row r="56" spans="2:22" ht="11.25" customHeight="1"/>
  </sheetData>
  <mergeCells count="9">
    <mergeCell ref="B37:B38"/>
    <mergeCell ref="C37:F37"/>
    <mergeCell ref="G37:I37"/>
    <mergeCell ref="B1:M1"/>
    <mergeCell ref="B2:M2"/>
    <mergeCell ref="B3:M3"/>
    <mergeCell ref="B5:S5"/>
    <mergeCell ref="B7:S7"/>
    <mergeCell ref="B6:S6"/>
  </mergeCells>
  <hyperlinks>
    <hyperlink ref="B1:M1" location="Cuprins_ro!B56" display="IV. Statistica operațiunilor bancare internaționale" xr:uid="{15B36709-A7D6-47F4-882A-DA5BA1F2B09A}"/>
    <hyperlink ref="B2:M2" location="Содержание_ru!B56" display="IV. Статистика международных банковских операций" xr:uid="{90F93454-EE36-4B60-8825-F25B67DE33F4}"/>
    <hyperlink ref="B3:M3" location="Contents_en!B56" display="IV. International bank transactions statistics" xr:uid="{2259E510-8516-4ADA-9A57-463E21C4739D}"/>
  </hyperlinks>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8DFF-1411-4034-970F-3C9C8F4AEB80}">
  <sheetPr codeName="Sheet3"/>
  <dimension ref="B1:Y54"/>
  <sheetViews>
    <sheetView showGridLines="0" showRowColHeaders="0" zoomScaleNormal="100" workbookViewId="0"/>
  </sheetViews>
  <sheetFormatPr defaultColWidth="9.140625" defaultRowHeight="12.75"/>
  <cols>
    <col min="1" max="1" width="5.7109375" style="19" customWidth="1"/>
    <col min="2" max="2" width="40.7109375" style="19" customWidth="1"/>
    <col min="3" max="4" width="7.28515625" style="19" customWidth="1"/>
    <col min="5" max="8" width="8.42578125" style="19" customWidth="1"/>
    <col min="9" max="9" width="7.85546875" style="19" customWidth="1"/>
    <col min="10" max="10" width="9.140625" style="19" customWidth="1"/>
    <col min="11" max="16384" width="9.140625" style="19"/>
  </cols>
  <sheetData>
    <row r="1" spans="2:22" s="9" customFormat="1" ht="15">
      <c r="B1" s="881" t="s">
        <v>884</v>
      </c>
      <c r="C1" s="881"/>
      <c r="D1" s="881"/>
      <c r="E1" s="881"/>
      <c r="F1" s="881"/>
      <c r="G1" s="881"/>
      <c r="H1" s="881"/>
      <c r="I1" s="881"/>
      <c r="J1" s="881"/>
      <c r="K1" s="881"/>
      <c r="L1" s="881"/>
    </row>
    <row r="2" spans="2:22" s="9" customFormat="1" ht="15">
      <c r="B2" s="881" t="s">
        <v>885</v>
      </c>
      <c r="C2" s="881"/>
      <c r="D2" s="881"/>
      <c r="E2" s="881"/>
      <c r="F2" s="881"/>
      <c r="G2" s="881"/>
      <c r="H2" s="881"/>
      <c r="I2" s="881"/>
      <c r="J2" s="881"/>
      <c r="K2" s="881"/>
      <c r="L2" s="881"/>
    </row>
    <row r="3" spans="2:22" s="9" customFormat="1" ht="15">
      <c r="B3" s="881" t="s">
        <v>886</v>
      </c>
      <c r="C3" s="881"/>
      <c r="D3" s="881"/>
      <c r="E3" s="881"/>
      <c r="F3" s="881"/>
      <c r="G3" s="881"/>
      <c r="H3" s="881"/>
      <c r="I3" s="881"/>
      <c r="J3" s="881"/>
      <c r="K3" s="881"/>
      <c r="L3" s="881"/>
    </row>
    <row r="4" spans="2:22" ht="11.25" customHeight="1">
      <c r="B4" s="894"/>
      <c r="C4" s="895"/>
      <c r="D4" s="895"/>
      <c r="E4" s="895"/>
      <c r="F4" s="895"/>
      <c r="G4" s="895"/>
      <c r="H4" s="895"/>
      <c r="I4" s="895"/>
    </row>
    <row r="5" spans="2:22" s="490" customFormat="1" ht="30" customHeight="1">
      <c r="B5" s="875" t="s">
        <v>842</v>
      </c>
      <c r="C5" s="875"/>
      <c r="D5" s="875"/>
      <c r="E5" s="875"/>
      <c r="F5" s="875"/>
      <c r="G5" s="875"/>
      <c r="H5" s="875"/>
      <c r="I5" s="875"/>
      <c r="J5" s="875"/>
      <c r="K5" s="719"/>
      <c r="M5" s="161"/>
    </row>
    <row r="6" spans="2:22" s="161" customFormat="1" ht="15" customHeight="1">
      <c r="B6" s="875" t="s">
        <v>843</v>
      </c>
      <c r="C6" s="875"/>
      <c r="D6" s="875"/>
      <c r="E6" s="875"/>
      <c r="F6" s="875"/>
      <c r="G6" s="875"/>
      <c r="H6" s="875"/>
      <c r="I6" s="875"/>
      <c r="J6" s="875"/>
      <c r="K6" s="719"/>
    </row>
    <row r="7" spans="2:22" s="161" customFormat="1" ht="15" customHeight="1">
      <c r="B7" s="875" t="s">
        <v>844</v>
      </c>
      <c r="C7" s="875"/>
      <c r="D7" s="875"/>
      <c r="E7" s="875"/>
      <c r="F7" s="875"/>
      <c r="G7" s="875"/>
      <c r="H7" s="875"/>
      <c r="I7" s="875"/>
      <c r="J7" s="875"/>
      <c r="K7" s="719"/>
    </row>
    <row r="8" spans="2:22" ht="5.0999999999999996" customHeight="1">
      <c r="B8" s="129"/>
      <c r="C8" s="130"/>
      <c r="D8" s="130"/>
      <c r="E8" s="130"/>
      <c r="F8" s="130"/>
      <c r="G8" s="130"/>
      <c r="H8" s="130"/>
      <c r="I8" s="130"/>
      <c r="J8" s="161"/>
      <c r="K8" s="161"/>
      <c r="M8" s="161"/>
      <c r="N8" s="161"/>
      <c r="O8" s="161"/>
      <c r="P8" s="161"/>
      <c r="Q8" s="161"/>
      <c r="R8" s="161"/>
      <c r="S8" s="161"/>
      <c r="T8" s="161"/>
    </row>
    <row r="9" spans="2:22" s="157" customFormat="1">
      <c r="B9" s="891" t="s">
        <v>586</v>
      </c>
      <c r="C9" s="891"/>
      <c r="D9" s="891"/>
      <c r="E9" s="891"/>
      <c r="F9" s="891"/>
      <c r="G9" s="891"/>
      <c r="H9" s="891"/>
      <c r="I9" s="891"/>
      <c r="J9" s="891"/>
      <c r="K9" s="19"/>
      <c r="L9" s="19"/>
      <c r="M9" s="161"/>
      <c r="N9" s="161"/>
      <c r="O9" s="161"/>
      <c r="P9" s="161"/>
      <c r="Q9" s="161"/>
      <c r="R9" s="161"/>
      <c r="S9" s="161"/>
      <c r="T9" s="161"/>
    </row>
    <row r="10" spans="2:22" s="157" customFormat="1">
      <c r="B10" s="891" t="s">
        <v>587</v>
      </c>
      <c r="C10" s="891"/>
      <c r="D10" s="891"/>
      <c r="E10" s="891"/>
      <c r="F10" s="891"/>
      <c r="G10" s="891"/>
      <c r="H10" s="891"/>
      <c r="I10" s="891"/>
      <c r="J10" s="891"/>
      <c r="K10" s="19"/>
      <c r="L10" s="19"/>
      <c r="M10" s="161"/>
      <c r="N10" s="161"/>
      <c r="O10" s="161"/>
      <c r="P10" s="161"/>
      <c r="Q10" s="161"/>
      <c r="R10" s="161"/>
      <c r="S10" s="161"/>
      <c r="T10" s="161"/>
    </row>
    <row r="11" spans="2:22" s="157" customFormat="1">
      <c r="B11" s="891" t="s">
        <v>588</v>
      </c>
      <c r="C11" s="891"/>
      <c r="D11" s="891"/>
      <c r="E11" s="891"/>
      <c r="F11" s="891"/>
      <c r="G11" s="891"/>
      <c r="H11" s="891"/>
      <c r="I11" s="891"/>
      <c r="J11" s="891"/>
      <c r="K11" s="19"/>
      <c r="L11" s="19"/>
      <c r="M11" s="161"/>
      <c r="N11" s="161"/>
      <c r="O11" s="161"/>
      <c r="P11" s="161"/>
      <c r="Q11" s="161"/>
      <c r="R11" s="161"/>
      <c r="S11" s="161"/>
      <c r="T11" s="161"/>
    </row>
    <row r="12" spans="2:22">
      <c r="E12" s="20"/>
      <c r="F12" s="20"/>
      <c r="G12" s="20"/>
      <c r="H12" s="20"/>
      <c r="V12" s="20"/>
    </row>
    <row r="33" spans="2:25">
      <c r="B33" s="488" t="s">
        <v>47</v>
      </c>
    </row>
    <row r="35" spans="2:25" ht="15" customHeight="1">
      <c r="B35" s="892"/>
      <c r="C35" s="896">
        <v>2022</v>
      </c>
      <c r="D35" s="896"/>
      <c r="E35" s="896"/>
      <c r="F35" s="896"/>
      <c r="G35" s="897">
        <v>2023</v>
      </c>
      <c r="H35" s="898"/>
      <c r="I35" s="899"/>
    </row>
    <row r="36" spans="2:25">
      <c r="B36" s="893"/>
      <c r="C36" s="21" t="s">
        <v>3</v>
      </c>
      <c r="D36" s="21" t="s">
        <v>4</v>
      </c>
      <c r="E36" s="21" t="s">
        <v>5</v>
      </c>
      <c r="F36" s="21" t="s">
        <v>6</v>
      </c>
      <c r="G36" s="21" t="s">
        <v>694</v>
      </c>
      <c r="H36" s="21" t="s">
        <v>845</v>
      </c>
      <c r="I36" s="21" t="s">
        <v>5</v>
      </c>
    </row>
    <row r="37" spans="2:25" ht="33.75">
      <c r="B37" s="23" t="s">
        <v>48</v>
      </c>
      <c r="C37" s="489">
        <v>115.5</v>
      </c>
      <c r="D37" s="489">
        <v>119.3</v>
      </c>
      <c r="E37" s="489">
        <v>100.6</v>
      </c>
      <c r="F37" s="489">
        <v>115.7</v>
      </c>
      <c r="G37" s="489">
        <v>117.69999999999999</v>
      </c>
      <c r="H37" s="489">
        <v>92.9</v>
      </c>
      <c r="I37" s="489">
        <v>89.9</v>
      </c>
      <c r="P37" s="333"/>
      <c r="Q37" s="723"/>
      <c r="R37" s="723"/>
      <c r="S37" s="723"/>
      <c r="T37" s="723"/>
      <c r="U37" s="723"/>
    </row>
    <row r="38" spans="2:25" ht="33.75">
      <c r="B38" s="23" t="s">
        <v>49</v>
      </c>
      <c r="C38" s="489">
        <v>44.532199072027559</v>
      </c>
      <c r="D38" s="489">
        <v>46.849775914581187</v>
      </c>
      <c r="E38" s="489">
        <v>35.529276935245704</v>
      </c>
      <c r="F38" s="489">
        <v>40.026776179003143</v>
      </c>
      <c r="G38" s="489">
        <v>44.610080203616562</v>
      </c>
      <c r="H38" s="489">
        <v>35.282887220812285</v>
      </c>
      <c r="I38" s="489">
        <v>32.534653470022477</v>
      </c>
      <c r="Q38" s="723"/>
      <c r="R38" s="723"/>
      <c r="S38" s="723"/>
      <c r="T38" s="723"/>
      <c r="U38" s="723"/>
    </row>
    <row r="39" spans="2:25" ht="33.75">
      <c r="B39" s="23" t="s">
        <v>50</v>
      </c>
      <c r="C39" s="489">
        <v>70.996768141140876</v>
      </c>
      <c r="D39" s="489">
        <v>72.496844275109723</v>
      </c>
      <c r="E39" s="489">
        <v>65.073134178504702</v>
      </c>
      <c r="F39" s="489">
        <v>75.722931037151312</v>
      </c>
      <c r="G39" s="489">
        <v>73.051288880996765</v>
      </c>
      <c r="H39" s="489">
        <v>57.601803362903794</v>
      </c>
      <c r="I39" s="489">
        <v>57.394060092060805</v>
      </c>
      <c r="Q39" s="723"/>
      <c r="R39" s="723"/>
      <c r="S39" s="723"/>
      <c r="T39" s="723"/>
      <c r="U39" s="723"/>
    </row>
    <row r="40" spans="2:25" ht="6.75" customHeight="1">
      <c r="B40" s="722"/>
      <c r="C40" s="24"/>
      <c r="D40" s="24"/>
      <c r="J40" s="24"/>
      <c r="O40" s="24"/>
      <c r="P40" s="24"/>
      <c r="Q40" s="24"/>
      <c r="R40" s="24"/>
      <c r="S40" s="24"/>
    </row>
    <row r="41" spans="2:25" ht="22.5">
      <c r="B41" s="330"/>
      <c r="C41" s="25" t="s">
        <v>846</v>
      </c>
      <c r="D41" s="25" t="s">
        <v>847</v>
      </c>
      <c r="E41" s="25" t="s">
        <v>848</v>
      </c>
      <c r="F41" s="25" t="s">
        <v>849</v>
      </c>
      <c r="G41" s="25" t="s">
        <v>695</v>
      </c>
      <c r="H41" s="25" t="s">
        <v>850</v>
      </c>
      <c r="I41" s="25" t="s">
        <v>848</v>
      </c>
    </row>
    <row r="42" spans="2:25" ht="33.75">
      <c r="B42" s="98" t="s">
        <v>51</v>
      </c>
      <c r="C42" s="489">
        <v>126.9</v>
      </c>
      <c r="D42" s="489">
        <v>122.89999999999999</v>
      </c>
      <c r="E42" s="489">
        <v>125.60000000000001</v>
      </c>
      <c r="F42" s="489">
        <v>132.4</v>
      </c>
      <c r="G42" s="489">
        <v>136</v>
      </c>
      <c r="H42" s="489">
        <v>134.19999999999999</v>
      </c>
      <c r="I42" s="489">
        <v>128.80000000000001</v>
      </c>
      <c r="T42" s="724"/>
      <c r="U42" s="724"/>
      <c r="V42" s="724"/>
      <c r="W42" s="724"/>
      <c r="X42" s="724"/>
      <c r="Y42" s="724"/>
    </row>
    <row r="43" spans="2:25" ht="33.75">
      <c r="B43" s="98" t="s">
        <v>52</v>
      </c>
      <c r="C43" s="489">
        <v>43.2</v>
      </c>
      <c r="D43" s="489">
        <v>41.3</v>
      </c>
      <c r="E43" s="489">
        <v>43.2</v>
      </c>
      <c r="F43" s="489">
        <v>44.9</v>
      </c>
      <c r="G43" s="489">
        <v>46</v>
      </c>
      <c r="H43" s="489">
        <v>46</v>
      </c>
      <c r="I43" s="489">
        <v>43.8</v>
      </c>
      <c r="T43" s="724"/>
      <c r="U43" s="724"/>
      <c r="V43" s="724"/>
      <c r="W43" s="724"/>
      <c r="X43" s="724"/>
      <c r="Y43" s="724"/>
    </row>
    <row r="44" spans="2:25" ht="33.75">
      <c r="B44" s="98" t="s">
        <v>53</v>
      </c>
      <c r="C44" s="489">
        <v>83.7</v>
      </c>
      <c r="D44" s="489">
        <v>81.599999999999994</v>
      </c>
      <c r="E44" s="489">
        <v>82.4</v>
      </c>
      <c r="F44" s="489">
        <v>87.5</v>
      </c>
      <c r="G44" s="489">
        <v>90</v>
      </c>
      <c r="H44" s="489">
        <v>88.2</v>
      </c>
      <c r="I44" s="489">
        <v>85</v>
      </c>
      <c r="T44" s="724"/>
      <c r="U44" s="724"/>
      <c r="V44" s="724"/>
      <c r="W44" s="724"/>
      <c r="X44" s="724"/>
      <c r="Y44" s="724"/>
    </row>
    <row r="52" spans="3:9">
      <c r="C52" s="333"/>
      <c r="D52" s="333"/>
      <c r="E52" s="333"/>
      <c r="F52" s="333"/>
      <c r="G52" s="333"/>
      <c r="H52" s="333"/>
      <c r="I52" s="333"/>
    </row>
    <row r="53" spans="3:9">
      <c r="C53" s="333"/>
      <c r="D53" s="333"/>
      <c r="E53" s="333"/>
      <c r="F53" s="333"/>
      <c r="G53" s="333"/>
      <c r="H53" s="333"/>
      <c r="I53" s="333"/>
    </row>
    <row r="54" spans="3:9">
      <c r="C54" s="333"/>
      <c r="D54" s="333"/>
      <c r="E54" s="333"/>
      <c r="F54" s="333"/>
      <c r="G54" s="333"/>
      <c r="H54" s="333"/>
      <c r="I54" s="333"/>
    </row>
  </sheetData>
  <mergeCells count="13">
    <mergeCell ref="B1:L1"/>
    <mergeCell ref="B2:L2"/>
    <mergeCell ref="B3:L3"/>
    <mergeCell ref="B9:J9"/>
    <mergeCell ref="B10:J10"/>
    <mergeCell ref="B11:J11"/>
    <mergeCell ref="B5:J5"/>
    <mergeCell ref="B6:J6"/>
    <mergeCell ref="B35:B36"/>
    <mergeCell ref="B4:I4"/>
    <mergeCell ref="C35:F35"/>
    <mergeCell ref="G35:I35"/>
    <mergeCell ref="B7:J7"/>
  </mergeCells>
  <hyperlinks>
    <hyperlink ref="B1:G1" location="Cuprins_ro!B4" display="I. Balanța de plăți a Republicii Moldova în trimestrul I 2023 (date provizorii)" xr:uid="{C29D409F-727B-41F8-AB67-A762FF58FBE8}"/>
    <hyperlink ref="B2:G2" location="Содержание_ru!B4" display="I. Платёжный баланс Республики Молдова в I кварталe 2023 года (предварительные данные)" xr:uid="{6F34E059-0408-46CE-B998-161BF2BBC727}"/>
    <hyperlink ref="B3:G3" location="Contents_en!B4" display="I. Balance of payments of the Republic of Moldova in Quarter I, 2023 (preliminary data)" xr:uid="{9F075EA9-C6F1-4CCB-80E6-F05C01C859A8}"/>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4103-3384-441D-B57A-E5B5FDCFCC13}">
  <sheetPr codeName="Sheet4"/>
  <dimension ref="B1:Z220"/>
  <sheetViews>
    <sheetView showGridLines="0" showRowColHeaders="0" zoomScaleNormal="100" workbookViewId="0"/>
  </sheetViews>
  <sheetFormatPr defaultRowHeight="15"/>
  <cols>
    <col min="1" max="1" width="5.7109375" customWidth="1"/>
    <col min="2" max="2" width="32.7109375" customWidth="1"/>
    <col min="3" max="9" width="7.7109375" customWidth="1"/>
    <col min="10" max="11" width="8.28515625" customWidth="1"/>
  </cols>
  <sheetData>
    <row r="1" spans="2:26">
      <c r="B1" s="881" t="s">
        <v>884</v>
      </c>
      <c r="C1" s="881"/>
      <c r="D1" s="881"/>
      <c r="E1" s="881"/>
      <c r="F1" s="881"/>
      <c r="G1" s="881"/>
      <c r="H1" s="881"/>
      <c r="I1" s="881"/>
      <c r="J1" s="881"/>
      <c r="K1" s="881"/>
      <c r="L1" s="881"/>
    </row>
    <row r="2" spans="2:26">
      <c r="B2" s="881" t="s">
        <v>885</v>
      </c>
      <c r="C2" s="881"/>
      <c r="D2" s="881"/>
      <c r="E2" s="881"/>
      <c r="F2" s="881"/>
      <c r="G2" s="881"/>
      <c r="H2" s="881"/>
      <c r="I2" s="881"/>
      <c r="J2" s="881"/>
      <c r="K2" s="881"/>
      <c r="L2" s="881"/>
    </row>
    <row r="3" spans="2:26">
      <c r="B3" s="881" t="s">
        <v>886</v>
      </c>
      <c r="C3" s="881"/>
      <c r="D3" s="881"/>
      <c r="E3" s="881"/>
      <c r="F3" s="881"/>
      <c r="G3" s="881"/>
      <c r="H3" s="881"/>
      <c r="I3" s="881"/>
      <c r="J3" s="881"/>
      <c r="K3" s="881"/>
      <c r="L3" s="881"/>
    </row>
    <row r="4" spans="2:26" ht="11.25" customHeight="1"/>
    <row r="5" spans="2:26">
      <c r="B5" s="901" t="s">
        <v>677</v>
      </c>
      <c r="C5" s="901"/>
      <c r="D5" s="901"/>
      <c r="E5" s="901"/>
      <c r="F5" s="901"/>
      <c r="G5" s="901"/>
      <c r="H5" s="901"/>
      <c r="I5" s="901"/>
      <c r="J5" s="901"/>
      <c r="K5" s="901"/>
    </row>
    <row r="6" spans="2:26">
      <c r="B6" s="902" t="s">
        <v>678</v>
      </c>
      <c r="C6" s="902"/>
      <c r="D6" s="902"/>
      <c r="E6" s="902"/>
      <c r="F6" s="902"/>
      <c r="G6" s="902"/>
      <c r="H6" s="902"/>
      <c r="I6" s="902"/>
      <c r="J6" s="902"/>
      <c r="K6" s="902"/>
    </row>
    <row r="7" spans="2:26">
      <c r="B7" s="902" t="s">
        <v>679</v>
      </c>
      <c r="C7" s="902"/>
      <c r="D7" s="902"/>
      <c r="E7" s="902"/>
      <c r="F7" s="902"/>
      <c r="G7" s="902"/>
      <c r="H7" s="902"/>
      <c r="I7" s="902"/>
      <c r="J7" s="902"/>
      <c r="K7" s="902"/>
    </row>
    <row r="8" spans="2:26" ht="5.0999999999999996" customHeight="1" thickBot="1">
      <c r="B8" s="56"/>
    </row>
    <row r="9" spans="2:26" ht="11.25" customHeight="1" thickTop="1">
      <c r="B9" s="886"/>
      <c r="C9" s="885">
        <v>2022</v>
      </c>
      <c r="D9" s="886"/>
      <c r="E9" s="886"/>
      <c r="F9" s="887"/>
      <c r="G9" s="885">
        <v>2023</v>
      </c>
      <c r="H9" s="886"/>
      <c r="I9" s="887"/>
      <c r="J9" s="12">
        <v>2022</v>
      </c>
      <c r="K9" s="109">
        <v>2023</v>
      </c>
    </row>
    <row r="10" spans="2:26" ht="11.25" customHeight="1" thickBot="1">
      <c r="B10" s="900"/>
      <c r="C10" s="812" t="s">
        <v>3</v>
      </c>
      <c r="D10" s="10" t="s">
        <v>4</v>
      </c>
      <c r="E10" s="10" t="s">
        <v>5</v>
      </c>
      <c r="F10" s="26" t="s">
        <v>6</v>
      </c>
      <c r="G10" s="10" t="s">
        <v>694</v>
      </c>
      <c r="H10" s="10" t="s">
        <v>845</v>
      </c>
      <c r="I10" s="26" t="s">
        <v>5</v>
      </c>
      <c r="J10" s="857" t="s">
        <v>864</v>
      </c>
      <c r="K10" s="857" t="s">
        <v>864</v>
      </c>
    </row>
    <row r="11" spans="2:26" ht="11.25" customHeight="1" thickTop="1">
      <c r="B11" s="27" t="s">
        <v>54</v>
      </c>
      <c r="C11" s="495">
        <v>-565.66999999999996</v>
      </c>
      <c r="D11" s="495">
        <v>-465.9</v>
      </c>
      <c r="E11" s="495">
        <v>-629.53</v>
      </c>
      <c r="F11" s="495">
        <v>-821.16</v>
      </c>
      <c r="G11" s="495">
        <v>-505.19</v>
      </c>
      <c r="H11" s="495">
        <v>-415.79</v>
      </c>
      <c r="I11" s="495">
        <v>-599.24</v>
      </c>
      <c r="J11" s="495">
        <v>-1661.09</v>
      </c>
      <c r="K11" s="496">
        <v>-1520.22</v>
      </c>
      <c r="T11" s="401"/>
      <c r="U11" s="401"/>
      <c r="W11" s="401"/>
      <c r="X11" s="401"/>
      <c r="Y11" s="401"/>
      <c r="Z11" s="401"/>
    </row>
    <row r="12" spans="2:26" ht="11.25" customHeight="1">
      <c r="B12" s="27" t="s">
        <v>55</v>
      </c>
      <c r="C12" s="497"/>
      <c r="D12" s="497"/>
      <c r="E12" s="497"/>
      <c r="F12" s="497"/>
      <c r="G12" s="497"/>
      <c r="H12" s="497"/>
      <c r="I12" s="497"/>
      <c r="J12" s="497"/>
      <c r="K12" s="498"/>
      <c r="W12" s="401"/>
      <c r="X12" s="401"/>
      <c r="Y12" s="401"/>
      <c r="Z12" s="401"/>
    </row>
    <row r="13" spans="2:26" ht="11.25" customHeight="1" thickBot="1">
      <c r="B13" s="28" t="s">
        <v>56</v>
      </c>
      <c r="C13" s="499"/>
      <c r="D13" s="499"/>
      <c r="E13" s="499"/>
      <c r="F13" s="499"/>
      <c r="G13" s="499"/>
      <c r="H13" s="499"/>
      <c r="I13" s="499"/>
      <c r="J13" s="499"/>
      <c r="K13" s="500"/>
      <c r="W13" s="401"/>
      <c r="X13" s="401"/>
      <c r="Y13" s="401"/>
      <c r="Z13" s="401"/>
    </row>
    <row r="14" spans="2:26" ht="11.25" customHeight="1" thickTop="1">
      <c r="B14" s="334" t="s">
        <v>57</v>
      </c>
      <c r="C14" s="501">
        <v>-976.22</v>
      </c>
      <c r="D14" s="501">
        <v>-1113.78</v>
      </c>
      <c r="E14" s="501">
        <v>-1427.06</v>
      </c>
      <c r="F14" s="501">
        <v>-1675.68</v>
      </c>
      <c r="G14" s="501">
        <v>-1236.1400000000001</v>
      </c>
      <c r="H14" s="501">
        <v>-1064.4100000000001</v>
      </c>
      <c r="I14" s="501">
        <v>-1300.4100000000001</v>
      </c>
      <c r="J14" s="501">
        <v>-3517.05</v>
      </c>
      <c r="K14" s="502">
        <v>-3600.96</v>
      </c>
      <c r="N14" s="401"/>
      <c r="O14" s="401"/>
      <c r="P14" s="401"/>
      <c r="Q14" s="401"/>
      <c r="R14" s="401"/>
      <c r="S14" s="401"/>
      <c r="T14" s="401"/>
      <c r="U14" s="401"/>
      <c r="W14" s="401"/>
      <c r="X14" s="401"/>
      <c r="Y14" s="401"/>
      <c r="Z14" s="401"/>
    </row>
    <row r="15" spans="2:26" ht="11.25" customHeight="1">
      <c r="B15" s="334" t="s">
        <v>58</v>
      </c>
      <c r="C15" s="503"/>
      <c r="D15" s="503"/>
      <c r="E15" s="503"/>
      <c r="F15" s="503"/>
      <c r="G15" s="503"/>
      <c r="H15" s="503"/>
      <c r="I15" s="503"/>
      <c r="J15" s="503"/>
      <c r="K15" s="504"/>
      <c r="W15" s="401"/>
      <c r="X15" s="401"/>
      <c r="Y15" s="401"/>
      <c r="Z15" s="401"/>
    </row>
    <row r="16" spans="2:26" ht="11.25" customHeight="1" thickBot="1">
      <c r="B16" s="335" t="s">
        <v>59</v>
      </c>
      <c r="C16" s="505"/>
      <c r="D16" s="505"/>
      <c r="E16" s="505"/>
      <c r="F16" s="505"/>
      <c r="G16" s="505"/>
      <c r="H16" s="505"/>
      <c r="I16" s="505"/>
      <c r="J16" s="505"/>
      <c r="K16" s="506"/>
      <c r="L16" s="321"/>
      <c r="W16" s="401"/>
      <c r="X16" s="401"/>
      <c r="Y16" s="401"/>
      <c r="Z16" s="401"/>
    </row>
    <row r="17" spans="2:26" ht="11.25" customHeight="1" thickTop="1">
      <c r="B17" s="334" t="s">
        <v>60</v>
      </c>
      <c r="C17" s="501">
        <v>168</v>
      </c>
      <c r="D17" s="501">
        <v>227.92</v>
      </c>
      <c r="E17" s="501">
        <v>220.61</v>
      </c>
      <c r="F17" s="501">
        <v>291.89</v>
      </c>
      <c r="G17" s="501">
        <v>275.14</v>
      </c>
      <c r="H17" s="501">
        <v>191.14</v>
      </c>
      <c r="I17" s="501">
        <v>184.38</v>
      </c>
      <c r="J17" s="501">
        <v>616.53</v>
      </c>
      <c r="K17" s="502">
        <v>650.66</v>
      </c>
      <c r="W17" s="401"/>
      <c r="X17" s="401"/>
      <c r="Y17" s="401"/>
      <c r="Z17" s="401"/>
    </row>
    <row r="18" spans="2:26" ht="11.25" customHeight="1">
      <c r="B18" s="334" t="s">
        <v>61</v>
      </c>
      <c r="C18" s="503"/>
      <c r="D18" s="503"/>
      <c r="E18" s="503"/>
      <c r="F18" s="503"/>
      <c r="G18" s="503"/>
      <c r="H18" s="503"/>
      <c r="I18" s="503"/>
      <c r="J18" s="503"/>
      <c r="K18" s="504"/>
      <c r="W18" s="401"/>
      <c r="X18" s="401"/>
      <c r="Y18" s="401"/>
      <c r="Z18" s="401"/>
    </row>
    <row r="19" spans="2:26" ht="11.25" customHeight="1" thickBot="1">
      <c r="B19" s="335" t="s">
        <v>62</v>
      </c>
      <c r="C19" s="505"/>
      <c r="D19" s="505"/>
      <c r="E19" s="505"/>
      <c r="F19" s="505"/>
      <c r="G19" s="505"/>
      <c r="H19" s="505"/>
      <c r="I19" s="505"/>
      <c r="J19" s="505"/>
      <c r="K19" s="506"/>
      <c r="W19" s="401"/>
      <c r="X19" s="401"/>
      <c r="Y19" s="401"/>
      <c r="Z19" s="401"/>
    </row>
    <row r="20" spans="2:26" ht="11.25" customHeight="1" thickTop="1">
      <c r="B20" s="334" t="s">
        <v>63</v>
      </c>
      <c r="C20" s="501">
        <v>1.75</v>
      </c>
      <c r="D20" s="501">
        <v>2.0499999999999998</v>
      </c>
      <c r="E20" s="501">
        <v>35.58</v>
      </c>
      <c r="F20" s="501">
        <v>20.34</v>
      </c>
      <c r="G20" s="501">
        <v>62.52</v>
      </c>
      <c r="H20" s="501">
        <v>56.23</v>
      </c>
      <c r="I20" s="501">
        <v>25.95</v>
      </c>
      <c r="J20" s="501">
        <v>39.380000000000003</v>
      </c>
      <c r="K20" s="502">
        <v>144.69999999999999</v>
      </c>
      <c r="N20" s="401"/>
      <c r="O20" s="401"/>
      <c r="P20" s="401"/>
      <c r="R20" s="401"/>
      <c r="S20" s="401"/>
      <c r="T20" s="401"/>
      <c r="U20" s="401"/>
      <c r="W20" s="401"/>
      <c r="X20" s="401"/>
      <c r="Y20" s="401"/>
      <c r="Z20" s="401"/>
    </row>
    <row r="21" spans="2:26" ht="11.25" customHeight="1">
      <c r="B21" s="334" t="s">
        <v>64</v>
      </c>
      <c r="C21" s="503"/>
      <c r="D21" s="503"/>
      <c r="E21" s="503"/>
      <c r="F21" s="503"/>
      <c r="G21" s="503"/>
      <c r="H21" s="503"/>
      <c r="I21" s="503"/>
      <c r="J21" s="503"/>
      <c r="K21" s="504"/>
      <c r="W21" s="401"/>
      <c r="X21" s="401"/>
      <c r="Y21" s="401"/>
      <c r="Z21" s="401"/>
    </row>
    <row r="22" spans="2:26" ht="11.25" customHeight="1" thickBot="1">
      <c r="B22" s="335" t="s">
        <v>65</v>
      </c>
      <c r="C22" s="505"/>
      <c r="D22" s="505"/>
      <c r="E22" s="505"/>
      <c r="F22" s="505"/>
      <c r="G22" s="505"/>
      <c r="H22" s="505"/>
      <c r="I22" s="505"/>
      <c r="J22" s="505"/>
      <c r="K22" s="506"/>
      <c r="W22" s="401"/>
      <c r="X22" s="401"/>
      <c r="Y22" s="401"/>
      <c r="Z22" s="401"/>
    </row>
    <row r="23" spans="2:26" ht="11.25" customHeight="1" thickTop="1">
      <c r="B23" s="334" t="s">
        <v>66</v>
      </c>
      <c r="C23" s="501">
        <v>240.8</v>
      </c>
      <c r="D23" s="501">
        <v>417.91</v>
      </c>
      <c r="E23" s="501">
        <v>541.34</v>
      </c>
      <c r="F23" s="501">
        <v>542.29</v>
      </c>
      <c r="G23" s="501">
        <v>393.29</v>
      </c>
      <c r="H23" s="501">
        <v>401.25</v>
      </c>
      <c r="I23" s="501">
        <v>490.84</v>
      </c>
      <c r="J23" s="501">
        <v>1200.05</v>
      </c>
      <c r="K23" s="502">
        <v>1285.3800000000001</v>
      </c>
      <c r="T23" s="401"/>
      <c r="U23" s="401"/>
      <c r="W23" s="401"/>
      <c r="X23" s="401"/>
      <c r="Y23" s="401"/>
      <c r="Z23" s="401"/>
    </row>
    <row r="24" spans="2:26" ht="11.25" customHeight="1">
      <c r="B24" s="334" t="s">
        <v>67</v>
      </c>
      <c r="C24" s="503"/>
      <c r="D24" s="503"/>
      <c r="E24" s="503"/>
      <c r="F24" s="503"/>
      <c r="G24" s="503"/>
      <c r="H24" s="503"/>
      <c r="I24" s="503"/>
      <c r="J24" s="503"/>
      <c r="K24" s="504"/>
      <c r="W24" s="401"/>
      <c r="X24" s="401"/>
      <c r="Y24" s="401"/>
      <c r="Z24" s="401"/>
    </row>
    <row r="25" spans="2:26" ht="11.25" customHeight="1" thickBot="1">
      <c r="B25" s="335" t="s">
        <v>68</v>
      </c>
      <c r="C25" s="505"/>
      <c r="D25" s="505"/>
      <c r="E25" s="505"/>
      <c r="F25" s="505"/>
      <c r="G25" s="505"/>
      <c r="H25" s="505"/>
      <c r="I25" s="505"/>
      <c r="J25" s="505"/>
      <c r="K25" s="506"/>
      <c r="W25" s="401"/>
      <c r="X25" s="401"/>
      <c r="Y25" s="401"/>
      <c r="Z25" s="401"/>
    </row>
    <row r="26" spans="2:26" ht="11.25" customHeight="1" thickTop="1">
      <c r="B26" s="27" t="s">
        <v>69</v>
      </c>
      <c r="C26" s="495">
        <v>-7.59</v>
      </c>
      <c r="D26" s="495">
        <v>-2.04</v>
      </c>
      <c r="E26" s="495">
        <v>9.59</v>
      </c>
      <c r="F26" s="495">
        <v>20.22</v>
      </c>
      <c r="G26" s="495">
        <v>14.02</v>
      </c>
      <c r="H26" s="495">
        <v>25.06</v>
      </c>
      <c r="I26" s="495">
        <v>24.8</v>
      </c>
      <c r="J26" s="495">
        <v>-0.04</v>
      </c>
      <c r="K26" s="496">
        <v>63.88</v>
      </c>
      <c r="W26" s="401"/>
      <c r="X26" s="401"/>
      <c r="Y26" s="401"/>
      <c r="Z26" s="401"/>
    </row>
    <row r="27" spans="2:26" ht="11.25" customHeight="1">
      <c r="B27" s="27" t="s">
        <v>70</v>
      </c>
      <c r="C27" s="497"/>
      <c r="D27" s="497"/>
      <c r="E27" s="497"/>
      <c r="F27" s="497"/>
      <c r="G27" s="497"/>
      <c r="H27" s="497"/>
      <c r="I27" s="497"/>
      <c r="J27" s="497"/>
      <c r="K27" s="498"/>
      <c r="W27" s="401"/>
      <c r="X27" s="401"/>
      <c r="Y27" s="401"/>
      <c r="Z27" s="401"/>
    </row>
    <row r="28" spans="2:26" ht="11.25" customHeight="1" thickBot="1">
      <c r="B28" s="28" t="s">
        <v>71</v>
      </c>
      <c r="C28" s="499"/>
      <c r="D28" s="499"/>
      <c r="E28" s="499"/>
      <c r="F28" s="499"/>
      <c r="G28" s="499"/>
      <c r="H28" s="499"/>
      <c r="I28" s="499"/>
      <c r="J28" s="499"/>
      <c r="K28" s="500"/>
      <c r="W28" s="401"/>
      <c r="X28" s="401"/>
      <c r="Y28" s="401"/>
      <c r="Z28" s="401"/>
    </row>
    <row r="29" spans="2:26" ht="11.25" customHeight="1" thickTop="1">
      <c r="B29" s="27" t="s">
        <v>286</v>
      </c>
      <c r="C29" s="495">
        <v>-573.26</v>
      </c>
      <c r="D29" s="495">
        <v>-467.94</v>
      </c>
      <c r="E29" s="495">
        <v>-619.94000000000005</v>
      </c>
      <c r="F29" s="495">
        <v>-800.94</v>
      </c>
      <c r="G29" s="495">
        <v>-491.17</v>
      </c>
      <c r="H29" s="495">
        <v>-390.73</v>
      </c>
      <c r="I29" s="495">
        <v>-574.44000000000005</v>
      </c>
      <c r="J29" s="495">
        <v>-1661.13</v>
      </c>
      <c r="K29" s="496">
        <v>-1456.34</v>
      </c>
      <c r="T29" s="401"/>
      <c r="U29" s="401"/>
      <c r="W29" s="401"/>
      <c r="X29" s="401"/>
      <c r="Y29" s="401"/>
      <c r="Z29" s="401"/>
    </row>
    <row r="30" spans="2:26" ht="11.25" customHeight="1">
      <c r="B30" s="27" t="s">
        <v>287</v>
      </c>
      <c r="C30" s="497"/>
      <c r="D30" s="497"/>
      <c r="E30" s="497"/>
      <c r="F30" s="497"/>
      <c r="G30" s="497"/>
      <c r="H30" s="497"/>
      <c r="I30" s="497"/>
      <c r="J30" s="497"/>
      <c r="K30" s="498"/>
      <c r="W30" s="401"/>
      <c r="X30" s="401"/>
      <c r="Y30" s="401"/>
      <c r="Z30" s="401"/>
    </row>
    <row r="31" spans="2:26" ht="11.25" customHeight="1" thickBot="1">
      <c r="B31" s="28" t="s">
        <v>73</v>
      </c>
      <c r="C31" s="499"/>
      <c r="D31" s="499"/>
      <c r="E31" s="499"/>
      <c r="F31" s="499"/>
      <c r="G31" s="499"/>
      <c r="H31" s="499"/>
      <c r="I31" s="499"/>
      <c r="J31" s="499"/>
      <c r="K31" s="500"/>
      <c r="W31" s="401"/>
      <c r="X31" s="401"/>
      <c r="Y31" s="401"/>
      <c r="Z31" s="401"/>
    </row>
    <row r="32" spans="2:26" ht="11.25" customHeight="1" thickTop="1">
      <c r="B32" s="27" t="s">
        <v>74</v>
      </c>
      <c r="C32" s="495">
        <v>-616.17999999999995</v>
      </c>
      <c r="D32" s="495">
        <v>-436.57</v>
      </c>
      <c r="E32" s="495">
        <v>-619.66999999999996</v>
      </c>
      <c r="F32" s="495">
        <v>-765.24</v>
      </c>
      <c r="G32" s="495">
        <v>-464.33</v>
      </c>
      <c r="H32" s="495">
        <v>-310.72000000000003</v>
      </c>
      <c r="I32" s="495">
        <v>-633.63</v>
      </c>
      <c r="J32" s="495">
        <v>-1672.42</v>
      </c>
      <c r="K32" s="496">
        <v>-1408.68</v>
      </c>
      <c r="T32" s="401"/>
      <c r="U32" s="401"/>
      <c r="W32" s="401"/>
      <c r="X32" s="401"/>
      <c r="Y32" s="401"/>
      <c r="Z32" s="401"/>
    </row>
    <row r="33" spans="2:26" ht="11.25" customHeight="1">
      <c r="B33" s="27" t="s">
        <v>75</v>
      </c>
      <c r="C33" s="497"/>
      <c r="D33" s="497"/>
      <c r="E33" s="497"/>
      <c r="F33" s="497"/>
      <c r="G33" s="497"/>
      <c r="H33" s="497"/>
      <c r="I33" s="497"/>
      <c r="J33" s="497"/>
      <c r="K33" s="498"/>
      <c r="W33" s="401"/>
      <c r="X33" s="401"/>
      <c r="Y33" s="401"/>
      <c r="Z33" s="401"/>
    </row>
    <row r="34" spans="2:26" ht="11.25" customHeight="1" thickBot="1">
      <c r="B34" s="28" t="s">
        <v>76</v>
      </c>
      <c r="C34" s="499"/>
      <c r="D34" s="499"/>
      <c r="E34" s="499"/>
      <c r="F34" s="499"/>
      <c r="G34" s="499"/>
      <c r="H34" s="499"/>
      <c r="I34" s="499"/>
      <c r="J34" s="499"/>
      <c r="K34" s="500"/>
      <c r="W34" s="401"/>
      <c r="X34" s="401"/>
      <c r="Y34" s="401"/>
      <c r="Z34" s="401"/>
    </row>
    <row r="35" spans="2:26" ht="11.25" customHeight="1" thickTop="1">
      <c r="B35" s="334" t="s">
        <v>77</v>
      </c>
      <c r="C35" s="501">
        <v>-177.15</v>
      </c>
      <c r="D35" s="501">
        <v>-111.35</v>
      </c>
      <c r="E35" s="501">
        <v>-192.08</v>
      </c>
      <c r="F35" s="501">
        <v>-60.5</v>
      </c>
      <c r="G35" s="501">
        <v>-138.49</v>
      </c>
      <c r="H35" s="501">
        <v>-57.16</v>
      </c>
      <c r="I35" s="501">
        <v>-105.53</v>
      </c>
      <c r="J35" s="501">
        <v>-480.58</v>
      </c>
      <c r="K35" s="502">
        <v>-301.18</v>
      </c>
      <c r="W35" s="401"/>
      <c r="X35" s="401"/>
      <c r="Y35" s="401"/>
      <c r="Z35" s="401"/>
    </row>
    <row r="36" spans="2:26" ht="11.25" customHeight="1">
      <c r="B36" s="334" t="s">
        <v>78</v>
      </c>
      <c r="C36" s="503"/>
      <c r="D36" s="503"/>
      <c r="E36" s="503"/>
      <c r="F36" s="503"/>
      <c r="G36" s="503"/>
      <c r="H36" s="503"/>
      <c r="I36" s="503"/>
      <c r="J36" s="503"/>
      <c r="K36" s="504"/>
      <c r="W36" s="401"/>
      <c r="X36" s="401"/>
      <c r="Y36" s="401"/>
      <c r="Z36" s="401"/>
    </row>
    <row r="37" spans="2:26" ht="11.25" customHeight="1" thickBot="1">
      <c r="B37" s="335" t="s">
        <v>79</v>
      </c>
      <c r="C37" s="505"/>
      <c r="D37" s="505"/>
      <c r="E37" s="505"/>
      <c r="F37" s="505"/>
      <c r="G37" s="505"/>
      <c r="H37" s="505"/>
      <c r="I37" s="505"/>
      <c r="J37" s="505"/>
      <c r="K37" s="506"/>
      <c r="W37" s="401"/>
      <c r="X37" s="401"/>
      <c r="Y37" s="401"/>
      <c r="Z37" s="401"/>
    </row>
    <row r="38" spans="2:26" ht="11.25" customHeight="1" thickTop="1">
      <c r="B38" s="334" t="s">
        <v>80</v>
      </c>
      <c r="C38" s="501">
        <v>0.61</v>
      </c>
      <c r="D38" s="501">
        <v>0.88</v>
      </c>
      <c r="E38" s="501">
        <v>-0.88</v>
      </c>
      <c r="F38" s="501">
        <v>0.12</v>
      </c>
      <c r="G38" s="501">
        <v>0.17</v>
      </c>
      <c r="H38" s="501">
        <v>0.09</v>
      </c>
      <c r="I38" s="501">
        <v>0.36</v>
      </c>
      <c r="J38" s="501">
        <v>0.61</v>
      </c>
      <c r="K38" s="502">
        <v>0.62</v>
      </c>
      <c r="W38" s="401"/>
      <c r="X38" s="401"/>
      <c r="Y38" s="401"/>
      <c r="Z38" s="401"/>
    </row>
    <row r="39" spans="2:26" ht="11.25" customHeight="1">
      <c r="B39" s="334" t="s">
        <v>81</v>
      </c>
      <c r="C39" s="503"/>
      <c r="D39" s="503"/>
      <c r="E39" s="503"/>
      <c r="F39" s="503"/>
      <c r="G39" s="503"/>
      <c r="H39" s="503"/>
      <c r="I39" s="503"/>
      <c r="J39" s="503"/>
      <c r="K39" s="504"/>
      <c r="W39" s="401"/>
      <c r="X39" s="401"/>
      <c r="Y39" s="401"/>
      <c r="Z39" s="401"/>
    </row>
    <row r="40" spans="2:26" ht="11.25" customHeight="1" thickBot="1">
      <c r="B40" s="335" t="s">
        <v>82</v>
      </c>
      <c r="C40" s="505"/>
      <c r="D40" s="505"/>
      <c r="E40" s="505"/>
      <c r="F40" s="505"/>
      <c r="G40" s="505"/>
      <c r="H40" s="505"/>
      <c r="I40" s="505"/>
      <c r="J40" s="505"/>
      <c r="K40" s="506"/>
      <c r="W40" s="401"/>
      <c r="X40" s="401"/>
      <c r="Y40" s="401"/>
      <c r="Z40" s="401"/>
    </row>
    <row r="41" spans="2:26" ht="11.25" customHeight="1" thickTop="1">
      <c r="B41" s="334" t="s">
        <v>83</v>
      </c>
      <c r="C41" s="501">
        <v>-0.02</v>
      </c>
      <c r="D41" s="501">
        <v>-0.04</v>
      </c>
      <c r="E41" s="501">
        <v>0.14000000000000001</v>
      </c>
      <c r="F41" s="501">
        <v>-1.43</v>
      </c>
      <c r="G41" s="501">
        <v>0.12</v>
      </c>
      <c r="H41" s="501">
        <v>-0.06</v>
      </c>
      <c r="I41" s="501">
        <v>0.13</v>
      </c>
      <c r="J41" s="501">
        <v>0.08</v>
      </c>
      <c r="K41" s="502">
        <v>0.19</v>
      </c>
      <c r="W41" s="401"/>
      <c r="X41" s="401"/>
      <c r="Y41" s="401"/>
      <c r="Z41" s="401"/>
    </row>
    <row r="42" spans="2:26" ht="11.25" customHeight="1">
      <c r="B42" s="334" t="s">
        <v>84</v>
      </c>
      <c r="C42" s="503"/>
      <c r="D42" s="503"/>
      <c r="E42" s="503"/>
      <c r="F42" s="503"/>
      <c r="G42" s="503"/>
      <c r="H42" s="503"/>
      <c r="I42" s="503"/>
      <c r="J42" s="503"/>
      <c r="K42" s="504"/>
      <c r="W42" s="401"/>
      <c r="X42" s="401"/>
      <c r="Y42" s="401"/>
      <c r="Z42" s="401"/>
    </row>
    <row r="43" spans="2:26" ht="11.25" customHeight="1" thickBot="1">
      <c r="B43" s="335" t="s">
        <v>85</v>
      </c>
      <c r="C43" s="505"/>
      <c r="D43" s="505"/>
      <c r="E43" s="505"/>
      <c r="F43" s="505"/>
      <c r="G43" s="505"/>
      <c r="H43" s="505"/>
      <c r="I43" s="505"/>
      <c r="J43" s="505"/>
      <c r="K43" s="506"/>
      <c r="W43" s="401"/>
      <c r="X43" s="401"/>
      <c r="Y43" s="401"/>
      <c r="Z43" s="401"/>
    </row>
    <row r="44" spans="2:26" ht="11.25" customHeight="1" thickTop="1">
      <c r="B44" s="334" t="s">
        <v>86</v>
      </c>
      <c r="C44" s="501">
        <v>5.34</v>
      </c>
      <c r="D44" s="501">
        <v>-573.51</v>
      </c>
      <c r="E44" s="501">
        <v>-1147.22</v>
      </c>
      <c r="F44" s="501">
        <v>-817.91</v>
      </c>
      <c r="G44" s="501">
        <v>-481.7</v>
      </c>
      <c r="H44" s="501">
        <v>-501.86</v>
      </c>
      <c r="I44" s="501">
        <v>-564.47</v>
      </c>
      <c r="J44" s="501">
        <v>-1715.39</v>
      </c>
      <c r="K44" s="502">
        <v>-1548.03</v>
      </c>
      <c r="O44" s="401"/>
      <c r="T44" s="401"/>
      <c r="U44" s="401"/>
      <c r="W44" s="401"/>
      <c r="X44" s="401"/>
      <c r="Y44" s="401"/>
      <c r="Z44" s="401"/>
    </row>
    <row r="45" spans="2:26" ht="11.25" customHeight="1">
      <c r="B45" s="334" t="s">
        <v>87</v>
      </c>
      <c r="C45" s="503"/>
      <c r="D45" s="503"/>
      <c r="E45" s="503"/>
      <c r="F45" s="503"/>
      <c r="G45" s="503"/>
      <c r="H45" s="503"/>
      <c r="I45" s="503"/>
      <c r="J45" s="503"/>
      <c r="K45" s="504"/>
      <c r="W45" s="401"/>
      <c r="X45" s="401"/>
      <c r="Y45" s="401"/>
      <c r="Z45" s="401"/>
    </row>
    <row r="46" spans="2:26" ht="11.25" customHeight="1" thickBot="1">
      <c r="B46" s="335" t="s">
        <v>88</v>
      </c>
      <c r="C46" s="505"/>
      <c r="D46" s="505"/>
      <c r="E46" s="505"/>
      <c r="F46" s="505"/>
      <c r="G46" s="505"/>
      <c r="H46" s="505"/>
      <c r="I46" s="505"/>
      <c r="J46" s="505"/>
      <c r="K46" s="506"/>
      <c r="W46" s="401"/>
      <c r="X46" s="401"/>
      <c r="Y46" s="401"/>
      <c r="Z46" s="401"/>
    </row>
    <row r="47" spans="2:26" ht="11.25" customHeight="1" thickTop="1">
      <c r="B47" s="336" t="s">
        <v>252</v>
      </c>
      <c r="C47" s="507">
        <v>-12.5</v>
      </c>
      <c r="D47" s="507">
        <v>-357.71</v>
      </c>
      <c r="E47" s="507">
        <v>-736.86</v>
      </c>
      <c r="F47" s="507">
        <v>-490.59</v>
      </c>
      <c r="G47" s="507">
        <v>-171.46</v>
      </c>
      <c r="H47" s="507">
        <v>-355.42</v>
      </c>
      <c r="I47" s="507">
        <v>-443.54</v>
      </c>
      <c r="J47" s="507">
        <v>-1107.07</v>
      </c>
      <c r="K47" s="508">
        <v>-970.42</v>
      </c>
      <c r="T47" s="401"/>
      <c r="W47" s="401"/>
      <c r="X47" s="401"/>
      <c r="Y47" s="401"/>
      <c r="Z47" s="401"/>
    </row>
    <row r="48" spans="2:26" ht="11.25" customHeight="1">
      <c r="B48" s="336" t="s">
        <v>253</v>
      </c>
      <c r="C48" s="503"/>
      <c r="D48" s="503"/>
      <c r="E48" s="503"/>
      <c r="F48" s="503"/>
      <c r="G48" s="503"/>
      <c r="H48" s="503"/>
      <c r="I48" s="503"/>
      <c r="J48" s="503"/>
      <c r="K48" s="504"/>
      <c r="W48" s="401"/>
      <c r="X48" s="401"/>
      <c r="Y48" s="401"/>
      <c r="Z48" s="401"/>
    </row>
    <row r="49" spans="2:26" ht="11.25" customHeight="1" thickBot="1">
      <c r="B49" s="336" t="s">
        <v>254</v>
      </c>
      <c r="C49" s="503"/>
      <c r="D49" s="503"/>
      <c r="E49" s="503"/>
      <c r="F49" s="503"/>
      <c r="G49" s="503"/>
      <c r="H49" s="503"/>
      <c r="I49" s="503"/>
      <c r="J49" s="503"/>
      <c r="K49" s="504"/>
      <c r="W49" s="401"/>
      <c r="X49" s="401"/>
      <c r="Y49" s="401"/>
      <c r="Z49" s="401"/>
    </row>
    <row r="50" spans="2:26" ht="11.25" customHeight="1" thickTop="1">
      <c r="B50" s="492" t="s">
        <v>255</v>
      </c>
      <c r="C50" s="509">
        <v>-5.42</v>
      </c>
      <c r="D50" s="509">
        <v>-219.07</v>
      </c>
      <c r="E50" s="509">
        <v>-201.35</v>
      </c>
      <c r="F50" s="509">
        <v>-314.31</v>
      </c>
      <c r="G50" s="509">
        <v>-192.88</v>
      </c>
      <c r="H50" s="509">
        <v>-52.35</v>
      </c>
      <c r="I50" s="509">
        <v>40.450000000000003</v>
      </c>
      <c r="J50" s="509">
        <v>-425.84</v>
      </c>
      <c r="K50" s="510">
        <v>-204.78</v>
      </c>
      <c r="W50" s="401"/>
      <c r="X50" s="401"/>
      <c r="Y50" s="401"/>
      <c r="Z50" s="401"/>
    </row>
    <row r="51" spans="2:26" ht="11.25" customHeight="1">
      <c r="B51" s="336" t="s">
        <v>256</v>
      </c>
      <c r="C51" s="503"/>
      <c r="D51" s="503"/>
      <c r="E51" s="503"/>
      <c r="F51" s="503"/>
      <c r="G51" s="503"/>
      <c r="H51" s="503"/>
      <c r="I51" s="503"/>
      <c r="J51" s="503"/>
      <c r="K51" s="504"/>
      <c r="W51" s="401"/>
      <c r="X51" s="401"/>
      <c r="Y51" s="401"/>
      <c r="Z51" s="401"/>
    </row>
    <row r="52" spans="2:26" ht="11.25" customHeight="1" thickBot="1">
      <c r="B52" s="336" t="s">
        <v>257</v>
      </c>
      <c r="C52" s="503"/>
      <c r="D52" s="503"/>
      <c r="E52" s="503"/>
      <c r="F52" s="503"/>
      <c r="G52" s="503"/>
      <c r="H52" s="503"/>
      <c r="I52" s="503"/>
      <c r="J52" s="503"/>
      <c r="K52" s="504"/>
      <c r="W52" s="401"/>
      <c r="X52" s="401"/>
      <c r="Y52" s="401"/>
      <c r="Z52" s="401"/>
    </row>
    <row r="53" spans="2:26" ht="11.25" customHeight="1" thickTop="1">
      <c r="B53" s="493" t="s">
        <v>258</v>
      </c>
      <c r="C53" s="511">
        <v>26.81</v>
      </c>
      <c r="D53" s="511">
        <v>-2.2799999999999998</v>
      </c>
      <c r="E53" s="511">
        <v>-210.01</v>
      </c>
      <c r="F53" s="511">
        <v>-14.01</v>
      </c>
      <c r="G53" s="511">
        <v>-118.21</v>
      </c>
      <c r="H53" s="511">
        <v>-94.86</v>
      </c>
      <c r="I53" s="511">
        <v>-161.69999999999999</v>
      </c>
      <c r="J53" s="511">
        <v>-185.48</v>
      </c>
      <c r="K53" s="512">
        <v>-374.77</v>
      </c>
      <c r="W53" s="401"/>
      <c r="X53" s="401"/>
      <c r="Y53" s="401"/>
      <c r="Z53" s="401"/>
    </row>
    <row r="54" spans="2:26" ht="11.25" customHeight="1">
      <c r="B54" s="336" t="s">
        <v>259</v>
      </c>
      <c r="C54" s="503"/>
      <c r="D54" s="503"/>
      <c r="E54" s="503"/>
      <c r="F54" s="503"/>
      <c r="G54" s="503"/>
      <c r="H54" s="503"/>
      <c r="I54" s="503"/>
      <c r="J54" s="503"/>
      <c r="K54" s="504"/>
      <c r="W54" s="401"/>
      <c r="X54" s="401"/>
      <c r="Y54" s="401"/>
      <c r="Z54" s="401"/>
    </row>
    <row r="55" spans="2:26" ht="11.25" customHeight="1" thickBot="1">
      <c r="B55" s="336" t="s">
        <v>260</v>
      </c>
      <c r="C55" s="503"/>
      <c r="D55" s="503"/>
      <c r="E55" s="503"/>
      <c r="F55" s="503"/>
      <c r="G55" s="503"/>
      <c r="H55" s="503"/>
      <c r="I55" s="503"/>
      <c r="J55" s="503"/>
      <c r="K55" s="504"/>
      <c r="W55" s="401"/>
      <c r="X55" s="401"/>
      <c r="Y55" s="401"/>
      <c r="Z55" s="401"/>
    </row>
    <row r="56" spans="2:26" ht="11.25" customHeight="1" thickTop="1">
      <c r="B56" s="493" t="s">
        <v>697</v>
      </c>
      <c r="C56" s="511">
        <v>-3.55</v>
      </c>
      <c r="D56" s="511">
        <v>5.55</v>
      </c>
      <c r="E56" s="511">
        <v>1</v>
      </c>
      <c r="F56" s="511">
        <v>1</v>
      </c>
      <c r="G56" s="511">
        <v>0.85</v>
      </c>
      <c r="H56" s="511">
        <v>0.77</v>
      </c>
      <c r="I56" s="511">
        <v>0.32</v>
      </c>
      <c r="J56" s="511">
        <v>3</v>
      </c>
      <c r="K56" s="512">
        <v>1.94</v>
      </c>
      <c r="W56" s="401"/>
      <c r="X56" s="401"/>
      <c r="Y56" s="401"/>
      <c r="Z56" s="401"/>
    </row>
    <row r="57" spans="2:26" ht="11.25" customHeight="1">
      <c r="B57" s="336" t="s">
        <v>698</v>
      </c>
      <c r="C57" s="503"/>
      <c r="D57" s="503"/>
      <c r="E57" s="503"/>
      <c r="F57" s="503"/>
      <c r="G57" s="503"/>
      <c r="H57" s="503"/>
      <c r="I57" s="503"/>
      <c r="J57" s="503"/>
      <c r="K57" s="504"/>
      <c r="W57" s="401"/>
      <c r="X57" s="401"/>
      <c r="Y57" s="401"/>
      <c r="Z57" s="401"/>
    </row>
    <row r="58" spans="2:26" ht="11.25" customHeight="1" thickBot="1">
      <c r="B58" s="336" t="s">
        <v>699</v>
      </c>
      <c r="C58" s="503"/>
      <c r="D58" s="503"/>
      <c r="E58" s="503"/>
      <c r="F58" s="503"/>
      <c r="G58" s="503"/>
      <c r="H58" s="503"/>
      <c r="I58" s="503"/>
      <c r="J58" s="503"/>
      <c r="K58" s="504"/>
      <c r="W58" s="401"/>
      <c r="X58" s="401"/>
      <c r="Y58" s="401"/>
      <c r="Z58" s="401"/>
    </row>
    <row r="59" spans="2:26" ht="11.25" hidden="1" customHeight="1" thickTop="1">
      <c r="B59" s="493" t="s">
        <v>261</v>
      </c>
      <c r="C59" s="511"/>
      <c r="D59" s="511"/>
      <c r="E59" s="511"/>
      <c r="F59" s="511"/>
      <c r="G59" s="511"/>
      <c r="H59" s="511"/>
      <c r="I59" s="511"/>
      <c r="J59" s="511"/>
      <c r="K59" s="512"/>
      <c r="W59" s="401"/>
      <c r="X59" s="401"/>
      <c r="Y59" s="401"/>
      <c r="Z59" s="401"/>
    </row>
    <row r="60" spans="2:26" ht="11.25" hidden="1" customHeight="1">
      <c r="B60" s="336" t="s">
        <v>262</v>
      </c>
      <c r="C60" s="503"/>
      <c r="D60" s="503"/>
      <c r="E60" s="503"/>
      <c r="F60" s="503"/>
      <c r="G60" s="503"/>
      <c r="H60" s="503"/>
      <c r="I60" s="503"/>
      <c r="J60" s="503"/>
      <c r="K60" s="504"/>
      <c r="W60" s="401"/>
      <c r="X60" s="401"/>
      <c r="Y60" s="401"/>
      <c r="Z60" s="401"/>
    </row>
    <row r="61" spans="2:26" ht="11.25" hidden="1" customHeight="1" thickBot="1">
      <c r="B61" s="336" t="s">
        <v>263</v>
      </c>
      <c r="C61" s="503"/>
      <c r="D61" s="503"/>
      <c r="E61" s="503"/>
      <c r="F61" s="503"/>
      <c r="G61" s="503"/>
      <c r="H61" s="503"/>
      <c r="I61" s="503"/>
      <c r="J61" s="503"/>
      <c r="K61" s="504"/>
      <c r="W61" s="401"/>
      <c r="X61" s="401"/>
      <c r="Y61" s="401"/>
      <c r="Z61" s="401"/>
    </row>
    <row r="62" spans="2:26" ht="11.25" customHeight="1" thickTop="1">
      <c r="B62" s="491" t="s">
        <v>89</v>
      </c>
      <c r="C62" s="501">
        <v>-444.96</v>
      </c>
      <c r="D62" s="501">
        <v>247.45</v>
      </c>
      <c r="E62" s="501">
        <v>720.37</v>
      </c>
      <c r="F62" s="501">
        <v>114.48</v>
      </c>
      <c r="G62" s="501">
        <v>155.57</v>
      </c>
      <c r="H62" s="501">
        <v>248.27</v>
      </c>
      <c r="I62" s="501">
        <v>35.880000000000003</v>
      </c>
      <c r="J62" s="501">
        <v>522.86</v>
      </c>
      <c r="K62" s="502">
        <v>439.72</v>
      </c>
      <c r="W62" s="401"/>
      <c r="X62" s="401"/>
      <c r="Y62" s="401"/>
      <c r="Z62" s="401"/>
    </row>
    <row r="63" spans="2:26" ht="11.25" customHeight="1">
      <c r="B63" s="334" t="s">
        <v>90</v>
      </c>
      <c r="C63" s="503"/>
      <c r="D63" s="503"/>
      <c r="E63" s="503"/>
      <c r="F63" s="503"/>
      <c r="G63" s="503"/>
      <c r="H63" s="503"/>
      <c r="I63" s="503"/>
      <c r="J63" s="503"/>
      <c r="K63" s="504"/>
      <c r="W63" s="401"/>
      <c r="X63" s="401"/>
      <c r="Y63" s="401"/>
      <c r="Z63" s="401"/>
    </row>
    <row r="64" spans="2:26" ht="11.25" customHeight="1" thickBot="1">
      <c r="B64" s="335" t="s">
        <v>91</v>
      </c>
      <c r="C64" s="505"/>
      <c r="D64" s="505"/>
      <c r="E64" s="505"/>
      <c r="F64" s="505"/>
      <c r="G64" s="505"/>
      <c r="H64" s="505"/>
      <c r="I64" s="505"/>
      <c r="J64" s="505"/>
      <c r="K64" s="506"/>
      <c r="W64" s="401"/>
      <c r="X64" s="401"/>
      <c r="Y64" s="401"/>
      <c r="Z64" s="401"/>
    </row>
    <row r="65" spans="2:26" ht="11.25" customHeight="1" thickTop="1">
      <c r="B65" s="336" t="s">
        <v>92</v>
      </c>
      <c r="C65" s="514">
        <v>-42.93</v>
      </c>
      <c r="D65" s="513">
        <v>31.37</v>
      </c>
      <c r="E65" s="513">
        <v>0.27</v>
      </c>
      <c r="F65" s="513">
        <v>35.700000000000003</v>
      </c>
      <c r="G65" s="513">
        <v>26.84</v>
      </c>
      <c r="H65" s="513">
        <v>80.010000000000005</v>
      </c>
      <c r="I65" s="513">
        <v>-59.19</v>
      </c>
      <c r="J65" s="513">
        <v>-11.28</v>
      </c>
      <c r="K65" s="515">
        <v>47.66</v>
      </c>
      <c r="W65" s="401"/>
      <c r="X65" s="401"/>
      <c r="Y65" s="401"/>
      <c r="Z65" s="401"/>
    </row>
    <row r="66" spans="2:26" ht="11.25" customHeight="1">
      <c r="B66" s="336" t="s">
        <v>93</v>
      </c>
      <c r="C66" s="516"/>
      <c r="D66" s="507"/>
      <c r="E66" s="507"/>
      <c r="F66" s="507"/>
      <c r="G66" s="507"/>
      <c r="H66" s="507"/>
      <c r="I66" s="507"/>
      <c r="J66" s="507"/>
      <c r="K66" s="508"/>
      <c r="W66" s="401"/>
      <c r="X66" s="401"/>
      <c r="Y66" s="401"/>
      <c r="Z66" s="401"/>
    </row>
    <row r="67" spans="2:26" ht="11.25" customHeight="1" thickBot="1">
      <c r="B67" s="336" t="s">
        <v>94</v>
      </c>
      <c r="C67" s="516"/>
      <c r="D67" s="507"/>
      <c r="E67" s="507"/>
      <c r="F67" s="507"/>
      <c r="G67" s="507"/>
      <c r="H67" s="507"/>
      <c r="I67" s="507"/>
      <c r="J67" s="507"/>
      <c r="K67" s="508"/>
      <c r="W67" s="401"/>
      <c r="X67" s="401"/>
      <c r="Y67" s="401"/>
      <c r="Z67" s="401"/>
    </row>
    <row r="68" spans="2:26" ht="11.25" customHeight="1" thickTop="1">
      <c r="B68" s="491" t="s">
        <v>95</v>
      </c>
      <c r="C68" s="518">
        <v>417.53</v>
      </c>
      <c r="D68" s="517">
        <v>525.4</v>
      </c>
      <c r="E68" s="517">
        <v>535.07000000000005</v>
      </c>
      <c r="F68" s="517">
        <v>508.87</v>
      </c>
      <c r="G68" s="517">
        <v>465.21</v>
      </c>
      <c r="H68" s="517">
        <v>488.75</v>
      </c>
      <c r="I68" s="517">
        <v>457.92</v>
      </c>
      <c r="J68" s="517">
        <v>1478</v>
      </c>
      <c r="K68" s="519">
        <v>1411.88</v>
      </c>
      <c r="T68" s="401"/>
      <c r="U68" s="401"/>
      <c r="W68" s="401"/>
      <c r="X68" s="401"/>
      <c r="Y68" s="401"/>
      <c r="Z68" s="401"/>
    </row>
    <row r="69" spans="2:26" ht="11.25" customHeight="1">
      <c r="B69" s="334" t="s">
        <v>96</v>
      </c>
      <c r="C69" s="225"/>
      <c r="D69" s="210"/>
      <c r="E69" s="210"/>
      <c r="F69" s="210"/>
      <c r="G69" s="210"/>
      <c r="H69" s="210"/>
      <c r="I69" s="210"/>
      <c r="J69" s="210"/>
      <c r="K69" s="520"/>
    </row>
    <row r="70" spans="2:26" ht="11.25" customHeight="1" thickBot="1">
      <c r="B70" s="337" t="s">
        <v>97</v>
      </c>
      <c r="C70" s="231"/>
      <c r="D70" s="521"/>
      <c r="E70" s="521"/>
      <c r="F70" s="521"/>
      <c r="G70" s="521"/>
      <c r="H70" s="521"/>
      <c r="I70" s="521"/>
      <c r="J70" s="521"/>
      <c r="K70" s="522"/>
    </row>
    <row r="71" spans="2:26" ht="11.25" customHeight="1" thickTop="1">
      <c r="B71" s="488" t="s">
        <v>47</v>
      </c>
      <c r="C71" s="523"/>
      <c r="D71" s="523"/>
      <c r="E71" s="523"/>
      <c r="F71" s="523"/>
      <c r="G71" s="523"/>
      <c r="H71" s="523"/>
      <c r="I71" s="523"/>
      <c r="J71" s="523"/>
      <c r="K71" s="523"/>
    </row>
    <row r="72" spans="2:26" ht="11.25" customHeight="1">
      <c r="B72" s="30"/>
    </row>
    <row r="74" spans="2:26">
      <c r="J74" s="401"/>
    </row>
    <row r="77" spans="2:26">
      <c r="D77" s="401"/>
      <c r="E77" s="401"/>
      <c r="F77" s="401"/>
      <c r="G77" s="401"/>
      <c r="H77" s="401"/>
      <c r="I77" s="401"/>
      <c r="J77" s="401"/>
      <c r="K77" s="401"/>
    </row>
    <row r="92" spans="10:10">
      <c r="J92" s="401"/>
    </row>
    <row r="95" spans="10:10">
      <c r="J95" s="401"/>
    </row>
    <row r="107" spans="5:11">
      <c r="E107" s="401"/>
      <c r="K107" s="401"/>
    </row>
    <row r="134" spans="3:11">
      <c r="C134" s="401"/>
      <c r="D134" s="401"/>
      <c r="E134" s="401"/>
      <c r="F134" s="401"/>
      <c r="G134" s="401"/>
      <c r="H134" s="401"/>
      <c r="I134" s="401"/>
      <c r="J134" s="401"/>
      <c r="K134" s="401"/>
    </row>
    <row r="135" spans="3:11">
      <c r="C135" s="401"/>
      <c r="D135" s="401"/>
      <c r="E135" s="401"/>
      <c r="F135" s="401"/>
      <c r="G135" s="401"/>
      <c r="H135" s="401"/>
      <c r="I135" s="401"/>
      <c r="J135" s="401"/>
      <c r="K135" s="401"/>
    </row>
    <row r="136" spans="3:11">
      <c r="C136" s="401"/>
      <c r="D136" s="401"/>
      <c r="E136" s="401"/>
      <c r="F136" s="401"/>
      <c r="G136" s="401"/>
      <c r="H136" s="401"/>
      <c r="I136" s="401"/>
      <c r="J136" s="401"/>
      <c r="K136" s="401"/>
    </row>
    <row r="137" spans="3:11">
      <c r="C137" s="401"/>
      <c r="D137" s="401"/>
      <c r="E137" s="401"/>
      <c r="F137" s="401"/>
      <c r="G137" s="401"/>
      <c r="H137" s="401"/>
      <c r="I137" s="401"/>
      <c r="J137" s="401"/>
      <c r="K137" s="401"/>
    </row>
    <row r="138" spans="3:11">
      <c r="C138" s="401"/>
      <c r="D138" s="401"/>
      <c r="E138" s="401"/>
      <c r="F138" s="401"/>
      <c r="G138" s="401"/>
      <c r="H138" s="401"/>
      <c r="I138" s="401"/>
      <c r="J138" s="401"/>
      <c r="K138" s="401"/>
    </row>
    <row r="139" spans="3:11">
      <c r="C139" s="401"/>
      <c r="D139" s="401"/>
      <c r="E139" s="401"/>
      <c r="F139" s="401"/>
      <c r="G139" s="401"/>
      <c r="H139" s="401"/>
      <c r="I139" s="401"/>
      <c r="J139" s="401"/>
      <c r="K139" s="401"/>
    </row>
    <row r="140" spans="3:11">
      <c r="C140" s="401"/>
      <c r="D140" s="401"/>
      <c r="E140" s="401"/>
      <c r="F140" s="401"/>
      <c r="G140" s="401"/>
      <c r="H140" s="401"/>
      <c r="I140" s="401"/>
      <c r="J140" s="401"/>
      <c r="K140" s="401"/>
    </row>
    <row r="141" spans="3:11">
      <c r="C141" s="401"/>
      <c r="D141" s="401"/>
      <c r="E141" s="401"/>
      <c r="F141" s="401"/>
      <c r="G141" s="401"/>
      <c r="H141" s="401"/>
      <c r="I141" s="401"/>
      <c r="J141" s="401"/>
      <c r="K141" s="401"/>
    </row>
    <row r="142" spans="3:11">
      <c r="C142" s="401"/>
      <c r="D142" s="401"/>
      <c r="E142" s="401"/>
      <c r="F142" s="401"/>
      <c r="G142" s="401"/>
      <c r="H142" s="401"/>
      <c r="I142" s="401"/>
      <c r="J142" s="401"/>
      <c r="K142" s="401"/>
    </row>
    <row r="143" spans="3:11">
      <c r="C143" s="401"/>
      <c r="D143" s="401"/>
      <c r="E143" s="401"/>
      <c r="F143" s="401"/>
      <c r="G143" s="401"/>
      <c r="H143" s="401"/>
      <c r="I143" s="401"/>
      <c r="J143" s="401"/>
      <c r="K143" s="401"/>
    </row>
    <row r="144" spans="3:11">
      <c r="C144" s="401"/>
      <c r="D144" s="401"/>
      <c r="E144" s="401"/>
      <c r="F144" s="401"/>
      <c r="G144" s="401"/>
      <c r="H144" s="401"/>
      <c r="I144" s="401"/>
      <c r="J144" s="401"/>
      <c r="K144" s="401"/>
    </row>
    <row r="145" spans="3:11">
      <c r="C145" s="401"/>
      <c r="D145" s="401"/>
      <c r="E145" s="401"/>
      <c r="F145" s="401"/>
      <c r="G145" s="401"/>
      <c r="H145" s="401"/>
      <c r="I145" s="401"/>
      <c r="J145" s="401"/>
      <c r="K145" s="401"/>
    </row>
    <row r="146" spans="3:11">
      <c r="C146" s="401"/>
      <c r="D146" s="401"/>
      <c r="E146" s="401"/>
      <c r="F146" s="401"/>
      <c r="G146" s="401"/>
      <c r="H146" s="401"/>
      <c r="I146" s="401"/>
      <c r="J146" s="401"/>
      <c r="K146" s="401"/>
    </row>
    <row r="147" spans="3:11">
      <c r="C147" s="401"/>
      <c r="D147" s="401"/>
      <c r="E147" s="401"/>
      <c r="F147" s="401"/>
      <c r="G147" s="401"/>
      <c r="H147" s="401"/>
      <c r="I147" s="401"/>
      <c r="J147" s="401"/>
      <c r="K147" s="401"/>
    </row>
    <row r="148" spans="3:11">
      <c r="C148" s="401"/>
      <c r="D148" s="401"/>
      <c r="E148" s="401"/>
      <c r="F148" s="401"/>
      <c r="G148" s="401"/>
      <c r="H148" s="401"/>
      <c r="I148" s="401"/>
      <c r="J148" s="401"/>
      <c r="K148" s="401"/>
    </row>
    <row r="149" spans="3:11">
      <c r="C149" s="401"/>
      <c r="D149" s="401"/>
      <c r="E149" s="401"/>
      <c r="F149" s="401"/>
      <c r="G149" s="401"/>
      <c r="H149" s="401"/>
      <c r="I149" s="401"/>
      <c r="J149" s="401"/>
      <c r="K149" s="401"/>
    </row>
    <row r="150" spans="3:11">
      <c r="C150" s="401"/>
      <c r="D150" s="401"/>
      <c r="E150" s="401"/>
      <c r="F150" s="401"/>
      <c r="G150" s="401"/>
      <c r="H150" s="401"/>
      <c r="I150" s="401"/>
      <c r="J150" s="401"/>
      <c r="K150" s="401"/>
    </row>
    <row r="151" spans="3:11">
      <c r="C151" s="401"/>
      <c r="D151" s="401"/>
      <c r="E151" s="401"/>
      <c r="F151" s="401"/>
      <c r="G151" s="401"/>
      <c r="H151" s="401"/>
      <c r="I151" s="401"/>
      <c r="J151" s="401"/>
      <c r="K151" s="401"/>
    </row>
    <row r="152" spans="3:11">
      <c r="C152" s="401"/>
      <c r="D152" s="401"/>
      <c r="E152" s="401"/>
      <c r="F152" s="401"/>
      <c r="G152" s="401"/>
      <c r="H152" s="401"/>
      <c r="I152" s="401"/>
      <c r="J152" s="401"/>
      <c r="K152" s="401"/>
    </row>
    <row r="153" spans="3:11">
      <c r="C153" s="401"/>
      <c r="D153" s="401"/>
      <c r="E153" s="401"/>
      <c r="F153" s="401"/>
      <c r="G153" s="401"/>
      <c r="H153" s="401"/>
      <c r="I153" s="401"/>
      <c r="J153" s="401"/>
      <c r="K153" s="401"/>
    </row>
    <row r="154" spans="3:11">
      <c r="C154" s="401"/>
      <c r="D154" s="401"/>
      <c r="E154" s="401"/>
      <c r="F154" s="401"/>
      <c r="G154" s="401"/>
      <c r="H154" s="401"/>
      <c r="I154" s="401"/>
      <c r="J154" s="401"/>
      <c r="K154" s="401"/>
    </row>
    <row r="155" spans="3:11">
      <c r="C155" s="401"/>
      <c r="D155" s="401"/>
      <c r="E155" s="401"/>
      <c r="F155" s="401"/>
      <c r="G155" s="401"/>
      <c r="H155" s="401"/>
      <c r="I155" s="401"/>
      <c r="J155" s="401"/>
      <c r="K155" s="401"/>
    </row>
    <row r="156" spans="3:11">
      <c r="C156" s="401"/>
      <c r="D156" s="401"/>
      <c r="E156" s="401"/>
      <c r="F156" s="401"/>
      <c r="G156" s="401"/>
      <c r="H156" s="401"/>
      <c r="I156" s="401"/>
      <c r="J156" s="401"/>
      <c r="K156" s="401"/>
    </row>
    <row r="157" spans="3:11">
      <c r="C157" s="401"/>
      <c r="D157" s="401"/>
      <c r="E157" s="401"/>
      <c r="F157" s="401"/>
      <c r="G157" s="401"/>
      <c r="H157" s="401"/>
      <c r="I157" s="401"/>
      <c r="J157" s="401"/>
      <c r="K157" s="401"/>
    </row>
    <row r="158" spans="3:11">
      <c r="C158" s="401"/>
      <c r="D158" s="401"/>
      <c r="E158" s="401"/>
      <c r="F158" s="401"/>
      <c r="G158" s="401"/>
      <c r="H158" s="401"/>
      <c r="I158" s="401"/>
      <c r="J158" s="401"/>
      <c r="K158" s="401"/>
    </row>
    <row r="159" spans="3:11">
      <c r="C159" s="401"/>
      <c r="D159" s="401"/>
      <c r="E159" s="401"/>
      <c r="F159" s="401"/>
      <c r="G159" s="401"/>
      <c r="H159" s="401"/>
      <c r="I159" s="401"/>
      <c r="J159" s="401"/>
      <c r="K159" s="401"/>
    </row>
    <row r="160" spans="3:11">
      <c r="C160" s="401"/>
      <c r="D160" s="401"/>
      <c r="E160" s="401"/>
      <c r="F160" s="401"/>
      <c r="G160" s="401"/>
      <c r="H160" s="401"/>
      <c r="I160" s="401"/>
      <c r="J160" s="401"/>
      <c r="K160" s="401"/>
    </row>
    <row r="161" spans="3:11">
      <c r="C161" s="401"/>
      <c r="D161" s="401"/>
      <c r="E161" s="401"/>
      <c r="F161" s="401"/>
      <c r="G161" s="401"/>
      <c r="H161" s="401"/>
      <c r="I161" s="401"/>
      <c r="J161" s="401"/>
      <c r="K161" s="401"/>
    </row>
    <row r="162" spans="3:11">
      <c r="C162" s="401"/>
      <c r="D162" s="401"/>
      <c r="E162" s="401"/>
      <c r="F162" s="401"/>
      <c r="G162" s="401"/>
      <c r="H162" s="401"/>
      <c r="I162" s="401"/>
      <c r="J162" s="401"/>
      <c r="K162" s="401"/>
    </row>
    <row r="163" spans="3:11">
      <c r="C163" s="401"/>
      <c r="D163" s="401"/>
      <c r="E163" s="401"/>
      <c r="F163" s="401"/>
      <c r="G163" s="401"/>
      <c r="H163" s="401"/>
      <c r="I163" s="401"/>
      <c r="J163" s="401"/>
      <c r="K163" s="401"/>
    </row>
    <row r="164" spans="3:11">
      <c r="C164" s="401"/>
      <c r="D164" s="401"/>
      <c r="E164" s="401"/>
      <c r="F164" s="401"/>
      <c r="G164" s="401"/>
      <c r="H164" s="401"/>
      <c r="I164" s="401"/>
      <c r="J164" s="401"/>
      <c r="K164" s="401"/>
    </row>
    <row r="165" spans="3:11">
      <c r="C165" s="401"/>
      <c r="D165" s="401"/>
      <c r="E165" s="401"/>
      <c r="F165" s="401"/>
      <c r="G165" s="401"/>
      <c r="H165" s="401"/>
      <c r="I165" s="401"/>
      <c r="J165" s="401"/>
      <c r="K165" s="401"/>
    </row>
    <row r="166" spans="3:11">
      <c r="C166" s="401"/>
      <c r="D166" s="401"/>
      <c r="E166" s="401"/>
      <c r="F166" s="401"/>
      <c r="G166" s="401"/>
      <c r="H166" s="401"/>
      <c r="I166" s="401"/>
      <c r="J166" s="401"/>
      <c r="K166" s="401"/>
    </row>
    <row r="167" spans="3:11">
      <c r="C167" s="401"/>
      <c r="D167" s="401"/>
      <c r="E167" s="401"/>
      <c r="F167" s="401"/>
      <c r="G167" s="401"/>
      <c r="H167" s="401"/>
      <c r="I167" s="401"/>
      <c r="J167" s="401"/>
      <c r="K167" s="401"/>
    </row>
    <row r="168" spans="3:11">
      <c r="C168" s="401"/>
      <c r="D168" s="401"/>
      <c r="E168" s="401"/>
      <c r="F168" s="401"/>
      <c r="G168" s="401"/>
      <c r="H168" s="401"/>
      <c r="I168" s="401"/>
      <c r="J168" s="401"/>
      <c r="K168" s="401"/>
    </row>
    <row r="169" spans="3:11">
      <c r="C169" s="401"/>
      <c r="D169" s="401"/>
      <c r="E169" s="401"/>
      <c r="F169" s="401"/>
      <c r="G169" s="401"/>
      <c r="H169" s="401"/>
      <c r="I169" s="401"/>
      <c r="J169" s="401"/>
      <c r="K169" s="401"/>
    </row>
    <row r="170" spans="3:11">
      <c r="C170" s="401"/>
      <c r="D170" s="401"/>
      <c r="E170" s="401"/>
      <c r="F170" s="401"/>
      <c r="G170" s="401"/>
      <c r="H170" s="401"/>
      <c r="I170" s="401"/>
      <c r="J170" s="401"/>
      <c r="K170" s="401"/>
    </row>
    <row r="171" spans="3:11">
      <c r="C171" s="401"/>
      <c r="D171" s="401"/>
      <c r="E171" s="401"/>
      <c r="F171" s="401"/>
      <c r="G171" s="401"/>
      <c r="H171" s="401"/>
      <c r="I171" s="401"/>
      <c r="J171" s="401"/>
      <c r="K171" s="401"/>
    </row>
    <row r="172" spans="3:11">
      <c r="C172" s="401"/>
      <c r="D172" s="401"/>
      <c r="E172" s="401"/>
      <c r="F172" s="401"/>
      <c r="G172" s="401"/>
      <c r="H172" s="401"/>
      <c r="I172" s="401"/>
      <c r="J172" s="401"/>
      <c r="K172" s="401"/>
    </row>
    <row r="173" spans="3:11">
      <c r="C173" s="401"/>
      <c r="D173" s="401"/>
      <c r="E173" s="401"/>
      <c r="F173" s="401"/>
      <c r="G173" s="401"/>
      <c r="H173" s="401"/>
      <c r="I173" s="401"/>
      <c r="J173" s="401"/>
      <c r="K173" s="401"/>
    </row>
    <row r="174" spans="3:11">
      <c r="C174" s="401"/>
      <c r="D174" s="401"/>
      <c r="E174" s="401"/>
      <c r="F174" s="401"/>
      <c r="G174" s="401"/>
      <c r="H174" s="401"/>
      <c r="I174" s="401"/>
      <c r="J174" s="401"/>
      <c r="K174" s="401"/>
    </row>
    <row r="175" spans="3:11">
      <c r="C175" s="401"/>
      <c r="D175" s="401"/>
      <c r="E175" s="401"/>
      <c r="F175" s="401"/>
      <c r="G175" s="401"/>
      <c r="H175" s="401"/>
      <c r="I175" s="401"/>
      <c r="J175" s="401"/>
      <c r="K175" s="401"/>
    </row>
    <row r="176" spans="3:11">
      <c r="C176" s="401"/>
      <c r="D176" s="401"/>
      <c r="E176" s="401"/>
      <c r="F176" s="401"/>
      <c r="G176" s="401"/>
      <c r="H176" s="401"/>
      <c r="I176" s="401"/>
      <c r="J176" s="401"/>
      <c r="K176" s="401"/>
    </row>
    <row r="177" spans="3:11">
      <c r="C177" s="401"/>
      <c r="D177" s="401"/>
      <c r="E177" s="401"/>
      <c r="F177" s="401"/>
      <c r="G177" s="401"/>
      <c r="H177" s="401"/>
      <c r="I177" s="401"/>
      <c r="J177" s="401"/>
      <c r="K177" s="401"/>
    </row>
    <row r="178" spans="3:11">
      <c r="C178" s="401"/>
      <c r="D178" s="401"/>
      <c r="E178" s="401"/>
      <c r="F178" s="401"/>
      <c r="G178" s="401"/>
      <c r="H178" s="401"/>
      <c r="I178" s="401"/>
      <c r="J178" s="401"/>
      <c r="K178" s="401"/>
    </row>
    <row r="179" spans="3:11">
      <c r="C179" s="401"/>
      <c r="D179" s="401"/>
      <c r="E179" s="401"/>
      <c r="F179" s="401"/>
      <c r="G179" s="401"/>
      <c r="H179" s="401"/>
      <c r="I179" s="401"/>
      <c r="J179" s="401"/>
      <c r="K179" s="401"/>
    </row>
    <row r="180" spans="3:11">
      <c r="C180" s="401"/>
      <c r="D180" s="401"/>
      <c r="E180" s="401"/>
      <c r="F180" s="401"/>
      <c r="G180" s="401"/>
      <c r="H180" s="401"/>
      <c r="I180" s="401"/>
      <c r="J180" s="401"/>
      <c r="K180" s="401"/>
    </row>
    <row r="181" spans="3:11">
      <c r="C181" s="401"/>
      <c r="D181" s="401"/>
      <c r="E181" s="401"/>
      <c r="F181" s="401"/>
      <c r="G181" s="401"/>
      <c r="H181" s="401"/>
      <c r="I181" s="401"/>
      <c r="J181" s="401"/>
      <c r="K181" s="401"/>
    </row>
    <row r="182" spans="3:11">
      <c r="C182" s="401"/>
      <c r="D182" s="401"/>
      <c r="E182" s="401"/>
      <c r="F182" s="401"/>
      <c r="G182" s="401"/>
      <c r="H182" s="401"/>
      <c r="I182" s="401"/>
      <c r="J182" s="401"/>
      <c r="K182" s="401"/>
    </row>
    <row r="183" spans="3:11">
      <c r="C183" s="401"/>
      <c r="D183" s="401"/>
      <c r="E183" s="401"/>
      <c r="F183" s="401"/>
      <c r="G183" s="401"/>
      <c r="H183" s="401"/>
      <c r="I183" s="401"/>
      <c r="J183" s="401"/>
      <c r="K183" s="401"/>
    </row>
    <row r="184" spans="3:11">
      <c r="C184" s="401"/>
      <c r="D184" s="401"/>
      <c r="E184" s="401"/>
      <c r="F184" s="401"/>
      <c r="G184" s="401"/>
      <c r="H184" s="401"/>
      <c r="I184" s="401"/>
      <c r="J184" s="401"/>
      <c r="K184" s="401"/>
    </row>
    <row r="185" spans="3:11">
      <c r="C185" s="401"/>
      <c r="D185" s="401"/>
      <c r="E185" s="401"/>
      <c r="F185" s="401"/>
      <c r="G185" s="401"/>
      <c r="H185" s="401"/>
      <c r="I185" s="401"/>
      <c r="J185" s="401"/>
      <c r="K185" s="401"/>
    </row>
    <row r="186" spans="3:11">
      <c r="C186" s="401"/>
      <c r="D186" s="401"/>
      <c r="E186" s="401"/>
      <c r="F186" s="401"/>
      <c r="G186" s="401"/>
      <c r="H186" s="401"/>
      <c r="I186" s="401"/>
      <c r="J186" s="401"/>
      <c r="K186" s="401"/>
    </row>
    <row r="187" spans="3:11">
      <c r="C187" s="401"/>
      <c r="D187" s="401"/>
      <c r="E187" s="401"/>
      <c r="F187" s="401"/>
      <c r="G187" s="401"/>
      <c r="H187" s="401"/>
      <c r="I187" s="401"/>
      <c r="J187" s="401"/>
      <c r="K187" s="401"/>
    </row>
    <row r="188" spans="3:11">
      <c r="C188" s="401"/>
      <c r="D188" s="401"/>
      <c r="E188" s="401"/>
      <c r="F188" s="401"/>
      <c r="G188" s="401"/>
      <c r="H188" s="401"/>
      <c r="I188" s="401"/>
      <c r="J188" s="401"/>
      <c r="K188" s="401"/>
    </row>
    <row r="189" spans="3:11">
      <c r="C189" s="401"/>
      <c r="D189" s="401"/>
      <c r="E189" s="401"/>
      <c r="F189" s="401"/>
      <c r="G189" s="401"/>
      <c r="H189" s="401"/>
      <c r="I189" s="401"/>
      <c r="J189" s="401"/>
      <c r="K189" s="401"/>
    </row>
    <row r="190" spans="3:11">
      <c r="C190" s="401"/>
      <c r="D190" s="401"/>
      <c r="E190" s="401"/>
      <c r="F190" s="401"/>
      <c r="G190" s="401"/>
      <c r="H190" s="401"/>
      <c r="I190" s="401"/>
      <c r="J190" s="401"/>
      <c r="K190" s="401"/>
    </row>
    <row r="191" spans="3:11">
      <c r="C191" s="401"/>
      <c r="D191" s="401"/>
      <c r="E191" s="401"/>
      <c r="F191" s="401"/>
      <c r="G191" s="401"/>
      <c r="H191" s="401"/>
      <c r="I191" s="401"/>
      <c r="J191" s="401"/>
      <c r="K191" s="401"/>
    </row>
    <row r="192" spans="3:11">
      <c r="C192" s="401"/>
      <c r="D192" s="401"/>
      <c r="E192" s="401"/>
      <c r="F192" s="401"/>
      <c r="G192" s="401"/>
      <c r="H192" s="401"/>
      <c r="I192" s="401"/>
      <c r="J192" s="401"/>
      <c r="K192" s="401"/>
    </row>
    <row r="193" spans="3:11">
      <c r="C193" s="401"/>
      <c r="D193" s="401"/>
      <c r="E193" s="401"/>
      <c r="F193" s="401"/>
      <c r="G193" s="401"/>
      <c r="H193" s="401"/>
      <c r="I193" s="401"/>
      <c r="J193" s="401"/>
      <c r="K193" s="401"/>
    </row>
    <row r="194" spans="3:11">
      <c r="C194" s="401"/>
      <c r="D194" s="401"/>
      <c r="E194" s="401"/>
      <c r="F194" s="401"/>
      <c r="G194" s="401"/>
      <c r="H194" s="401"/>
      <c r="I194" s="401"/>
      <c r="J194" s="401"/>
      <c r="K194" s="401"/>
    </row>
    <row r="195" spans="3:11">
      <c r="C195" s="401"/>
      <c r="D195" s="401"/>
      <c r="E195" s="401"/>
      <c r="F195" s="401"/>
      <c r="G195" s="401"/>
      <c r="H195" s="401"/>
      <c r="I195" s="401"/>
      <c r="J195" s="401"/>
      <c r="K195" s="401"/>
    </row>
    <row r="196" spans="3:11">
      <c r="C196" s="401"/>
      <c r="D196" s="401"/>
      <c r="E196" s="401"/>
      <c r="F196" s="401"/>
      <c r="G196" s="401"/>
      <c r="H196" s="401"/>
      <c r="I196" s="401"/>
      <c r="J196" s="401"/>
      <c r="K196" s="401"/>
    </row>
    <row r="197" spans="3:11">
      <c r="C197" s="401"/>
      <c r="D197" s="401"/>
      <c r="E197" s="401"/>
      <c r="F197" s="401"/>
      <c r="G197" s="401"/>
      <c r="H197" s="401"/>
      <c r="I197" s="401"/>
      <c r="J197" s="401"/>
      <c r="K197" s="401"/>
    </row>
    <row r="198" spans="3:11">
      <c r="C198" s="401"/>
      <c r="D198" s="401"/>
      <c r="E198" s="401"/>
      <c r="F198" s="401"/>
      <c r="G198" s="401"/>
      <c r="H198" s="401"/>
      <c r="I198" s="401"/>
      <c r="J198" s="401"/>
      <c r="K198" s="401"/>
    </row>
    <row r="199" spans="3:11">
      <c r="C199" s="401"/>
      <c r="D199" s="401"/>
      <c r="E199" s="401"/>
      <c r="F199" s="401"/>
      <c r="G199" s="401"/>
      <c r="H199" s="401"/>
      <c r="I199" s="401"/>
      <c r="J199" s="401"/>
      <c r="K199" s="401"/>
    </row>
    <row r="200" spans="3:11">
      <c r="C200" s="401"/>
      <c r="D200" s="401"/>
      <c r="E200" s="401"/>
      <c r="F200" s="401"/>
      <c r="G200" s="401"/>
      <c r="H200" s="401"/>
      <c r="I200" s="401"/>
      <c r="J200" s="401"/>
      <c r="K200" s="401"/>
    </row>
    <row r="201" spans="3:11">
      <c r="C201" s="401"/>
      <c r="D201" s="401"/>
      <c r="E201" s="401"/>
      <c r="F201" s="401"/>
      <c r="G201" s="401"/>
      <c r="H201" s="401"/>
      <c r="I201" s="401"/>
      <c r="J201" s="401"/>
      <c r="K201" s="401"/>
    </row>
    <row r="202" spans="3:11">
      <c r="C202" s="401"/>
      <c r="D202" s="401"/>
      <c r="E202" s="401"/>
      <c r="F202" s="401"/>
      <c r="G202" s="401"/>
      <c r="H202" s="401"/>
      <c r="I202" s="401"/>
      <c r="J202" s="401"/>
      <c r="K202" s="401"/>
    </row>
    <row r="203" spans="3:11">
      <c r="C203" s="401"/>
      <c r="D203" s="401"/>
      <c r="E203" s="401"/>
      <c r="F203" s="401"/>
      <c r="G203" s="401"/>
      <c r="H203" s="401"/>
      <c r="I203" s="401"/>
      <c r="J203" s="401"/>
      <c r="K203" s="401"/>
    </row>
    <row r="204" spans="3:11">
      <c r="C204" s="401"/>
      <c r="D204" s="401"/>
      <c r="E204" s="401"/>
      <c r="F204" s="401"/>
      <c r="G204" s="401"/>
      <c r="H204" s="401"/>
      <c r="I204" s="401"/>
      <c r="J204" s="401"/>
      <c r="K204" s="401"/>
    </row>
    <row r="205" spans="3:11">
      <c r="C205" s="401"/>
      <c r="D205" s="401"/>
      <c r="E205" s="401"/>
      <c r="F205" s="401"/>
      <c r="G205" s="401"/>
      <c r="H205" s="401"/>
      <c r="I205" s="401"/>
      <c r="J205" s="401"/>
      <c r="K205" s="401"/>
    </row>
    <row r="206" spans="3:11">
      <c r="C206" s="401"/>
      <c r="D206" s="401"/>
      <c r="E206" s="401"/>
      <c r="F206" s="401"/>
      <c r="G206" s="401"/>
      <c r="H206" s="401"/>
      <c r="I206" s="401"/>
      <c r="J206" s="401"/>
      <c r="K206" s="401"/>
    </row>
    <row r="207" spans="3:11">
      <c r="C207" s="401"/>
      <c r="D207" s="401"/>
      <c r="E207" s="401"/>
      <c r="F207" s="401"/>
      <c r="G207" s="401"/>
      <c r="H207" s="401"/>
      <c r="I207" s="401"/>
      <c r="J207" s="401"/>
      <c r="K207" s="401"/>
    </row>
    <row r="208" spans="3:11">
      <c r="C208" s="401"/>
      <c r="D208" s="401"/>
      <c r="E208" s="401"/>
      <c r="F208" s="401"/>
      <c r="G208" s="401"/>
      <c r="H208" s="401"/>
      <c r="I208" s="401"/>
      <c r="J208" s="401"/>
      <c r="K208" s="401"/>
    </row>
    <row r="209" spans="3:11">
      <c r="C209" s="401"/>
      <c r="D209" s="401"/>
      <c r="E209" s="401"/>
      <c r="F209" s="401"/>
      <c r="G209" s="401"/>
      <c r="H209" s="401"/>
      <c r="I209" s="401"/>
      <c r="J209" s="401"/>
      <c r="K209" s="401"/>
    </row>
    <row r="210" spans="3:11">
      <c r="C210" s="401"/>
      <c r="D210" s="401"/>
      <c r="E210" s="401"/>
      <c r="F210" s="401"/>
      <c r="G210" s="401"/>
      <c r="H210" s="401"/>
      <c r="I210" s="401"/>
      <c r="J210" s="401"/>
      <c r="K210" s="401"/>
    </row>
    <row r="211" spans="3:11">
      <c r="C211" s="401"/>
      <c r="D211" s="401"/>
      <c r="E211" s="401"/>
      <c r="F211" s="401"/>
      <c r="G211" s="401"/>
      <c r="H211" s="401"/>
      <c r="I211" s="401"/>
      <c r="J211" s="401"/>
      <c r="K211" s="401"/>
    </row>
    <row r="212" spans="3:11">
      <c r="C212" s="401"/>
      <c r="D212" s="401"/>
      <c r="E212" s="401"/>
      <c r="F212" s="401"/>
      <c r="G212" s="401"/>
      <c r="H212" s="401"/>
      <c r="I212" s="401"/>
      <c r="J212" s="401"/>
      <c r="K212" s="401"/>
    </row>
    <row r="213" spans="3:11">
      <c r="C213" s="401"/>
      <c r="D213" s="401"/>
      <c r="E213" s="401"/>
      <c r="F213" s="401"/>
      <c r="G213" s="401"/>
      <c r="H213" s="401"/>
      <c r="I213" s="401"/>
      <c r="J213" s="401"/>
      <c r="K213" s="401"/>
    </row>
    <row r="214" spans="3:11">
      <c r="C214" s="401"/>
      <c r="D214" s="401"/>
      <c r="E214" s="401"/>
      <c r="F214" s="401"/>
      <c r="G214" s="401"/>
      <c r="H214" s="401"/>
      <c r="I214" s="401"/>
      <c r="J214" s="401"/>
      <c r="K214" s="401"/>
    </row>
    <row r="215" spans="3:11">
      <c r="C215" s="401"/>
      <c r="D215" s="401"/>
      <c r="E215" s="401"/>
      <c r="F215" s="401"/>
      <c r="G215" s="401"/>
      <c r="H215" s="401"/>
      <c r="I215" s="401"/>
      <c r="J215" s="401"/>
      <c r="K215" s="401"/>
    </row>
    <row r="216" spans="3:11">
      <c r="C216" s="401"/>
      <c r="D216" s="401"/>
      <c r="E216" s="401"/>
      <c r="F216" s="401"/>
      <c r="G216" s="401"/>
      <c r="H216" s="401"/>
      <c r="I216" s="401"/>
      <c r="J216" s="401"/>
      <c r="K216" s="401"/>
    </row>
    <row r="217" spans="3:11">
      <c r="C217" s="401"/>
      <c r="D217" s="401"/>
      <c r="E217" s="401"/>
      <c r="F217" s="401"/>
      <c r="G217" s="401"/>
      <c r="H217" s="401"/>
      <c r="I217" s="401"/>
      <c r="J217" s="401"/>
      <c r="K217" s="401"/>
    </row>
    <row r="218" spans="3:11">
      <c r="C218" s="401"/>
      <c r="D218" s="401"/>
      <c r="E218" s="401"/>
      <c r="F218" s="401"/>
      <c r="G218" s="401"/>
      <c r="H218" s="401"/>
      <c r="I218" s="401"/>
      <c r="J218" s="401"/>
      <c r="K218" s="401"/>
    </row>
    <row r="219" spans="3:11">
      <c r="C219" s="401"/>
      <c r="D219" s="401"/>
      <c r="E219" s="401"/>
      <c r="F219" s="401"/>
      <c r="G219" s="401"/>
      <c r="H219" s="401"/>
      <c r="I219" s="401"/>
      <c r="J219" s="401"/>
      <c r="K219" s="401"/>
    </row>
    <row r="220" spans="3:11">
      <c r="C220" s="401"/>
      <c r="D220" s="401"/>
      <c r="E220" s="401"/>
      <c r="F220" s="401"/>
      <c r="G220" s="401"/>
      <c r="H220" s="401"/>
      <c r="I220" s="401"/>
      <c r="J220" s="401"/>
      <c r="K220" s="401"/>
    </row>
  </sheetData>
  <mergeCells count="9">
    <mergeCell ref="B1:L1"/>
    <mergeCell ref="B2:L2"/>
    <mergeCell ref="B3:L3"/>
    <mergeCell ref="B9:B10"/>
    <mergeCell ref="C9:F9"/>
    <mergeCell ref="B5:K5"/>
    <mergeCell ref="B6:K6"/>
    <mergeCell ref="B7:K7"/>
    <mergeCell ref="G9:I9"/>
  </mergeCells>
  <hyperlinks>
    <hyperlink ref="B1:G1" location="Cuprins_ro!B4" display="I. Balanța de plăți a Republicii Moldova în trimestrul I 2023 (date provizorii)" xr:uid="{EBE64B1C-48E9-471D-8A5B-110CBEE319A9}"/>
    <hyperlink ref="B2:G2" location="Содержание_ru!B4" display="I. Платёжный баланс Республики Молдова в I кварталe 2023 года (предварительные данные)" xr:uid="{F832B597-7118-40AD-919C-3D8D33A92215}"/>
    <hyperlink ref="B3:G3" location="Contents_en!B4" display="I. Balance of payments of the Republic of Moldova in Quarter I, 2023 (preliminary data)" xr:uid="{03A1FC14-3006-47CB-8CC9-0D822958E17D}"/>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C349-B839-4DC6-A78A-E9AF052DC838}">
  <sheetPr codeName="Sheet5"/>
  <dimension ref="B1:W164"/>
  <sheetViews>
    <sheetView showGridLines="0" showRowColHeaders="0" zoomScaleNormal="100" workbookViewId="0"/>
  </sheetViews>
  <sheetFormatPr defaultColWidth="9.140625" defaultRowHeight="11.25"/>
  <cols>
    <col min="1" max="1" width="5.7109375" style="31" customWidth="1"/>
    <col min="2" max="2" width="32.7109375" style="31" customWidth="1"/>
    <col min="3" max="9" width="9" style="31" customWidth="1"/>
    <col min="10" max="16384" width="9.140625" style="31"/>
  </cols>
  <sheetData>
    <row r="1" spans="2:12" s="9" customFormat="1" ht="15">
      <c r="B1" s="881" t="s">
        <v>884</v>
      </c>
      <c r="C1" s="881"/>
      <c r="D1" s="881"/>
      <c r="E1" s="881"/>
      <c r="F1" s="881"/>
      <c r="G1" s="881"/>
      <c r="H1" s="881"/>
      <c r="I1" s="881"/>
      <c r="J1" s="881"/>
      <c r="K1" s="881"/>
      <c r="L1" s="881"/>
    </row>
    <row r="2" spans="2:12" s="9" customFormat="1" ht="15">
      <c r="B2" s="881" t="s">
        <v>885</v>
      </c>
      <c r="C2" s="881"/>
      <c r="D2" s="881"/>
      <c r="E2" s="881"/>
      <c r="F2" s="881"/>
      <c r="G2" s="881"/>
      <c r="H2" s="881"/>
      <c r="I2" s="881"/>
      <c r="J2" s="881"/>
      <c r="K2" s="881"/>
      <c r="L2" s="881"/>
    </row>
    <row r="3" spans="2:12" s="9" customFormat="1" ht="15">
      <c r="B3" s="881" t="s">
        <v>886</v>
      </c>
      <c r="C3" s="881"/>
      <c r="D3" s="881"/>
      <c r="E3" s="881"/>
      <c r="F3" s="881"/>
      <c r="G3" s="881"/>
      <c r="H3" s="881"/>
      <c r="I3" s="881"/>
      <c r="J3" s="881"/>
      <c r="K3" s="881"/>
      <c r="L3" s="881"/>
    </row>
    <row r="4" spans="2:12" ht="11.25" customHeight="1">
      <c r="B4" s="908"/>
      <c r="C4" s="908"/>
      <c r="D4" s="908"/>
      <c r="E4" s="908"/>
      <c r="F4" s="908"/>
      <c r="G4" s="908"/>
      <c r="H4" s="908"/>
      <c r="I4" s="908"/>
      <c r="J4" s="908"/>
    </row>
    <row r="5" spans="2:12" s="148" customFormat="1" ht="30" customHeight="1">
      <c r="B5" s="875" t="s">
        <v>851</v>
      </c>
      <c r="C5" s="875"/>
      <c r="D5" s="875"/>
      <c r="E5" s="875"/>
      <c r="F5" s="875"/>
      <c r="G5" s="875"/>
      <c r="H5" s="875"/>
      <c r="I5" s="875"/>
      <c r="J5" s="875"/>
      <c r="K5" s="875"/>
    </row>
    <row r="6" spans="2:12" s="148" customFormat="1" ht="30" customHeight="1">
      <c r="B6" s="875" t="s">
        <v>1014</v>
      </c>
      <c r="C6" s="875"/>
      <c r="D6" s="875"/>
      <c r="E6" s="875"/>
      <c r="F6" s="875"/>
      <c r="G6" s="875"/>
      <c r="H6" s="875"/>
      <c r="I6" s="875"/>
      <c r="J6" s="875"/>
      <c r="K6" s="875"/>
    </row>
    <row r="7" spans="2:12" s="148" customFormat="1" ht="30" customHeight="1">
      <c r="B7" s="875" t="s">
        <v>988</v>
      </c>
      <c r="C7" s="875"/>
      <c r="D7" s="875"/>
      <c r="E7" s="875"/>
      <c r="F7" s="875"/>
      <c r="G7" s="875"/>
      <c r="H7" s="875"/>
      <c r="I7" s="875"/>
      <c r="J7" s="875"/>
      <c r="K7" s="875"/>
    </row>
    <row r="8" spans="2:12" ht="5.0999999999999996" customHeight="1">
      <c r="B8" s="131"/>
      <c r="C8" s="131"/>
      <c r="D8" s="131"/>
      <c r="E8" s="131"/>
      <c r="F8" s="131"/>
      <c r="G8" s="131"/>
      <c r="H8" s="131"/>
      <c r="I8" s="131"/>
      <c r="J8" s="131"/>
    </row>
    <row r="9" spans="2:12" s="149" customFormat="1" ht="15" customHeight="1">
      <c r="B9" s="891" t="s">
        <v>742</v>
      </c>
      <c r="C9" s="891"/>
      <c r="D9" s="891"/>
      <c r="E9" s="891"/>
      <c r="F9" s="891"/>
      <c r="G9" s="891"/>
      <c r="H9" s="891"/>
      <c r="I9" s="891"/>
      <c r="J9" s="891"/>
      <c r="K9" s="891"/>
    </row>
    <row r="10" spans="2:12" s="149" customFormat="1" ht="12" customHeight="1">
      <c r="B10" s="891" t="s">
        <v>743</v>
      </c>
      <c r="C10" s="891"/>
      <c r="D10" s="891"/>
      <c r="E10" s="891"/>
      <c r="F10" s="891"/>
      <c r="G10" s="891"/>
      <c r="H10" s="891"/>
      <c r="I10" s="891"/>
      <c r="J10" s="891"/>
      <c r="K10" s="891"/>
    </row>
    <row r="11" spans="2:12" s="149" customFormat="1" ht="12" customHeight="1">
      <c r="B11" s="891" t="s">
        <v>744</v>
      </c>
      <c r="C11" s="891"/>
      <c r="D11" s="891"/>
      <c r="E11" s="891"/>
      <c r="F11" s="891"/>
      <c r="G11" s="891"/>
      <c r="H11" s="891"/>
      <c r="I11" s="891"/>
      <c r="J11" s="891"/>
      <c r="K11" s="891"/>
    </row>
    <row r="12" spans="2:12" ht="11.25" customHeight="1">
      <c r="B12" s="32"/>
    </row>
    <row r="13" spans="2:12" ht="11.25" customHeight="1">
      <c r="B13" s="32"/>
    </row>
    <row r="14" spans="2:12" ht="11.25" customHeight="1">
      <c r="B14" s="32"/>
    </row>
    <row r="15" spans="2:12" ht="11.25" customHeight="1">
      <c r="B15" s="32"/>
    </row>
    <row r="16" spans="2:12" ht="11.25" customHeight="1">
      <c r="B16" s="32"/>
    </row>
    <row r="17" spans="2:2" ht="11.25" customHeight="1">
      <c r="B17" s="32"/>
    </row>
    <row r="18" spans="2:2" ht="11.25" customHeight="1">
      <c r="B18" s="32"/>
    </row>
    <row r="19" spans="2:2" ht="11.25" customHeight="1">
      <c r="B19" s="32"/>
    </row>
    <row r="20" spans="2:2" ht="11.25" customHeight="1">
      <c r="B20" s="32"/>
    </row>
    <row r="21" spans="2:2" ht="11.25" customHeight="1">
      <c r="B21" s="32"/>
    </row>
    <row r="22" spans="2:2" ht="11.25" customHeight="1">
      <c r="B22" s="32"/>
    </row>
    <row r="23" spans="2:2" ht="11.25" customHeight="1">
      <c r="B23" s="32"/>
    </row>
    <row r="24" spans="2:2" ht="11.25" customHeight="1">
      <c r="B24" s="32"/>
    </row>
    <row r="25" spans="2:2" ht="11.25" customHeight="1">
      <c r="B25" s="32"/>
    </row>
    <row r="26" spans="2:2" ht="11.25" customHeight="1">
      <c r="B26" s="32"/>
    </row>
    <row r="27" spans="2:2" ht="11.25" customHeight="1">
      <c r="B27" s="32"/>
    </row>
    <row r="28" spans="2:2" ht="11.25" customHeight="1">
      <c r="B28" s="32"/>
    </row>
    <row r="29" spans="2:2" ht="11.25" customHeight="1">
      <c r="B29" s="32"/>
    </row>
    <row r="30" spans="2:2" ht="11.25" customHeight="1">
      <c r="B30" s="32"/>
    </row>
    <row r="31" spans="2:2" ht="11.25" customHeight="1">
      <c r="B31" s="32"/>
    </row>
    <row r="32" spans="2:2" ht="11.25" customHeight="1">
      <c r="B32" s="32"/>
    </row>
    <row r="33" spans="2:23" ht="11.25" customHeight="1">
      <c r="B33" s="32"/>
    </row>
    <row r="34" spans="2:23" ht="11.25" customHeight="1">
      <c r="B34" s="32"/>
    </row>
    <row r="35" spans="2:23" ht="11.25" customHeight="1">
      <c r="B35" s="488" t="s">
        <v>47</v>
      </c>
    </row>
    <row r="36" spans="2:23" ht="11.25" customHeight="1">
      <c r="B36" s="32"/>
    </row>
    <row r="37" spans="2:23" ht="11.25" customHeight="1">
      <c r="B37" s="906"/>
      <c r="C37" s="903">
        <v>2022</v>
      </c>
      <c r="D37" s="904"/>
      <c r="E37" s="904"/>
      <c r="F37" s="905"/>
      <c r="G37" s="903">
        <v>2023</v>
      </c>
      <c r="H37" s="904"/>
      <c r="I37" s="905"/>
    </row>
    <row r="38" spans="2:23" ht="11.25" customHeight="1">
      <c r="B38" s="907"/>
      <c r="C38" s="33" t="s">
        <v>3</v>
      </c>
      <c r="D38" s="33" t="s">
        <v>4</v>
      </c>
      <c r="E38" s="33" t="s">
        <v>5</v>
      </c>
      <c r="F38" s="33" t="s">
        <v>6</v>
      </c>
      <c r="G38" s="33" t="s">
        <v>694</v>
      </c>
      <c r="H38" s="33" t="s">
        <v>845</v>
      </c>
      <c r="I38" s="33" t="s">
        <v>5</v>
      </c>
    </row>
    <row r="39" spans="2:23" ht="36" customHeight="1">
      <c r="B39" s="34" t="s">
        <v>98</v>
      </c>
      <c r="C39" s="494">
        <v>-565.6684274472999</v>
      </c>
      <c r="D39" s="494">
        <v>-465.89598041360028</v>
      </c>
      <c r="E39" s="494">
        <v>-629.53009099079998</v>
      </c>
      <c r="F39" s="494">
        <v>-821.16187242540036</v>
      </c>
      <c r="G39" s="494">
        <v>-505.19000000000005</v>
      </c>
      <c r="H39" s="494">
        <v>-415.78999999999996</v>
      </c>
      <c r="I39" s="494">
        <v>-599.24000000000024</v>
      </c>
      <c r="T39" s="566"/>
      <c r="U39" s="566"/>
      <c r="V39" s="566"/>
      <c r="W39" s="566"/>
    </row>
    <row r="40" spans="2:23" ht="36" customHeight="1">
      <c r="B40" s="859" t="s">
        <v>99</v>
      </c>
      <c r="C40" s="35">
        <v>-976.22</v>
      </c>
      <c r="D40" s="35">
        <v>-1113.7759804136003</v>
      </c>
      <c r="E40" s="35">
        <v>-1427.0600909908001</v>
      </c>
      <c r="F40" s="35">
        <v>-1675.68</v>
      </c>
      <c r="G40" s="35">
        <v>-1236.1399999999999</v>
      </c>
      <c r="H40" s="35">
        <v>-1064.4100000000001</v>
      </c>
      <c r="I40" s="35">
        <v>-1300.4099999999999</v>
      </c>
      <c r="T40" s="566"/>
      <c r="U40" s="566"/>
      <c r="V40" s="566"/>
      <c r="W40" s="566"/>
    </row>
    <row r="41" spans="2:23" ht="36" customHeight="1">
      <c r="B41" s="859" t="s">
        <v>100</v>
      </c>
      <c r="C41" s="35">
        <v>168</v>
      </c>
      <c r="D41" s="35">
        <v>227.92000000000002</v>
      </c>
      <c r="E41" s="35">
        <v>220.61000000000018</v>
      </c>
      <c r="F41" s="35">
        <v>291.88999999999993</v>
      </c>
      <c r="G41" s="35">
        <v>275.1400000000001</v>
      </c>
      <c r="H41" s="35">
        <v>191.14000000000016</v>
      </c>
      <c r="I41" s="35">
        <v>184.38000000000005</v>
      </c>
      <c r="T41" s="566"/>
      <c r="U41" s="566"/>
      <c r="V41" s="566"/>
      <c r="W41" s="566"/>
    </row>
    <row r="42" spans="2:23" ht="36" customHeight="1">
      <c r="B42" s="860" t="s">
        <v>101</v>
      </c>
      <c r="C42" s="35">
        <v>1.75</v>
      </c>
      <c r="D42" s="35">
        <v>2.0500000000000114</v>
      </c>
      <c r="E42" s="35">
        <v>35.579999999999984</v>
      </c>
      <c r="F42" s="35">
        <v>20.339999999999975</v>
      </c>
      <c r="G42" s="35">
        <v>62.519999999999982</v>
      </c>
      <c r="H42" s="35">
        <v>56.230000000000047</v>
      </c>
      <c r="I42" s="35">
        <v>25.94999999999996</v>
      </c>
      <c r="T42" s="566"/>
      <c r="U42" s="566"/>
      <c r="V42" s="566"/>
      <c r="W42" s="566"/>
    </row>
    <row r="43" spans="2:23" ht="36" customHeight="1">
      <c r="B43" s="859" t="s">
        <v>102</v>
      </c>
      <c r="C43" s="35">
        <v>240.80424533082083</v>
      </c>
      <c r="D43" s="35">
        <v>417.90896608932394</v>
      </c>
      <c r="E43" s="35">
        <v>541.33837560050097</v>
      </c>
      <c r="F43" s="35">
        <v>542.29</v>
      </c>
      <c r="G43" s="35">
        <v>393.29</v>
      </c>
      <c r="H43" s="35">
        <v>401.24999999999994</v>
      </c>
      <c r="I43" s="35">
        <v>490.84000000000003</v>
      </c>
      <c r="T43" s="566"/>
      <c r="U43" s="566"/>
      <c r="V43" s="566"/>
      <c r="W43" s="566"/>
    </row>
    <row r="44" spans="2:23" ht="11.25" customHeight="1"/>
    <row r="45" spans="2:23" ht="11.25" customHeight="1"/>
    <row r="46" spans="2:23" ht="11.25" customHeight="1"/>
    <row r="47" spans="2:23" ht="11.25" customHeight="1"/>
    <row r="48" spans="2:23" ht="11.25" customHeight="1"/>
    <row r="49" spans="3:9" ht="11.25" customHeight="1"/>
    <row r="50" spans="3:9" ht="11.25" customHeight="1"/>
    <row r="51" spans="3:9" ht="11.25" customHeight="1"/>
    <row r="52" spans="3:9" ht="11.25" customHeight="1"/>
    <row r="53" spans="3:9" ht="11.25" customHeight="1"/>
    <row r="54" spans="3:9" ht="11.25" customHeight="1">
      <c r="C54" s="566"/>
      <c r="D54" s="566"/>
      <c r="E54" s="566"/>
      <c r="F54" s="566"/>
      <c r="G54" s="566"/>
      <c r="H54" s="566"/>
      <c r="I54" s="566"/>
    </row>
    <row r="55" spans="3:9" ht="11.25" customHeight="1">
      <c r="C55" s="566"/>
      <c r="D55" s="566"/>
      <c r="E55" s="566"/>
      <c r="F55" s="566"/>
      <c r="G55" s="566"/>
      <c r="H55" s="566"/>
      <c r="I55" s="566"/>
    </row>
    <row r="56" spans="3:9" ht="11.25" customHeight="1">
      <c r="C56" s="566"/>
      <c r="D56" s="566"/>
      <c r="E56" s="566"/>
      <c r="F56" s="566"/>
      <c r="G56" s="566"/>
      <c r="H56" s="566"/>
      <c r="I56" s="566"/>
    </row>
    <row r="57" spans="3:9" ht="11.25" customHeight="1">
      <c r="C57" s="566"/>
      <c r="D57" s="566"/>
      <c r="E57" s="566"/>
      <c r="F57" s="566"/>
      <c r="G57" s="566"/>
      <c r="H57" s="566"/>
      <c r="I57" s="566"/>
    </row>
    <row r="58" spans="3:9" ht="11.25" customHeight="1">
      <c r="C58" s="566"/>
      <c r="D58" s="566"/>
      <c r="E58" s="566"/>
      <c r="F58" s="566"/>
      <c r="G58" s="566"/>
      <c r="H58" s="566"/>
      <c r="I58" s="566"/>
    </row>
    <row r="59" spans="3:9" ht="11.25" customHeight="1"/>
    <row r="60" spans="3:9" ht="11.25" customHeight="1"/>
    <row r="61" spans="3:9" ht="11.25" customHeight="1"/>
    <row r="62" spans="3:9" ht="11.25" customHeight="1"/>
    <row r="63" spans="3:9" ht="11.25" customHeight="1"/>
    <row r="64" spans="3:9"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sheetData>
  <mergeCells count="13">
    <mergeCell ref="B7:K7"/>
    <mergeCell ref="B4:J4"/>
    <mergeCell ref="B1:L1"/>
    <mergeCell ref="B2:L2"/>
    <mergeCell ref="B3:L3"/>
    <mergeCell ref="B5:K5"/>
    <mergeCell ref="B6:K6"/>
    <mergeCell ref="C37:F37"/>
    <mergeCell ref="B37:B38"/>
    <mergeCell ref="G37:I37"/>
    <mergeCell ref="B9:K9"/>
    <mergeCell ref="B10:K10"/>
    <mergeCell ref="B11:K11"/>
  </mergeCells>
  <hyperlinks>
    <hyperlink ref="B1:G1" location="Cuprins_ro!B4" display="I. Balanța de plăți a Republicii Moldova în trimestrul I 2023 (date provizorii)" xr:uid="{53F91ED6-8738-4053-B5F9-61A927E5EDEE}"/>
    <hyperlink ref="B2:G2" location="Содержание_ru!B4" display="I. Платёжный баланс Республики Молдова в I кварталe 2023 года (предварительные данные)" xr:uid="{A6181518-AB74-463E-9D0F-0263583ED879}"/>
    <hyperlink ref="B3:G3" location="Contents_en!B4" display="I. Balance of payments of the Republic of Moldova in Quarter I, 2023 (preliminary data)" xr:uid="{6FB87C19-C551-4826-AF48-EE7312A40245}"/>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17DA-FC55-4056-A69A-93EC78537737}">
  <sheetPr codeName="Sheet6"/>
  <dimension ref="B1:X219"/>
  <sheetViews>
    <sheetView showGridLines="0" showRowColHeaders="0" zoomScaleNormal="100" workbookViewId="0"/>
  </sheetViews>
  <sheetFormatPr defaultRowHeight="15"/>
  <cols>
    <col min="1" max="1" width="5.7109375" customWidth="1"/>
    <col min="2" max="2" width="45.5703125" customWidth="1"/>
    <col min="3" max="9" width="7.5703125" customWidth="1"/>
    <col min="10" max="10" width="8.42578125" customWidth="1"/>
  </cols>
  <sheetData>
    <row r="1" spans="2:24">
      <c r="B1" s="881" t="s">
        <v>884</v>
      </c>
      <c r="C1" s="881"/>
      <c r="D1" s="881"/>
      <c r="E1" s="881"/>
      <c r="F1" s="881"/>
      <c r="G1" s="881"/>
      <c r="H1" s="881"/>
      <c r="I1" s="881"/>
      <c r="J1" s="881"/>
      <c r="K1" s="881"/>
      <c r="L1" s="881"/>
    </row>
    <row r="2" spans="2:24">
      <c r="B2" s="881" t="s">
        <v>885</v>
      </c>
      <c r="C2" s="881"/>
      <c r="D2" s="881"/>
      <c r="E2" s="881"/>
      <c r="F2" s="881"/>
      <c r="G2" s="881"/>
      <c r="H2" s="881"/>
      <c r="I2" s="881"/>
      <c r="J2" s="881"/>
      <c r="K2" s="881"/>
      <c r="L2" s="881"/>
    </row>
    <row r="3" spans="2:24">
      <c r="B3" s="881" t="s">
        <v>886</v>
      </c>
      <c r="C3" s="881"/>
      <c r="D3" s="881"/>
      <c r="E3" s="881"/>
      <c r="F3" s="881"/>
      <c r="G3" s="881"/>
      <c r="H3" s="881"/>
      <c r="I3" s="881"/>
      <c r="J3" s="881"/>
      <c r="K3" s="881"/>
      <c r="L3" s="881"/>
    </row>
    <row r="4" spans="2:24" ht="11.25" customHeight="1"/>
    <row r="5" spans="2:24">
      <c r="B5" s="902" t="s">
        <v>589</v>
      </c>
      <c r="C5" s="902"/>
      <c r="D5" s="902"/>
      <c r="E5" s="902"/>
      <c r="F5" s="902"/>
      <c r="G5" s="902"/>
      <c r="H5" s="902"/>
      <c r="I5" s="902"/>
      <c r="J5" s="902"/>
    </row>
    <row r="6" spans="2:24">
      <c r="B6" s="902" t="s">
        <v>1015</v>
      </c>
      <c r="C6" s="902"/>
      <c r="D6" s="902"/>
      <c r="E6" s="902"/>
      <c r="F6" s="902"/>
      <c r="G6" s="902"/>
      <c r="H6" s="902"/>
      <c r="I6" s="902"/>
      <c r="J6" s="902"/>
    </row>
    <row r="7" spans="2:24">
      <c r="B7" s="902" t="s">
        <v>680</v>
      </c>
      <c r="C7" s="902"/>
      <c r="D7" s="902"/>
      <c r="E7" s="902"/>
      <c r="F7" s="902"/>
      <c r="G7" s="902"/>
      <c r="H7" s="902"/>
      <c r="I7" s="902"/>
      <c r="J7" s="902"/>
    </row>
    <row r="8" spans="2:24" ht="5.0999999999999996" customHeight="1" thickBot="1">
      <c r="B8" s="37"/>
    </row>
    <row r="9" spans="2:24" ht="11.25" customHeight="1" thickTop="1">
      <c r="B9" s="910"/>
      <c r="C9" s="909">
        <v>2022</v>
      </c>
      <c r="D9" s="886"/>
      <c r="E9" s="886"/>
      <c r="F9" s="886"/>
      <c r="G9" s="909">
        <v>2023</v>
      </c>
      <c r="H9" s="886"/>
      <c r="I9" s="886"/>
      <c r="J9" s="912" t="s">
        <v>865</v>
      </c>
    </row>
    <row r="10" spans="2:24" ht="11.25" customHeight="1" thickBot="1">
      <c r="B10" s="911"/>
      <c r="C10" s="757" t="s">
        <v>3</v>
      </c>
      <c r="D10" s="758" t="s">
        <v>4</v>
      </c>
      <c r="E10" s="758" t="s">
        <v>5</v>
      </c>
      <c r="F10" s="758" t="s">
        <v>6</v>
      </c>
      <c r="G10" s="757" t="s">
        <v>694</v>
      </c>
      <c r="H10" s="758" t="s">
        <v>845</v>
      </c>
      <c r="I10" s="758" t="s">
        <v>5</v>
      </c>
      <c r="J10" s="913"/>
    </row>
    <row r="11" spans="2:24" ht="11.25" customHeight="1">
      <c r="B11" s="911"/>
      <c r="C11" s="914" t="s">
        <v>162</v>
      </c>
      <c r="D11" s="915"/>
      <c r="E11" s="915"/>
      <c r="F11" s="915"/>
      <c r="G11" s="915"/>
      <c r="H11" s="915"/>
      <c r="I11" s="915"/>
      <c r="J11" s="858" t="s">
        <v>1062</v>
      </c>
    </row>
    <row r="12" spans="2:24" ht="11.25" customHeight="1">
      <c r="B12" s="39" t="s">
        <v>103</v>
      </c>
      <c r="C12" s="418">
        <v>-18.5</v>
      </c>
      <c r="D12" s="417">
        <v>-13.5</v>
      </c>
      <c r="E12" s="417">
        <v>-15.4</v>
      </c>
      <c r="F12" s="417">
        <v>-21.2</v>
      </c>
      <c r="G12" s="417">
        <v>-15</v>
      </c>
      <c r="H12" s="417">
        <v>-10.6</v>
      </c>
      <c r="I12" s="417">
        <v>-13.3</v>
      </c>
      <c r="J12" s="759">
        <v>2.1</v>
      </c>
      <c r="U12" s="123"/>
      <c r="V12" s="123"/>
      <c r="W12" s="123"/>
      <c r="X12" s="123"/>
    </row>
    <row r="13" spans="2:24" ht="11.25" customHeight="1">
      <c r="B13" s="39" t="s">
        <v>104</v>
      </c>
      <c r="C13" s="418"/>
      <c r="D13" s="417"/>
      <c r="E13" s="417"/>
      <c r="F13" s="417"/>
      <c r="G13" s="417"/>
      <c r="H13" s="417"/>
      <c r="I13" s="417"/>
      <c r="J13" s="760"/>
      <c r="U13" s="123"/>
      <c r="V13" s="123"/>
      <c r="W13" s="123"/>
      <c r="X13" s="123"/>
    </row>
    <row r="14" spans="2:24" ht="11.25" customHeight="1" thickBot="1">
      <c r="B14" s="40" t="s">
        <v>105</v>
      </c>
      <c r="C14" s="420"/>
      <c r="D14" s="419"/>
      <c r="E14" s="419"/>
      <c r="F14" s="419"/>
      <c r="G14" s="419"/>
      <c r="H14" s="419"/>
      <c r="I14" s="419"/>
      <c r="J14" s="554"/>
      <c r="U14" s="123"/>
      <c r="V14" s="123"/>
      <c r="W14" s="123"/>
      <c r="X14" s="123"/>
    </row>
    <row r="15" spans="2:24" ht="11.25" customHeight="1" thickTop="1">
      <c r="B15" s="39" t="s">
        <v>106</v>
      </c>
      <c r="C15" s="416">
        <v>-26.5</v>
      </c>
      <c r="D15" s="415">
        <v>-25.6</v>
      </c>
      <c r="E15" s="415">
        <v>-29.5</v>
      </c>
      <c r="F15" s="415">
        <v>-35.700000000000003</v>
      </c>
      <c r="G15" s="415">
        <v>-28.4</v>
      </c>
      <c r="H15" s="415">
        <v>-22.3</v>
      </c>
      <c r="I15" s="415">
        <v>-24.9</v>
      </c>
      <c r="J15" s="761">
        <v>4.5999999999999996</v>
      </c>
      <c r="U15" s="123"/>
      <c r="V15" s="123"/>
      <c r="W15" s="123"/>
      <c r="X15" s="123"/>
    </row>
    <row r="16" spans="2:24" ht="11.25" customHeight="1">
      <c r="B16" s="39" t="s">
        <v>107</v>
      </c>
      <c r="C16" s="418"/>
      <c r="D16" s="417"/>
      <c r="E16" s="417"/>
      <c r="F16" s="417"/>
      <c r="G16" s="417"/>
      <c r="H16" s="417"/>
      <c r="I16" s="417"/>
      <c r="J16" s="760"/>
      <c r="U16" s="123"/>
      <c r="V16" s="123"/>
      <c r="W16" s="123"/>
      <c r="X16" s="123"/>
    </row>
    <row r="17" spans="2:24" ht="11.25" customHeight="1" thickBot="1">
      <c r="B17" s="40" t="s">
        <v>108</v>
      </c>
      <c r="C17" s="420"/>
      <c r="D17" s="419"/>
      <c r="E17" s="419"/>
      <c r="F17" s="419"/>
      <c r="G17" s="419"/>
      <c r="H17" s="419"/>
      <c r="I17" s="419"/>
      <c r="J17" s="554"/>
      <c r="U17" s="123"/>
      <c r="V17" s="123"/>
      <c r="W17" s="123"/>
      <c r="X17" s="123"/>
    </row>
    <row r="18" spans="2:24" ht="11.25" customHeight="1" thickTop="1">
      <c r="B18" s="41" t="s">
        <v>109</v>
      </c>
      <c r="C18" s="422">
        <v>44.5</v>
      </c>
      <c r="D18" s="421">
        <v>46.8</v>
      </c>
      <c r="E18" s="421">
        <v>35.5</v>
      </c>
      <c r="F18" s="421">
        <v>40</v>
      </c>
      <c r="G18" s="421">
        <v>44.6</v>
      </c>
      <c r="H18" s="421">
        <v>35.299999999999997</v>
      </c>
      <c r="I18" s="421">
        <v>32.5</v>
      </c>
      <c r="J18" s="762">
        <v>-3</v>
      </c>
      <c r="L18" s="320"/>
      <c r="U18" s="123"/>
      <c r="V18" s="123"/>
      <c r="W18" s="123"/>
      <c r="X18" s="123"/>
    </row>
    <row r="19" spans="2:24" ht="11.25" customHeight="1">
      <c r="B19" s="41" t="s">
        <v>110</v>
      </c>
      <c r="C19" s="424"/>
      <c r="D19" s="423"/>
      <c r="E19" s="423"/>
      <c r="F19" s="423"/>
      <c r="G19" s="423"/>
      <c r="H19" s="423"/>
      <c r="I19" s="423"/>
      <c r="J19" s="763"/>
      <c r="U19" s="123"/>
      <c r="V19" s="123"/>
      <c r="W19" s="123"/>
      <c r="X19" s="123"/>
    </row>
    <row r="20" spans="2:24" ht="11.25" customHeight="1" thickBot="1">
      <c r="B20" s="42" t="s">
        <v>111</v>
      </c>
      <c r="C20" s="426"/>
      <c r="D20" s="425"/>
      <c r="E20" s="425"/>
      <c r="F20" s="425"/>
      <c r="G20" s="425"/>
      <c r="H20" s="425"/>
      <c r="I20" s="425"/>
      <c r="J20" s="553"/>
      <c r="U20" s="123"/>
      <c r="V20" s="123"/>
      <c r="W20" s="123"/>
      <c r="X20" s="123"/>
    </row>
    <row r="21" spans="2:24" ht="11.25" customHeight="1" thickTop="1">
      <c r="B21" s="41" t="s">
        <v>112</v>
      </c>
      <c r="C21" s="422">
        <v>71</v>
      </c>
      <c r="D21" s="421">
        <v>72.5</v>
      </c>
      <c r="E21" s="421">
        <v>65.099999999999994</v>
      </c>
      <c r="F21" s="421">
        <v>75.7</v>
      </c>
      <c r="G21" s="421">
        <v>73.099999999999994</v>
      </c>
      <c r="H21" s="421">
        <v>57.6</v>
      </c>
      <c r="I21" s="421">
        <v>57.4</v>
      </c>
      <c r="J21" s="762">
        <v>-7.7</v>
      </c>
      <c r="U21" s="123"/>
      <c r="V21" s="123"/>
      <c r="W21" s="123"/>
      <c r="X21" s="123"/>
    </row>
    <row r="22" spans="2:24" ht="11.25" customHeight="1">
      <c r="B22" s="41" t="s">
        <v>113</v>
      </c>
      <c r="C22" s="424"/>
      <c r="D22" s="423"/>
      <c r="E22" s="423"/>
      <c r="F22" s="423"/>
      <c r="G22" s="423"/>
      <c r="H22" s="423"/>
      <c r="I22" s="423"/>
      <c r="J22" s="763"/>
      <c r="U22" s="123"/>
      <c r="V22" s="123"/>
      <c r="W22" s="123"/>
      <c r="X22" s="123"/>
    </row>
    <row r="23" spans="2:24" ht="11.25" customHeight="1" thickBot="1">
      <c r="B23" s="42" t="s">
        <v>114</v>
      </c>
      <c r="C23" s="426"/>
      <c r="D23" s="425"/>
      <c r="E23" s="425"/>
      <c r="F23" s="425"/>
      <c r="G23" s="425"/>
      <c r="H23" s="425"/>
      <c r="I23" s="425"/>
      <c r="J23" s="553"/>
      <c r="U23" s="123"/>
      <c r="V23" s="123"/>
      <c r="W23" s="123"/>
      <c r="X23" s="123"/>
    </row>
    <row r="24" spans="2:24" ht="11.25" customHeight="1" thickTop="1">
      <c r="B24" s="39" t="s">
        <v>115</v>
      </c>
      <c r="C24" s="416">
        <v>0.1</v>
      </c>
      <c r="D24" s="415">
        <v>0.1</v>
      </c>
      <c r="E24" s="415">
        <v>0.9</v>
      </c>
      <c r="F24" s="415">
        <v>0.5</v>
      </c>
      <c r="G24" s="415">
        <v>1.9</v>
      </c>
      <c r="H24" s="415">
        <v>1.4</v>
      </c>
      <c r="I24" s="415">
        <v>0.6</v>
      </c>
      <c r="J24" s="761">
        <v>-0.3</v>
      </c>
      <c r="U24" s="123"/>
      <c r="V24" s="123"/>
      <c r="W24" s="123"/>
      <c r="X24" s="123"/>
    </row>
    <row r="25" spans="2:24" ht="11.25" customHeight="1">
      <c r="B25" s="39" t="s">
        <v>116</v>
      </c>
      <c r="C25" s="418"/>
      <c r="D25" s="417"/>
      <c r="E25" s="417"/>
      <c r="F25" s="417"/>
      <c r="G25" s="417"/>
      <c r="H25" s="417"/>
      <c r="I25" s="417"/>
      <c r="J25" s="760"/>
      <c r="U25" s="123"/>
      <c r="V25" s="123"/>
      <c r="W25" s="123"/>
      <c r="X25" s="123"/>
    </row>
    <row r="26" spans="2:24" ht="11.25" customHeight="1" thickBot="1">
      <c r="B26" s="40" t="s">
        <v>117</v>
      </c>
      <c r="C26" s="420"/>
      <c r="D26" s="419"/>
      <c r="E26" s="419"/>
      <c r="F26" s="419"/>
      <c r="G26" s="419"/>
      <c r="H26" s="419"/>
      <c r="I26" s="419"/>
      <c r="J26" s="554"/>
      <c r="U26" s="123"/>
      <c r="V26" s="123"/>
      <c r="W26" s="123"/>
      <c r="X26" s="123"/>
    </row>
    <row r="27" spans="2:24" ht="11.25" customHeight="1" thickTop="1">
      <c r="B27" s="41" t="s">
        <v>118</v>
      </c>
      <c r="C27" s="422">
        <v>6.6</v>
      </c>
      <c r="D27" s="421">
        <v>6.6</v>
      </c>
      <c r="E27" s="421">
        <v>5.5</v>
      </c>
      <c r="F27" s="421">
        <v>6.3</v>
      </c>
      <c r="G27" s="421">
        <v>7.3</v>
      </c>
      <c r="H27" s="421">
        <v>6.7</v>
      </c>
      <c r="I27" s="421">
        <v>5.9</v>
      </c>
      <c r="J27" s="762">
        <v>0.4</v>
      </c>
      <c r="U27" s="123"/>
      <c r="V27" s="123"/>
      <c r="W27" s="123"/>
      <c r="X27" s="123"/>
    </row>
    <row r="28" spans="2:24" ht="11.25" customHeight="1">
      <c r="B28" s="41" t="s">
        <v>119</v>
      </c>
      <c r="C28" s="424"/>
      <c r="D28" s="423"/>
      <c r="E28" s="423"/>
      <c r="F28" s="423"/>
      <c r="G28" s="423"/>
      <c r="H28" s="423"/>
      <c r="I28" s="423"/>
      <c r="J28" s="763"/>
      <c r="U28" s="123"/>
      <c r="V28" s="123"/>
      <c r="W28" s="123"/>
      <c r="X28" s="123"/>
    </row>
    <row r="29" spans="2:24" ht="11.25" customHeight="1" thickBot="1">
      <c r="B29" s="42" t="s">
        <v>120</v>
      </c>
      <c r="C29" s="426"/>
      <c r="D29" s="425"/>
      <c r="E29" s="425"/>
      <c r="F29" s="425"/>
      <c r="G29" s="425"/>
      <c r="H29" s="425"/>
      <c r="I29" s="425"/>
      <c r="J29" s="553"/>
      <c r="U29" s="123"/>
      <c r="V29" s="123"/>
      <c r="W29" s="123"/>
      <c r="X29" s="123"/>
    </row>
    <row r="30" spans="2:24" ht="11.25" customHeight="1" thickTop="1">
      <c r="B30" s="43" t="s">
        <v>121</v>
      </c>
      <c r="C30" s="428">
        <v>6.4</v>
      </c>
      <c r="D30" s="427">
        <v>6.3</v>
      </c>
      <c r="E30" s="427">
        <v>5.0999999999999996</v>
      </c>
      <c r="F30" s="427">
        <v>5.5</v>
      </c>
      <c r="G30" s="427">
        <v>6.2</v>
      </c>
      <c r="H30" s="427">
        <v>5.4</v>
      </c>
      <c r="I30" s="427">
        <v>4.7</v>
      </c>
      <c r="J30" s="764">
        <v>-0.4</v>
      </c>
      <c r="U30" s="123"/>
      <c r="V30" s="123"/>
      <c r="W30" s="123"/>
      <c r="X30" s="123"/>
    </row>
    <row r="31" spans="2:24" ht="11.25" customHeight="1">
      <c r="B31" s="43" t="s">
        <v>122</v>
      </c>
      <c r="C31" s="430"/>
      <c r="D31" s="429"/>
      <c r="E31" s="429"/>
      <c r="F31" s="429"/>
      <c r="G31" s="429"/>
      <c r="H31" s="429"/>
      <c r="I31" s="429"/>
      <c r="J31" s="765"/>
      <c r="U31" s="123"/>
      <c r="V31" s="123"/>
      <c r="W31" s="123"/>
      <c r="X31" s="123"/>
    </row>
    <row r="32" spans="2:24" ht="11.25" customHeight="1" thickBot="1">
      <c r="B32" s="44" t="s">
        <v>123</v>
      </c>
      <c r="C32" s="426"/>
      <c r="D32" s="425"/>
      <c r="E32" s="425"/>
      <c r="F32" s="425"/>
      <c r="G32" s="425"/>
      <c r="H32" s="425"/>
      <c r="I32" s="425"/>
      <c r="J32" s="553"/>
      <c r="U32" s="123"/>
      <c r="V32" s="123"/>
      <c r="W32" s="123"/>
      <c r="X32" s="123"/>
    </row>
    <row r="33" spans="2:24" ht="11.25" customHeight="1" thickTop="1">
      <c r="B33" s="41" t="s">
        <v>124</v>
      </c>
      <c r="C33" s="422">
        <v>6.5</v>
      </c>
      <c r="D33" s="421">
        <v>6.6</v>
      </c>
      <c r="E33" s="421">
        <v>4.5999999999999996</v>
      </c>
      <c r="F33" s="421">
        <v>5.8</v>
      </c>
      <c r="G33" s="421">
        <v>5.5</v>
      </c>
      <c r="H33" s="421">
        <v>5.3</v>
      </c>
      <c r="I33" s="421">
        <v>5.3</v>
      </c>
      <c r="J33" s="762">
        <v>0.7</v>
      </c>
      <c r="U33" s="123"/>
      <c r="V33" s="123"/>
      <c r="W33" s="123"/>
      <c r="X33" s="123"/>
    </row>
    <row r="34" spans="2:24" ht="11.25" customHeight="1">
      <c r="B34" s="41" t="s">
        <v>125</v>
      </c>
      <c r="C34" s="424"/>
      <c r="D34" s="423"/>
      <c r="E34" s="423"/>
      <c r="F34" s="423"/>
      <c r="G34" s="423"/>
      <c r="H34" s="423"/>
      <c r="I34" s="423"/>
      <c r="J34" s="763"/>
      <c r="U34" s="123"/>
      <c r="V34" s="123"/>
      <c r="W34" s="123"/>
      <c r="X34" s="123"/>
    </row>
    <row r="35" spans="2:24" ht="11.25" customHeight="1" thickBot="1">
      <c r="B35" s="42" t="s">
        <v>126</v>
      </c>
      <c r="C35" s="426"/>
      <c r="D35" s="425"/>
      <c r="E35" s="425"/>
      <c r="F35" s="425"/>
      <c r="G35" s="425"/>
      <c r="H35" s="425"/>
      <c r="I35" s="425"/>
      <c r="J35" s="553"/>
      <c r="U35" s="123"/>
      <c r="V35" s="123"/>
      <c r="W35" s="123"/>
      <c r="X35" s="123"/>
    </row>
    <row r="36" spans="2:24" ht="11.25" customHeight="1" thickTop="1">
      <c r="B36" s="43" t="s">
        <v>127</v>
      </c>
      <c r="C36" s="432">
        <v>5.8</v>
      </c>
      <c r="D36" s="431">
        <v>5.8</v>
      </c>
      <c r="E36" s="431">
        <v>4</v>
      </c>
      <c r="F36" s="431">
        <v>5</v>
      </c>
      <c r="G36" s="431">
        <v>4.5999999999999996</v>
      </c>
      <c r="H36" s="431">
        <v>4.5</v>
      </c>
      <c r="I36" s="431">
        <v>4.7</v>
      </c>
      <c r="J36" s="766">
        <v>0.7</v>
      </c>
      <c r="U36" s="123"/>
      <c r="V36" s="123"/>
      <c r="W36" s="123"/>
      <c r="X36" s="123"/>
    </row>
    <row r="37" spans="2:24" ht="11.25" customHeight="1">
      <c r="B37" s="43" t="s">
        <v>128</v>
      </c>
      <c r="C37" s="434"/>
      <c r="D37" s="433"/>
      <c r="E37" s="433"/>
      <c r="F37" s="433"/>
      <c r="G37" s="433"/>
      <c r="H37" s="433"/>
      <c r="I37" s="433"/>
      <c r="J37" s="767"/>
      <c r="U37" s="123"/>
      <c r="V37" s="123"/>
      <c r="W37" s="123"/>
      <c r="X37" s="123"/>
    </row>
    <row r="38" spans="2:24" ht="11.25" customHeight="1" thickBot="1">
      <c r="B38" s="44" t="s">
        <v>129</v>
      </c>
      <c r="C38" s="426"/>
      <c r="D38" s="425"/>
      <c r="E38" s="425"/>
      <c r="F38" s="425"/>
      <c r="G38" s="425"/>
      <c r="H38" s="425"/>
      <c r="I38" s="425"/>
      <c r="J38" s="553"/>
      <c r="U38" s="123"/>
      <c r="V38" s="123"/>
      <c r="W38" s="123"/>
      <c r="X38" s="123"/>
    </row>
    <row r="39" spans="2:24" ht="11.25" customHeight="1" thickTop="1">
      <c r="B39" s="39" t="s">
        <v>130</v>
      </c>
      <c r="C39" s="416">
        <v>7.9</v>
      </c>
      <c r="D39" s="415">
        <v>12.1</v>
      </c>
      <c r="E39" s="415">
        <v>13.3</v>
      </c>
      <c r="F39" s="415">
        <v>14</v>
      </c>
      <c r="G39" s="415">
        <v>11.6</v>
      </c>
      <c r="H39" s="415">
        <v>10.3</v>
      </c>
      <c r="I39" s="415">
        <v>10.9</v>
      </c>
      <c r="J39" s="761">
        <v>-2.4</v>
      </c>
      <c r="U39" s="123"/>
      <c r="V39" s="123"/>
      <c r="W39" s="123"/>
      <c r="X39" s="123"/>
    </row>
    <row r="40" spans="2:24" ht="11.25" customHeight="1">
      <c r="B40" s="39" t="s">
        <v>131</v>
      </c>
      <c r="C40" s="418"/>
      <c r="D40" s="417"/>
      <c r="E40" s="417"/>
      <c r="F40" s="417"/>
      <c r="G40" s="417"/>
      <c r="H40" s="417"/>
      <c r="I40" s="417"/>
      <c r="J40" s="760"/>
      <c r="U40" s="123"/>
      <c r="V40" s="123"/>
      <c r="W40" s="123"/>
      <c r="X40" s="123"/>
    </row>
    <row r="41" spans="2:24" ht="11.25" customHeight="1" thickBot="1">
      <c r="B41" s="40" t="s">
        <v>132</v>
      </c>
      <c r="C41" s="420"/>
      <c r="D41" s="419"/>
      <c r="E41" s="419"/>
      <c r="F41" s="419"/>
      <c r="G41" s="419"/>
      <c r="H41" s="419"/>
      <c r="I41" s="419"/>
      <c r="J41" s="554"/>
      <c r="U41" s="123"/>
      <c r="V41" s="123"/>
      <c r="W41" s="123"/>
      <c r="X41" s="123"/>
    </row>
    <row r="42" spans="2:24" ht="11.25" customHeight="1" thickTop="1">
      <c r="B42" s="45" t="s">
        <v>133</v>
      </c>
      <c r="C42" s="422">
        <v>13.6</v>
      </c>
      <c r="D42" s="421">
        <v>16.5</v>
      </c>
      <c r="E42" s="421">
        <v>16</v>
      </c>
      <c r="F42" s="421">
        <v>16.8</v>
      </c>
      <c r="G42" s="421">
        <v>14.7</v>
      </c>
      <c r="H42" s="421">
        <v>12.9</v>
      </c>
      <c r="I42" s="421">
        <v>13.6</v>
      </c>
      <c r="J42" s="762">
        <v>-2.4</v>
      </c>
      <c r="U42" s="123"/>
      <c r="V42" s="123"/>
      <c r="W42" s="123"/>
      <c r="X42" s="123"/>
    </row>
    <row r="43" spans="2:24" ht="11.25" customHeight="1">
      <c r="B43" s="45" t="s">
        <v>134</v>
      </c>
      <c r="C43" s="424"/>
      <c r="D43" s="423"/>
      <c r="E43" s="423"/>
      <c r="F43" s="423"/>
      <c r="G43" s="423"/>
      <c r="H43" s="423"/>
      <c r="I43" s="423"/>
      <c r="J43" s="763"/>
      <c r="U43" s="123"/>
      <c r="V43" s="123"/>
      <c r="W43" s="123"/>
      <c r="X43" s="123"/>
    </row>
    <row r="44" spans="2:24" ht="11.25" customHeight="1" thickBot="1">
      <c r="B44" s="46" t="s">
        <v>135</v>
      </c>
      <c r="C44" s="426"/>
      <c r="D44" s="425"/>
      <c r="E44" s="425"/>
      <c r="F44" s="425"/>
      <c r="G44" s="425"/>
      <c r="H44" s="425"/>
      <c r="I44" s="425"/>
      <c r="J44" s="553"/>
      <c r="U44" s="123"/>
      <c r="V44" s="123"/>
      <c r="W44" s="123"/>
      <c r="X44" s="123"/>
    </row>
    <row r="45" spans="2:24" ht="11.25" customHeight="1" thickTop="1">
      <c r="B45" s="43" t="s">
        <v>136</v>
      </c>
      <c r="C45" s="428">
        <v>7.7</v>
      </c>
      <c r="D45" s="427">
        <v>9.5</v>
      </c>
      <c r="E45" s="427">
        <v>8.1999999999999993</v>
      </c>
      <c r="F45" s="427">
        <v>7.9</v>
      </c>
      <c r="G45" s="427">
        <v>8</v>
      </c>
      <c r="H45" s="427">
        <v>7.4</v>
      </c>
      <c r="I45" s="427">
        <v>5.9</v>
      </c>
      <c r="J45" s="764">
        <v>-2.2999999999999998</v>
      </c>
      <c r="S45" s="578"/>
      <c r="U45" s="123"/>
      <c r="V45" s="123"/>
      <c r="W45" s="123"/>
      <c r="X45" s="123"/>
    </row>
    <row r="46" spans="2:24" ht="11.25" customHeight="1">
      <c r="B46" s="43" t="s">
        <v>137</v>
      </c>
      <c r="C46" s="430"/>
      <c r="D46" s="429"/>
      <c r="E46" s="429"/>
      <c r="F46" s="429"/>
      <c r="G46" s="429"/>
      <c r="H46" s="429"/>
      <c r="I46" s="429"/>
      <c r="J46" s="765"/>
      <c r="U46" s="123"/>
      <c r="V46" s="123"/>
      <c r="W46" s="123"/>
      <c r="X46" s="123"/>
    </row>
    <row r="47" spans="2:24" ht="11.25" customHeight="1" thickBot="1">
      <c r="B47" s="44" t="s">
        <v>138</v>
      </c>
      <c r="C47" s="436"/>
      <c r="D47" s="435"/>
      <c r="E47" s="435"/>
      <c r="F47" s="435"/>
      <c r="G47" s="435"/>
      <c r="H47" s="435"/>
      <c r="I47" s="435"/>
      <c r="J47" s="557"/>
      <c r="U47" s="123"/>
      <c r="V47" s="123"/>
      <c r="W47" s="123"/>
      <c r="X47" s="123"/>
    </row>
    <row r="48" spans="2:24" ht="11.25" customHeight="1" thickTop="1">
      <c r="B48" s="43" t="s">
        <v>139</v>
      </c>
      <c r="C48" s="428">
        <v>1.9</v>
      </c>
      <c r="D48" s="427">
        <v>3.5</v>
      </c>
      <c r="E48" s="427">
        <v>4.4000000000000004</v>
      </c>
      <c r="F48" s="427">
        <v>5.2</v>
      </c>
      <c r="G48" s="427">
        <v>2.9</v>
      </c>
      <c r="H48" s="427">
        <v>2.1</v>
      </c>
      <c r="I48" s="427">
        <v>4.3</v>
      </c>
      <c r="J48" s="764">
        <v>-0.1</v>
      </c>
      <c r="U48" s="123"/>
      <c r="V48" s="123"/>
      <c r="W48" s="123"/>
      <c r="X48" s="123"/>
    </row>
    <row r="49" spans="2:24" ht="11.25" customHeight="1">
      <c r="B49" s="43" t="s">
        <v>140</v>
      </c>
      <c r="C49" s="424"/>
      <c r="D49" s="423"/>
      <c r="E49" s="423"/>
      <c r="F49" s="423"/>
      <c r="G49" s="423"/>
      <c r="H49" s="423"/>
      <c r="I49" s="423"/>
      <c r="J49" s="763"/>
      <c r="U49" s="123"/>
      <c r="V49" s="123"/>
      <c r="W49" s="123"/>
      <c r="X49" s="123"/>
    </row>
    <row r="50" spans="2:24" ht="11.25" customHeight="1">
      <c r="B50" s="43" t="s">
        <v>141</v>
      </c>
      <c r="C50" s="424"/>
      <c r="D50" s="423"/>
      <c r="E50" s="423"/>
      <c r="F50" s="423"/>
      <c r="G50" s="423"/>
      <c r="H50" s="423"/>
      <c r="I50" s="423"/>
      <c r="J50" s="763"/>
      <c r="U50" s="123"/>
      <c r="V50" s="123"/>
      <c r="W50" s="123"/>
      <c r="X50" s="123"/>
    </row>
    <row r="51" spans="2:24" ht="11.25" customHeight="1" thickBot="1">
      <c r="B51" s="44" t="s">
        <v>142</v>
      </c>
      <c r="C51" s="426"/>
      <c r="D51" s="425"/>
      <c r="E51" s="425"/>
      <c r="F51" s="425"/>
      <c r="G51" s="425"/>
      <c r="H51" s="425"/>
      <c r="I51" s="425"/>
      <c r="J51" s="553"/>
      <c r="U51" s="123"/>
      <c r="V51" s="123"/>
      <c r="W51" s="123"/>
      <c r="X51" s="123"/>
    </row>
    <row r="52" spans="2:24" ht="11.25" customHeight="1" thickTop="1">
      <c r="B52" s="41" t="s">
        <v>143</v>
      </c>
      <c r="C52" s="422">
        <v>5.7</v>
      </c>
      <c r="D52" s="421">
        <v>4.4000000000000004</v>
      </c>
      <c r="E52" s="421">
        <v>2.7</v>
      </c>
      <c r="F52" s="421">
        <v>2.8</v>
      </c>
      <c r="G52" s="421">
        <v>3.1</v>
      </c>
      <c r="H52" s="421">
        <v>2.7</v>
      </c>
      <c r="I52" s="421">
        <v>2.7</v>
      </c>
      <c r="J52" s="762">
        <v>0</v>
      </c>
      <c r="U52" s="123"/>
      <c r="V52" s="123"/>
      <c r="W52" s="123"/>
      <c r="X52" s="123"/>
    </row>
    <row r="53" spans="2:24" ht="11.25" customHeight="1">
      <c r="B53" s="41" t="s">
        <v>144</v>
      </c>
      <c r="C53" s="424"/>
      <c r="D53" s="423"/>
      <c r="E53" s="423"/>
      <c r="F53" s="423"/>
      <c r="G53" s="423"/>
      <c r="H53" s="423"/>
      <c r="I53" s="423"/>
      <c r="J53" s="763"/>
      <c r="U53" s="123"/>
      <c r="V53" s="123"/>
      <c r="W53" s="123"/>
      <c r="X53" s="123"/>
    </row>
    <row r="54" spans="2:24" ht="11.25" customHeight="1" thickBot="1">
      <c r="B54" s="42" t="s">
        <v>145</v>
      </c>
      <c r="C54" s="426"/>
      <c r="D54" s="425"/>
      <c r="E54" s="425"/>
      <c r="F54" s="425"/>
      <c r="G54" s="425"/>
      <c r="H54" s="425"/>
      <c r="I54" s="425"/>
      <c r="J54" s="553"/>
      <c r="U54" s="123"/>
      <c r="V54" s="123"/>
      <c r="W54" s="123"/>
      <c r="X54" s="123"/>
    </row>
    <row r="55" spans="2:24" ht="11.25" customHeight="1" thickTop="1">
      <c r="B55" s="39" t="s">
        <v>146</v>
      </c>
      <c r="C55" s="416">
        <v>-0.2</v>
      </c>
      <c r="D55" s="415">
        <v>-0.1</v>
      </c>
      <c r="E55" s="415">
        <v>0.2</v>
      </c>
      <c r="F55" s="415">
        <v>0.5</v>
      </c>
      <c r="G55" s="415">
        <v>0.4</v>
      </c>
      <c r="H55" s="415">
        <v>0.6</v>
      </c>
      <c r="I55" s="415">
        <v>0.6</v>
      </c>
      <c r="J55" s="761">
        <v>0.4</v>
      </c>
      <c r="U55" s="123"/>
      <c r="V55" s="123"/>
      <c r="W55" s="123"/>
      <c r="X55" s="123"/>
    </row>
    <row r="56" spans="2:24" ht="11.25" customHeight="1">
      <c r="B56" s="39" t="s">
        <v>147</v>
      </c>
      <c r="C56" s="418"/>
      <c r="D56" s="417"/>
      <c r="E56" s="417"/>
      <c r="F56" s="417"/>
      <c r="G56" s="417"/>
      <c r="H56" s="417"/>
      <c r="I56" s="417"/>
      <c r="J56" s="760"/>
      <c r="U56" s="123"/>
      <c r="V56" s="123"/>
      <c r="W56" s="123"/>
      <c r="X56" s="123"/>
    </row>
    <row r="57" spans="2:24" ht="11.25" customHeight="1" thickBot="1">
      <c r="B57" s="40" t="s">
        <v>148</v>
      </c>
      <c r="C57" s="420"/>
      <c r="D57" s="419"/>
      <c r="E57" s="419"/>
      <c r="F57" s="419"/>
      <c r="G57" s="419"/>
      <c r="H57" s="419"/>
      <c r="I57" s="419"/>
      <c r="J57" s="554"/>
      <c r="U57" s="123"/>
      <c r="V57" s="123"/>
      <c r="W57" s="123"/>
      <c r="X57" s="123"/>
    </row>
    <row r="58" spans="2:24" ht="22.5" customHeight="1" thickTop="1">
      <c r="B58" s="27" t="s">
        <v>149</v>
      </c>
      <c r="C58" s="416">
        <v>-18.8</v>
      </c>
      <c r="D58" s="415">
        <v>-13.5</v>
      </c>
      <c r="E58" s="415">
        <v>-15.2</v>
      </c>
      <c r="F58" s="415">
        <v>-20.7</v>
      </c>
      <c r="G58" s="415">
        <v>-14.5</v>
      </c>
      <c r="H58" s="415">
        <v>-10</v>
      </c>
      <c r="I58" s="415">
        <v>-12.8</v>
      </c>
      <c r="J58" s="761">
        <v>2.4</v>
      </c>
      <c r="U58" s="123"/>
      <c r="V58" s="123"/>
      <c r="W58" s="123"/>
      <c r="X58" s="123"/>
    </row>
    <row r="59" spans="2:24" ht="22.5" customHeight="1">
      <c r="B59" s="27" t="s">
        <v>150</v>
      </c>
      <c r="C59" s="317"/>
      <c r="D59" s="316"/>
      <c r="E59" s="316"/>
      <c r="F59" s="316"/>
      <c r="G59" s="316"/>
      <c r="H59" s="316"/>
      <c r="I59" s="316"/>
      <c r="J59" s="551"/>
    </row>
    <row r="60" spans="2:24" ht="11.25" customHeight="1" thickBot="1">
      <c r="B60" s="62" t="s">
        <v>151</v>
      </c>
      <c r="C60" s="319"/>
      <c r="D60" s="318"/>
      <c r="E60" s="318"/>
      <c r="F60" s="318"/>
      <c r="G60" s="318"/>
      <c r="H60" s="318"/>
      <c r="I60" s="318"/>
      <c r="J60" s="768"/>
    </row>
    <row r="61" spans="2:24" ht="15.75" thickTop="1">
      <c r="B61" s="488" t="s">
        <v>47</v>
      </c>
    </row>
    <row r="62" spans="2:24" ht="11.25" customHeight="1"/>
    <row r="113" spans="3:10">
      <c r="C113" s="123"/>
      <c r="D113" s="123"/>
      <c r="E113" s="123"/>
      <c r="F113" s="123"/>
      <c r="G113" s="123"/>
      <c r="H113" s="123"/>
      <c r="I113" s="123"/>
      <c r="J113" s="123"/>
    </row>
    <row r="114" spans="3:10">
      <c r="C114" s="123"/>
      <c r="D114" s="123"/>
      <c r="E114" s="123"/>
      <c r="F114" s="123"/>
      <c r="G114" s="123"/>
      <c r="H114" s="123"/>
      <c r="I114" s="123"/>
      <c r="J114" s="123"/>
    </row>
    <row r="115" spans="3:10">
      <c r="C115" s="123"/>
      <c r="D115" s="123"/>
      <c r="E115" s="123"/>
      <c r="F115" s="123"/>
      <c r="G115" s="123"/>
      <c r="H115" s="123"/>
      <c r="I115" s="123"/>
      <c r="J115" s="123"/>
    </row>
    <row r="116" spans="3:10">
      <c r="C116" s="123"/>
      <c r="D116" s="123"/>
      <c r="E116" s="123"/>
      <c r="F116" s="123"/>
      <c r="G116" s="123"/>
      <c r="H116" s="123"/>
      <c r="I116" s="123"/>
      <c r="J116" s="123"/>
    </row>
    <row r="117" spans="3:10">
      <c r="C117" s="123"/>
      <c r="D117" s="123"/>
      <c r="E117" s="123"/>
      <c r="F117" s="123"/>
      <c r="G117" s="123"/>
      <c r="H117" s="123"/>
      <c r="I117" s="123"/>
      <c r="J117" s="123"/>
    </row>
    <row r="118" spans="3:10">
      <c r="C118" s="123"/>
      <c r="D118" s="123"/>
      <c r="E118" s="123"/>
      <c r="F118" s="123"/>
      <c r="G118" s="123"/>
      <c r="H118" s="123"/>
      <c r="I118" s="123"/>
      <c r="J118" s="123"/>
    </row>
    <row r="119" spans="3:10">
      <c r="C119" s="123"/>
      <c r="D119" s="123"/>
      <c r="E119" s="123"/>
      <c r="F119" s="123"/>
      <c r="G119" s="123"/>
      <c r="H119" s="123"/>
      <c r="I119" s="123"/>
      <c r="J119" s="123"/>
    </row>
    <row r="120" spans="3:10">
      <c r="C120" s="123"/>
      <c r="D120" s="123"/>
      <c r="E120" s="123"/>
      <c r="F120" s="123"/>
      <c r="G120" s="123"/>
      <c r="H120" s="123"/>
      <c r="I120" s="123"/>
      <c r="J120" s="123"/>
    </row>
    <row r="121" spans="3:10">
      <c r="C121" s="123"/>
      <c r="D121" s="123"/>
      <c r="E121" s="123"/>
      <c r="F121" s="123"/>
      <c r="G121" s="123"/>
      <c r="H121" s="123"/>
      <c r="I121" s="123"/>
      <c r="J121" s="123"/>
    </row>
    <row r="122" spans="3:10">
      <c r="C122" s="123"/>
      <c r="D122" s="123"/>
      <c r="E122" s="123"/>
      <c r="F122" s="123"/>
      <c r="G122" s="123"/>
      <c r="H122" s="123"/>
      <c r="I122" s="123"/>
      <c r="J122" s="123"/>
    </row>
    <row r="123" spans="3:10">
      <c r="C123" s="123"/>
      <c r="D123" s="123"/>
      <c r="E123" s="123"/>
      <c r="F123" s="123"/>
      <c r="G123" s="123"/>
      <c r="H123" s="123"/>
      <c r="I123" s="123"/>
      <c r="J123" s="123"/>
    </row>
    <row r="124" spans="3:10">
      <c r="C124" s="123"/>
      <c r="D124" s="123"/>
      <c r="E124" s="123"/>
      <c r="F124" s="123"/>
      <c r="G124" s="123"/>
      <c r="H124" s="123"/>
      <c r="I124" s="123"/>
      <c r="J124" s="123"/>
    </row>
    <row r="125" spans="3:10">
      <c r="C125" s="123"/>
      <c r="D125" s="123"/>
      <c r="E125" s="123"/>
      <c r="F125" s="123"/>
      <c r="G125" s="123"/>
      <c r="H125" s="123"/>
      <c r="I125" s="123"/>
      <c r="J125" s="123"/>
    </row>
    <row r="126" spans="3:10">
      <c r="C126" s="123"/>
      <c r="D126" s="123"/>
      <c r="E126" s="123"/>
      <c r="F126" s="123"/>
      <c r="G126" s="123"/>
      <c r="H126" s="123"/>
      <c r="I126" s="123"/>
      <c r="J126" s="123"/>
    </row>
    <row r="127" spans="3:10">
      <c r="C127" s="123"/>
      <c r="D127" s="123"/>
      <c r="E127" s="123"/>
      <c r="F127" s="123"/>
      <c r="G127" s="123"/>
      <c r="H127" s="123"/>
      <c r="I127" s="123"/>
      <c r="J127" s="123"/>
    </row>
    <row r="128" spans="3:10">
      <c r="C128" s="123"/>
      <c r="D128" s="123"/>
      <c r="E128" s="123"/>
      <c r="F128" s="123"/>
      <c r="G128" s="123"/>
      <c r="H128" s="123"/>
      <c r="I128" s="123"/>
      <c r="J128" s="123"/>
    </row>
    <row r="129" spans="3:10">
      <c r="C129" s="123"/>
      <c r="D129" s="123"/>
      <c r="E129" s="123"/>
      <c r="F129" s="123"/>
      <c r="G129" s="123"/>
      <c r="H129" s="123"/>
      <c r="I129" s="123"/>
      <c r="J129" s="123"/>
    </row>
    <row r="130" spans="3:10">
      <c r="C130" s="123"/>
      <c r="D130" s="123"/>
      <c r="E130" s="123"/>
      <c r="F130" s="123"/>
      <c r="G130" s="123"/>
      <c r="H130" s="123"/>
      <c r="I130" s="123"/>
      <c r="J130" s="123"/>
    </row>
    <row r="131" spans="3:10">
      <c r="C131" s="123"/>
      <c r="D131" s="123"/>
      <c r="E131" s="123"/>
      <c r="F131" s="123"/>
      <c r="G131" s="123"/>
      <c r="H131" s="123"/>
      <c r="I131" s="123"/>
      <c r="J131" s="123"/>
    </row>
    <row r="132" spans="3:10">
      <c r="C132" s="123"/>
      <c r="D132" s="123"/>
      <c r="E132" s="123"/>
      <c r="F132" s="123"/>
      <c r="G132" s="123"/>
      <c r="H132" s="123"/>
      <c r="I132" s="123"/>
      <c r="J132" s="123"/>
    </row>
    <row r="133" spans="3:10">
      <c r="C133" s="123"/>
      <c r="D133" s="123"/>
      <c r="E133" s="123"/>
      <c r="F133" s="123"/>
      <c r="G133" s="123"/>
      <c r="H133" s="123"/>
      <c r="I133" s="123"/>
      <c r="J133" s="123"/>
    </row>
    <row r="134" spans="3:10">
      <c r="C134" s="123"/>
      <c r="D134" s="123"/>
      <c r="E134" s="123"/>
      <c r="F134" s="123"/>
      <c r="G134" s="123"/>
      <c r="H134" s="123"/>
      <c r="I134" s="123"/>
      <c r="J134" s="123"/>
    </row>
    <row r="135" spans="3:10">
      <c r="C135" s="123"/>
      <c r="D135" s="123"/>
      <c r="E135" s="123"/>
      <c r="F135" s="123"/>
      <c r="G135" s="123"/>
      <c r="H135" s="123"/>
      <c r="I135" s="123"/>
      <c r="J135" s="123"/>
    </row>
    <row r="136" spans="3:10">
      <c r="C136" s="123"/>
      <c r="D136" s="123"/>
      <c r="E136" s="123"/>
      <c r="F136" s="123"/>
      <c r="G136" s="123"/>
      <c r="H136" s="123"/>
      <c r="I136" s="123"/>
      <c r="J136" s="123"/>
    </row>
    <row r="137" spans="3:10">
      <c r="C137" s="123"/>
      <c r="D137" s="123"/>
      <c r="E137" s="123"/>
      <c r="F137" s="123"/>
      <c r="G137" s="123"/>
      <c r="H137" s="123"/>
      <c r="I137" s="123"/>
      <c r="J137" s="123"/>
    </row>
    <row r="138" spans="3:10">
      <c r="C138" s="123"/>
      <c r="D138" s="123"/>
      <c r="E138" s="123"/>
      <c r="F138" s="123"/>
      <c r="G138" s="123"/>
      <c r="H138" s="123"/>
      <c r="I138" s="123"/>
      <c r="J138" s="123"/>
    </row>
    <row r="139" spans="3:10">
      <c r="C139" s="123"/>
      <c r="D139" s="123"/>
      <c r="E139" s="123"/>
      <c r="F139" s="123"/>
      <c r="G139" s="123"/>
      <c r="H139" s="123"/>
      <c r="I139" s="123"/>
      <c r="J139" s="123"/>
    </row>
    <row r="140" spans="3:10">
      <c r="C140" s="123"/>
      <c r="D140" s="123"/>
      <c r="E140" s="123"/>
      <c r="F140" s="123"/>
      <c r="G140" s="123"/>
      <c r="H140" s="123"/>
      <c r="I140" s="123"/>
      <c r="J140" s="123"/>
    </row>
    <row r="141" spans="3:10">
      <c r="C141" s="123"/>
      <c r="D141" s="123"/>
      <c r="E141" s="123"/>
      <c r="F141" s="123"/>
      <c r="G141" s="123"/>
      <c r="H141" s="123"/>
      <c r="I141" s="123"/>
      <c r="J141" s="123"/>
    </row>
    <row r="142" spans="3:10">
      <c r="C142" s="123"/>
      <c r="D142" s="123"/>
      <c r="E142" s="123"/>
      <c r="F142" s="123"/>
      <c r="G142" s="123"/>
      <c r="H142" s="123"/>
      <c r="I142" s="123"/>
      <c r="J142" s="123"/>
    </row>
    <row r="143" spans="3:10">
      <c r="C143" s="123"/>
      <c r="D143" s="123"/>
      <c r="E143" s="123"/>
      <c r="F143" s="123"/>
      <c r="G143" s="123"/>
      <c r="H143" s="123"/>
      <c r="I143" s="123"/>
      <c r="J143" s="123"/>
    </row>
    <row r="144" spans="3:10">
      <c r="C144" s="123"/>
      <c r="D144" s="123"/>
      <c r="E144" s="123"/>
      <c r="F144" s="123"/>
      <c r="G144" s="123"/>
      <c r="H144" s="123"/>
      <c r="I144" s="123"/>
      <c r="J144" s="123"/>
    </row>
    <row r="145" spans="3:10">
      <c r="C145" s="123"/>
      <c r="D145" s="123"/>
      <c r="E145" s="123"/>
      <c r="F145" s="123"/>
      <c r="G145" s="123"/>
      <c r="H145" s="123"/>
      <c r="I145" s="123"/>
      <c r="J145" s="123"/>
    </row>
    <row r="146" spans="3:10">
      <c r="C146" s="123"/>
      <c r="D146" s="123"/>
      <c r="E146" s="123"/>
      <c r="F146" s="123"/>
      <c r="G146" s="123"/>
      <c r="H146" s="123"/>
      <c r="I146" s="123"/>
      <c r="J146" s="123"/>
    </row>
    <row r="147" spans="3:10">
      <c r="C147" s="123"/>
      <c r="D147" s="123"/>
      <c r="E147" s="123"/>
      <c r="F147" s="123"/>
      <c r="G147" s="123"/>
      <c r="H147" s="123"/>
      <c r="I147" s="123"/>
      <c r="J147" s="123"/>
    </row>
    <row r="148" spans="3:10">
      <c r="C148" s="123"/>
      <c r="D148" s="123"/>
      <c r="E148" s="123"/>
      <c r="F148" s="123"/>
      <c r="G148" s="123"/>
      <c r="H148" s="123"/>
      <c r="I148" s="123"/>
      <c r="J148" s="123"/>
    </row>
    <row r="149" spans="3:10">
      <c r="C149" s="123"/>
      <c r="D149" s="123"/>
      <c r="E149" s="123"/>
      <c r="F149" s="123"/>
      <c r="G149" s="123"/>
      <c r="H149" s="123"/>
      <c r="I149" s="123"/>
      <c r="J149" s="123"/>
    </row>
    <row r="150" spans="3:10">
      <c r="C150" s="123"/>
      <c r="D150" s="123"/>
      <c r="E150" s="123"/>
      <c r="F150" s="123"/>
      <c r="G150" s="123"/>
      <c r="H150" s="123"/>
      <c r="I150" s="123"/>
      <c r="J150" s="123"/>
    </row>
    <row r="151" spans="3:10">
      <c r="C151" s="123"/>
      <c r="D151" s="123"/>
      <c r="E151" s="123"/>
      <c r="F151" s="123"/>
      <c r="G151" s="123"/>
      <c r="H151" s="123"/>
      <c r="I151" s="123"/>
      <c r="J151" s="123"/>
    </row>
    <row r="152" spans="3:10">
      <c r="C152" s="123"/>
      <c r="D152" s="123"/>
      <c r="E152" s="123"/>
      <c r="F152" s="123"/>
      <c r="G152" s="123"/>
      <c r="H152" s="123"/>
      <c r="I152" s="123"/>
      <c r="J152" s="123"/>
    </row>
    <row r="153" spans="3:10">
      <c r="C153" s="123"/>
      <c r="D153" s="123"/>
      <c r="E153" s="123"/>
      <c r="F153" s="123"/>
      <c r="G153" s="123"/>
      <c r="H153" s="123"/>
      <c r="I153" s="123"/>
      <c r="J153" s="123"/>
    </row>
    <row r="154" spans="3:10">
      <c r="C154" s="123"/>
      <c r="D154" s="123"/>
      <c r="E154" s="123"/>
      <c r="F154" s="123"/>
      <c r="G154" s="123"/>
      <c r="H154" s="123"/>
      <c r="I154" s="123"/>
      <c r="J154" s="123"/>
    </row>
    <row r="155" spans="3:10">
      <c r="C155" s="123"/>
      <c r="D155" s="123"/>
      <c r="E155" s="123"/>
      <c r="F155" s="123"/>
      <c r="G155" s="123"/>
      <c r="H155" s="123"/>
      <c r="I155" s="123"/>
      <c r="J155" s="123"/>
    </row>
    <row r="156" spans="3:10">
      <c r="C156" s="123"/>
      <c r="D156" s="123"/>
      <c r="E156" s="123"/>
      <c r="F156" s="123"/>
      <c r="G156" s="123"/>
      <c r="H156" s="123"/>
      <c r="I156" s="123"/>
      <c r="J156" s="123"/>
    </row>
    <row r="157" spans="3:10">
      <c r="C157" s="123"/>
      <c r="D157" s="123"/>
      <c r="E157" s="123"/>
      <c r="F157" s="123"/>
      <c r="G157" s="123"/>
      <c r="H157" s="123"/>
      <c r="I157" s="123"/>
      <c r="J157" s="123"/>
    </row>
    <row r="158" spans="3:10">
      <c r="C158" s="123"/>
      <c r="D158" s="123"/>
      <c r="E158" s="123"/>
      <c r="F158" s="123"/>
      <c r="G158" s="123"/>
      <c r="H158" s="123"/>
      <c r="I158" s="123"/>
      <c r="J158" s="123"/>
    </row>
    <row r="159" spans="3:10">
      <c r="C159" s="123"/>
      <c r="D159" s="123"/>
      <c r="E159" s="123"/>
      <c r="F159" s="123"/>
      <c r="G159" s="123"/>
      <c r="H159" s="123"/>
      <c r="I159" s="123"/>
      <c r="J159" s="123"/>
    </row>
    <row r="160" spans="3:10">
      <c r="C160" s="123"/>
      <c r="D160" s="123"/>
      <c r="E160" s="123"/>
      <c r="F160" s="123"/>
      <c r="G160" s="123"/>
      <c r="H160" s="123"/>
      <c r="I160" s="123"/>
      <c r="J160" s="123"/>
    </row>
    <row r="161" spans="3:10">
      <c r="C161" s="123"/>
      <c r="D161" s="123"/>
      <c r="E161" s="123"/>
      <c r="F161" s="123"/>
      <c r="G161" s="123"/>
      <c r="H161" s="123"/>
      <c r="I161" s="123"/>
      <c r="J161" s="123"/>
    </row>
    <row r="162" spans="3:10">
      <c r="C162" s="123"/>
      <c r="D162" s="123"/>
      <c r="E162" s="123"/>
      <c r="F162" s="123"/>
      <c r="G162" s="123"/>
      <c r="H162" s="123"/>
      <c r="I162" s="123"/>
      <c r="J162" s="123"/>
    </row>
    <row r="163" spans="3:10">
      <c r="C163" s="123"/>
      <c r="D163" s="123"/>
      <c r="E163" s="123"/>
      <c r="F163" s="123"/>
      <c r="G163" s="123"/>
      <c r="H163" s="123"/>
      <c r="I163" s="123"/>
      <c r="J163" s="123"/>
    </row>
    <row r="164" spans="3:10">
      <c r="C164" s="123"/>
      <c r="D164" s="123"/>
      <c r="E164" s="123"/>
      <c r="F164" s="123"/>
      <c r="G164" s="123"/>
      <c r="H164" s="123"/>
      <c r="I164" s="123"/>
      <c r="J164" s="123"/>
    </row>
    <row r="165" spans="3:10">
      <c r="C165" s="123"/>
      <c r="D165" s="123"/>
      <c r="E165" s="123"/>
      <c r="F165" s="123"/>
      <c r="G165" s="123"/>
      <c r="H165" s="123"/>
      <c r="I165" s="123"/>
      <c r="J165" s="123"/>
    </row>
    <row r="166" spans="3:10">
      <c r="C166" s="123"/>
      <c r="D166" s="123"/>
      <c r="E166" s="123"/>
      <c r="F166" s="123"/>
      <c r="G166" s="123"/>
      <c r="H166" s="123"/>
      <c r="I166" s="123"/>
      <c r="J166" s="123"/>
    </row>
    <row r="167" spans="3:10">
      <c r="C167" s="123"/>
      <c r="D167" s="123"/>
      <c r="E167" s="123"/>
      <c r="F167" s="123"/>
      <c r="G167" s="123"/>
      <c r="H167" s="123"/>
      <c r="I167" s="123"/>
      <c r="J167" s="123"/>
    </row>
    <row r="168" spans="3:10">
      <c r="C168" s="123"/>
      <c r="D168" s="123"/>
      <c r="E168" s="123"/>
      <c r="F168" s="123"/>
      <c r="G168" s="123"/>
      <c r="H168" s="123"/>
      <c r="I168" s="123"/>
      <c r="J168" s="123"/>
    </row>
    <row r="169" spans="3:10">
      <c r="C169" s="123"/>
      <c r="D169" s="123"/>
      <c r="E169" s="123"/>
      <c r="F169" s="123"/>
      <c r="G169" s="123"/>
      <c r="H169" s="123"/>
      <c r="I169" s="123"/>
      <c r="J169" s="123"/>
    </row>
    <row r="170" spans="3:10">
      <c r="C170" s="123"/>
      <c r="D170" s="123"/>
      <c r="E170" s="123"/>
      <c r="F170" s="123"/>
      <c r="G170" s="123"/>
      <c r="H170" s="123"/>
      <c r="I170" s="123"/>
      <c r="J170" s="123"/>
    </row>
    <row r="171" spans="3:10">
      <c r="C171" s="123"/>
      <c r="D171" s="123"/>
      <c r="E171" s="123"/>
      <c r="F171" s="123"/>
      <c r="G171" s="123"/>
      <c r="H171" s="123"/>
      <c r="I171" s="123"/>
      <c r="J171" s="123"/>
    </row>
    <row r="172" spans="3:10">
      <c r="C172" s="123"/>
      <c r="D172" s="123"/>
      <c r="E172" s="123"/>
      <c r="F172" s="123"/>
      <c r="G172" s="123"/>
      <c r="H172" s="123"/>
      <c r="I172" s="123"/>
      <c r="J172" s="123"/>
    </row>
    <row r="173" spans="3:10">
      <c r="C173" s="123"/>
      <c r="D173" s="123"/>
      <c r="E173" s="123"/>
      <c r="F173" s="123"/>
      <c r="G173" s="123"/>
      <c r="H173" s="123"/>
      <c r="I173" s="123"/>
      <c r="J173" s="123"/>
    </row>
    <row r="174" spans="3:10">
      <c r="C174" s="123"/>
      <c r="D174" s="123"/>
      <c r="E174" s="123"/>
      <c r="F174" s="123"/>
      <c r="G174" s="123"/>
      <c r="H174" s="123"/>
      <c r="I174" s="123"/>
      <c r="J174" s="123"/>
    </row>
    <row r="175" spans="3:10">
      <c r="C175" s="123"/>
      <c r="D175" s="123"/>
      <c r="E175" s="123"/>
      <c r="F175" s="123"/>
      <c r="G175" s="123"/>
      <c r="H175" s="123"/>
      <c r="I175" s="123"/>
      <c r="J175" s="123"/>
    </row>
    <row r="176" spans="3:10">
      <c r="C176" s="123"/>
      <c r="D176" s="123"/>
      <c r="E176" s="123"/>
      <c r="F176" s="123"/>
      <c r="G176" s="123"/>
      <c r="H176" s="123"/>
      <c r="I176" s="123"/>
      <c r="J176" s="123"/>
    </row>
    <row r="177" spans="3:10">
      <c r="C177" s="123"/>
      <c r="D177" s="123"/>
      <c r="E177" s="123"/>
      <c r="F177" s="123"/>
      <c r="G177" s="123"/>
      <c r="H177" s="123"/>
      <c r="I177" s="123"/>
      <c r="J177" s="123"/>
    </row>
    <row r="178" spans="3:10">
      <c r="C178" s="123"/>
      <c r="D178" s="123"/>
      <c r="E178" s="123"/>
      <c r="F178" s="123"/>
      <c r="G178" s="123"/>
      <c r="H178" s="123"/>
      <c r="I178" s="123"/>
      <c r="J178" s="123"/>
    </row>
    <row r="179" spans="3:10">
      <c r="C179" s="123"/>
      <c r="D179" s="123"/>
      <c r="E179" s="123"/>
      <c r="F179" s="123"/>
      <c r="G179" s="123"/>
      <c r="H179" s="123"/>
      <c r="I179" s="123"/>
      <c r="J179" s="123"/>
    </row>
    <row r="180" spans="3:10">
      <c r="C180" s="123"/>
      <c r="D180" s="123"/>
      <c r="E180" s="123"/>
      <c r="F180" s="123"/>
      <c r="G180" s="123"/>
      <c r="H180" s="123"/>
      <c r="I180" s="123"/>
      <c r="J180" s="123"/>
    </row>
    <row r="181" spans="3:10">
      <c r="C181" s="123"/>
      <c r="D181" s="123"/>
      <c r="E181" s="123"/>
      <c r="F181" s="123"/>
      <c r="G181" s="123"/>
      <c r="H181" s="123"/>
      <c r="I181" s="123"/>
      <c r="J181" s="123"/>
    </row>
    <row r="182" spans="3:10">
      <c r="C182" s="123"/>
      <c r="D182" s="123"/>
      <c r="E182" s="123"/>
      <c r="F182" s="123"/>
      <c r="G182" s="123"/>
      <c r="H182" s="123"/>
      <c r="I182" s="123"/>
      <c r="J182" s="123"/>
    </row>
    <row r="183" spans="3:10">
      <c r="C183" s="123"/>
      <c r="D183" s="123"/>
      <c r="E183" s="123"/>
      <c r="F183" s="123"/>
      <c r="G183" s="123"/>
      <c r="H183" s="123"/>
      <c r="I183" s="123"/>
      <c r="J183" s="123"/>
    </row>
    <row r="184" spans="3:10">
      <c r="C184" s="123"/>
      <c r="D184" s="123"/>
      <c r="E184" s="123"/>
      <c r="F184" s="123"/>
      <c r="G184" s="123"/>
      <c r="H184" s="123"/>
      <c r="I184" s="123"/>
      <c r="J184" s="123"/>
    </row>
    <row r="185" spans="3:10">
      <c r="C185" s="123"/>
      <c r="D185" s="123"/>
      <c r="E185" s="123"/>
      <c r="F185" s="123"/>
      <c r="G185" s="123"/>
      <c r="H185" s="123"/>
      <c r="I185" s="123"/>
      <c r="J185" s="123"/>
    </row>
    <row r="186" spans="3:10">
      <c r="C186" s="123"/>
      <c r="D186" s="123"/>
      <c r="E186" s="123"/>
      <c r="F186" s="123"/>
      <c r="G186" s="123"/>
      <c r="H186" s="123"/>
      <c r="I186" s="123"/>
      <c r="J186" s="123"/>
    </row>
    <row r="187" spans="3:10">
      <c r="C187" s="123"/>
      <c r="D187" s="123"/>
      <c r="E187" s="123"/>
      <c r="F187" s="123"/>
      <c r="G187" s="123"/>
      <c r="H187" s="123"/>
      <c r="I187" s="123"/>
      <c r="J187" s="123"/>
    </row>
    <row r="188" spans="3:10">
      <c r="C188" s="123"/>
      <c r="D188" s="123"/>
      <c r="E188" s="123"/>
      <c r="F188" s="123"/>
      <c r="G188" s="123"/>
      <c r="H188" s="123"/>
      <c r="I188" s="123"/>
      <c r="J188" s="123"/>
    </row>
    <row r="189" spans="3:10">
      <c r="C189" s="123"/>
      <c r="D189" s="123"/>
      <c r="E189" s="123"/>
      <c r="F189" s="123"/>
      <c r="G189" s="123"/>
      <c r="H189" s="123"/>
      <c r="I189" s="123"/>
      <c r="J189" s="123"/>
    </row>
    <row r="190" spans="3:10">
      <c r="C190" s="123"/>
      <c r="D190" s="123"/>
      <c r="E190" s="123"/>
      <c r="F190" s="123"/>
      <c r="G190" s="123"/>
      <c r="H190" s="123"/>
      <c r="I190" s="123"/>
      <c r="J190" s="123"/>
    </row>
    <row r="191" spans="3:10">
      <c r="C191" s="123"/>
      <c r="D191" s="123"/>
      <c r="E191" s="123"/>
      <c r="F191" s="123"/>
      <c r="G191" s="123"/>
      <c r="H191" s="123"/>
      <c r="I191" s="123"/>
      <c r="J191" s="123"/>
    </row>
    <row r="192" spans="3:10">
      <c r="C192" s="123"/>
      <c r="D192" s="123"/>
      <c r="E192" s="123"/>
      <c r="F192" s="123"/>
      <c r="G192" s="123"/>
      <c r="H192" s="123"/>
      <c r="I192" s="123"/>
      <c r="J192" s="123"/>
    </row>
    <row r="193" spans="3:10">
      <c r="C193" s="123"/>
      <c r="D193" s="123"/>
      <c r="E193" s="123"/>
      <c r="F193" s="123"/>
      <c r="G193" s="123"/>
      <c r="H193" s="123"/>
      <c r="I193" s="123"/>
      <c r="J193" s="123"/>
    </row>
    <row r="194" spans="3:10">
      <c r="C194" s="123"/>
      <c r="D194" s="123"/>
      <c r="E194" s="123"/>
      <c r="F194" s="123"/>
      <c r="G194" s="123"/>
      <c r="H194" s="123"/>
      <c r="I194" s="123"/>
      <c r="J194" s="123"/>
    </row>
    <row r="195" spans="3:10">
      <c r="C195" s="123"/>
      <c r="D195" s="123"/>
      <c r="E195" s="123"/>
      <c r="F195" s="123"/>
      <c r="G195" s="123"/>
      <c r="H195" s="123"/>
      <c r="I195" s="123"/>
      <c r="J195" s="123"/>
    </row>
    <row r="196" spans="3:10">
      <c r="C196" s="123"/>
      <c r="D196" s="123"/>
      <c r="E196" s="123"/>
      <c r="F196" s="123"/>
      <c r="G196" s="123"/>
      <c r="H196" s="123"/>
      <c r="I196" s="123"/>
      <c r="J196" s="123"/>
    </row>
    <row r="197" spans="3:10">
      <c r="C197" s="123"/>
      <c r="D197" s="123"/>
      <c r="E197" s="123"/>
      <c r="F197" s="123"/>
      <c r="G197" s="123"/>
      <c r="H197" s="123"/>
      <c r="I197" s="123"/>
      <c r="J197" s="123"/>
    </row>
    <row r="198" spans="3:10">
      <c r="C198" s="123"/>
      <c r="D198" s="123"/>
      <c r="E198" s="123"/>
      <c r="F198" s="123"/>
      <c r="G198" s="123"/>
      <c r="H198" s="123"/>
      <c r="I198" s="123"/>
      <c r="J198" s="123"/>
    </row>
    <row r="199" spans="3:10">
      <c r="C199" s="123"/>
      <c r="D199" s="123"/>
      <c r="E199" s="123"/>
      <c r="F199" s="123"/>
      <c r="G199" s="123"/>
      <c r="H199" s="123"/>
      <c r="I199" s="123"/>
      <c r="J199" s="123"/>
    </row>
    <row r="200" spans="3:10">
      <c r="C200" s="123"/>
      <c r="D200" s="123"/>
      <c r="E200" s="123"/>
      <c r="F200" s="123"/>
      <c r="G200" s="123"/>
      <c r="H200" s="123"/>
      <c r="I200" s="123"/>
      <c r="J200" s="123"/>
    </row>
    <row r="201" spans="3:10">
      <c r="C201" s="123"/>
      <c r="D201" s="123"/>
      <c r="E201" s="123"/>
      <c r="F201" s="123"/>
      <c r="G201" s="123"/>
      <c r="H201" s="123"/>
      <c r="I201" s="123"/>
      <c r="J201" s="123"/>
    </row>
    <row r="202" spans="3:10">
      <c r="C202" s="123"/>
      <c r="D202" s="123"/>
      <c r="E202" s="123"/>
      <c r="F202" s="123"/>
      <c r="G202" s="123"/>
      <c r="H202" s="123"/>
      <c r="I202" s="123"/>
      <c r="J202" s="123"/>
    </row>
    <row r="203" spans="3:10">
      <c r="C203" s="123"/>
      <c r="D203" s="123"/>
      <c r="E203" s="123"/>
      <c r="F203" s="123"/>
      <c r="G203" s="123"/>
      <c r="H203" s="123"/>
      <c r="I203" s="123"/>
      <c r="J203" s="123"/>
    </row>
    <row r="204" spans="3:10">
      <c r="C204" s="123"/>
      <c r="D204" s="123"/>
      <c r="E204" s="123"/>
      <c r="F204" s="123"/>
      <c r="G204" s="123"/>
      <c r="H204" s="123"/>
      <c r="I204" s="123"/>
      <c r="J204" s="123"/>
    </row>
    <row r="205" spans="3:10">
      <c r="C205" s="123"/>
      <c r="D205" s="123"/>
      <c r="E205" s="123"/>
      <c r="F205" s="123"/>
      <c r="G205" s="123"/>
      <c r="H205" s="123"/>
      <c r="I205" s="123"/>
      <c r="J205" s="123"/>
    </row>
    <row r="206" spans="3:10">
      <c r="C206" s="123"/>
      <c r="D206" s="123"/>
      <c r="E206" s="123"/>
      <c r="F206" s="123"/>
      <c r="G206" s="123"/>
      <c r="H206" s="123"/>
      <c r="I206" s="123"/>
      <c r="J206" s="123"/>
    </row>
    <row r="207" spans="3:10">
      <c r="C207" s="123"/>
      <c r="D207" s="123"/>
      <c r="E207" s="123"/>
      <c r="F207" s="123"/>
      <c r="G207" s="123"/>
      <c r="H207" s="123"/>
      <c r="I207" s="123"/>
      <c r="J207" s="123"/>
    </row>
    <row r="208" spans="3:10">
      <c r="C208" s="123"/>
      <c r="D208" s="123"/>
      <c r="E208" s="123"/>
      <c r="F208" s="123"/>
      <c r="G208" s="123"/>
      <c r="H208" s="123"/>
      <c r="I208" s="123"/>
      <c r="J208" s="123"/>
    </row>
    <row r="209" spans="3:10">
      <c r="C209" s="123"/>
      <c r="D209" s="123"/>
      <c r="E209" s="123"/>
      <c r="F209" s="123"/>
      <c r="G209" s="123"/>
      <c r="H209" s="123"/>
      <c r="I209" s="123"/>
      <c r="J209" s="123"/>
    </row>
    <row r="210" spans="3:10">
      <c r="C210" s="123"/>
      <c r="D210" s="123"/>
      <c r="E210" s="123"/>
      <c r="F210" s="123"/>
      <c r="G210" s="123"/>
      <c r="H210" s="123"/>
      <c r="I210" s="123"/>
      <c r="J210" s="123"/>
    </row>
    <row r="211" spans="3:10">
      <c r="C211" s="123"/>
      <c r="D211" s="123"/>
      <c r="E211" s="123"/>
      <c r="F211" s="123"/>
      <c r="G211" s="123"/>
      <c r="H211" s="123"/>
      <c r="I211" s="123"/>
      <c r="J211" s="123"/>
    </row>
    <row r="212" spans="3:10">
      <c r="C212" s="123"/>
      <c r="D212" s="123"/>
      <c r="E212" s="123"/>
      <c r="F212" s="123"/>
      <c r="G212" s="123"/>
      <c r="H212" s="123"/>
      <c r="I212" s="123"/>
      <c r="J212" s="123"/>
    </row>
    <row r="213" spans="3:10">
      <c r="C213" s="123"/>
      <c r="D213" s="123"/>
      <c r="E213" s="123"/>
      <c r="F213" s="123"/>
      <c r="G213" s="123"/>
      <c r="H213" s="123"/>
      <c r="I213" s="123"/>
      <c r="J213" s="123"/>
    </row>
    <row r="214" spans="3:10">
      <c r="C214" s="123"/>
      <c r="D214" s="123"/>
      <c r="E214" s="123"/>
      <c r="F214" s="123"/>
      <c r="G214" s="123"/>
      <c r="H214" s="123"/>
      <c r="I214" s="123"/>
      <c r="J214" s="123"/>
    </row>
    <row r="215" spans="3:10">
      <c r="C215" s="123"/>
      <c r="D215" s="123"/>
      <c r="E215" s="123"/>
      <c r="F215" s="123"/>
      <c r="G215" s="123"/>
      <c r="H215" s="123"/>
      <c r="I215" s="123"/>
      <c r="J215" s="123"/>
    </row>
    <row r="216" spans="3:10">
      <c r="C216" s="123"/>
      <c r="D216" s="123"/>
      <c r="E216" s="123"/>
      <c r="F216" s="123"/>
      <c r="G216" s="123"/>
      <c r="H216" s="123"/>
      <c r="I216" s="123"/>
      <c r="J216" s="123"/>
    </row>
    <row r="217" spans="3:10">
      <c r="C217" s="123"/>
      <c r="D217" s="123"/>
      <c r="E217" s="123"/>
      <c r="F217" s="123"/>
      <c r="G217" s="123"/>
      <c r="H217" s="123"/>
      <c r="I217" s="123"/>
      <c r="J217" s="123"/>
    </row>
    <row r="218" spans="3:10">
      <c r="C218" s="123"/>
      <c r="D218" s="123"/>
      <c r="E218" s="123"/>
      <c r="F218" s="123"/>
      <c r="G218" s="123"/>
      <c r="H218" s="123"/>
      <c r="I218" s="123"/>
      <c r="J218" s="123"/>
    </row>
    <row r="219" spans="3:10">
      <c r="C219" s="123"/>
      <c r="D219" s="123"/>
      <c r="E219" s="123"/>
      <c r="F219" s="123"/>
      <c r="G219" s="123"/>
      <c r="H219" s="123"/>
      <c r="I219" s="123"/>
      <c r="J219" s="123"/>
    </row>
  </sheetData>
  <mergeCells count="11">
    <mergeCell ref="B1:L1"/>
    <mergeCell ref="B2:L2"/>
    <mergeCell ref="B3:L3"/>
    <mergeCell ref="B7:J7"/>
    <mergeCell ref="C9:F9"/>
    <mergeCell ref="B5:J5"/>
    <mergeCell ref="B6:J6"/>
    <mergeCell ref="B9:B11"/>
    <mergeCell ref="J9:J10"/>
    <mergeCell ref="G9:I9"/>
    <mergeCell ref="C11:I11"/>
  </mergeCells>
  <hyperlinks>
    <hyperlink ref="B1:G1" location="Cuprins_ro!B4" display="I. Balanța de plăți a Republicii Moldova în trimestrul I 2023 (date provizorii)" xr:uid="{6131B2AE-18CF-4A28-8A36-06FE568FDC0B}"/>
    <hyperlink ref="B2:G2" location="Содержание_ru!B4" display="I. Платёжный баланс Республики Молдова в I кварталe 2023 года (предварительные данные)" xr:uid="{C3824449-FDD6-4656-8EB7-31D7BDCBBECE}"/>
    <hyperlink ref="B3:G3" location="Contents_en!B4" display="I. Balance of payments of the Republic of Moldova in Quarter I, 2023 (preliminary data)" xr:uid="{F6199C27-419B-4D1D-975B-9C63D449276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b3839a7b-3d83-4bc9-9e5c-e3ddd405f8a2</TitusGUID>
  <TitusMetadata xmlns="">eyJucyI6Imh0dHA6XC9cL3d3dy5ibm0ubWRcL25zXC9ibm0iLCJwcm9wcyI6W3sibiI6IkNsYXNpZmljYXJlIiwidmFscyI6W3sidmFsdWUiOiJOT05FIn1dfV19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21</vt:i4>
      </vt:variant>
    </vt:vector>
  </HeadingPairs>
  <TitlesOfParts>
    <vt:vector size="75" baseType="lpstr">
      <vt:lpstr>Cuprins_ro</vt:lpstr>
      <vt:lpstr>Содержание_ru</vt:lpstr>
      <vt:lpstr>Contents_en</vt:lpstr>
      <vt:lpstr>D1</vt:lpstr>
      <vt:lpstr>T1</vt:lpstr>
      <vt:lpstr>D2</vt:lpstr>
      <vt:lpstr>T2</vt:lpstr>
      <vt:lpstr>D3</vt:lpstr>
      <vt:lpstr>T3</vt:lpstr>
      <vt:lpstr>D4</vt:lpstr>
      <vt:lpstr>D5</vt:lpstr>
      <vt:lpstr>T4</vt:lpstr>
      <vt:lpstr>D6</vt:lpstr>
      <vt:lpstr>D7</vt:lpstr>
      <vt:lpstr>D8</vt:lpstr>
      <vt:lpstr>D9</vt:lpstr>
      <vt:lpstr>T5</vt:lpstr>
      <vt:lpstr>D10</vt:lpstr>
      <vt:lpstr>D11</vt:lpstr>
      <vt:lpstr>T6</vt:lpstr>
      <vt:lpstr>D12</vt:lpstr>
      <vt:lpstr>D13</vt:lpstr>
      <vt:lpstr>T7</vt:lpstr>
      <vt:lpstr>D14</vt:lpstr>
      <vt:lpstr>D15</vt:lpstr>
      <vt:lpstr>D16</vt:lpstr>
      <vt:lpstr>T8</vt:lpstr>
      <vt:lpstr>D17</vt:lpstr>
      <vt:lpstr>T9</vt:lpstr>
      <vt:lpstr>T10</vt:lpstr>
      <vt:lpstr>D18</vt:lpstr>
      <vt:lpstr>T11</vt:lpstr>
      <vt:lpstr>T12</vt:lpstr>
      <vt:lpstr>D19</vt:lpstr>
      <vt:lpstr>D20</vt:lpstr>
      <vt:lpstr>D21</vt:lpstr>
      <vt:lpstr>D22</vt:lpstr>
      <vt:lpstr>D23</vt:lpstr>
      <vt:lpstr>D24</vt:lpstr>
      <vt:lpstr>T13</vt:lpstr>
      <vt:lpstr>D25</vt:lpstr>
      <vt:lpstr>D26</vt:lpstr>
      <vt:lpstr>T14</vt:lpstr>
      <vt:lpstr>D27</vt:lpstr>
      <vt:lpstr>D28</vt:lpstr>
      <vt:lpstr>T15</vt:lpstr>
      <vt:lpstr>T16</vt:lpstr>
      <vt:lpstr>D29</vt:lpstr>
      <vt:lpstr>D30</vt:lpstr>
      <vt:lpstr>D31</vt:lpstr>
      <vt:lpstr>D32</vt:lpstr>
      <vt:lpstr>D33</vt:lpstr>
      <vt:lpstr>D34</vt:lpstr>
      <vt:lpstr>D35</vt:lpstr>
      <vt:lpstr>'T3'!_Hlk82694268</vt:lpstr>
      <vt:lpstr>'D8'!_Ref127958692</vt:lpstr>
      <vt:lpstr>'D9'!_Ref127959271</vt:lpstr>
      <vt:lpstr>'D29'!_Ref127979080</vt:lpstr>
      <vt:lpstr>'T4'!_Ref127980745</vt:lpstr>
      <vt:lpstr>'T6'!_Ref127980868</vt:lpstr>
      <vt:lpstr>'T5'!_Ref127981012</vt:lpstr>
      <vt:lpstr>'T7'!_Ref128035283</vt:lpstr>
      <vt:lpstr>'D15'!_Ref128035688</vt:lpstr>
      <vt:lpstr>'T10'!_Ref128036087</vt:lpstr>
      <vt:lpstr>'T9'!_Ref128036424</vt:lpstr>
      <vt:lpstr>'T11'!_Ref128036509</vt:lpstr>
      <vt:lpstr>'T12'!_Ref128036591</vt:lpstr>
      <vt:lpstr>'T14'!_Ref128036795</vt:lpstr>
      <vt:lpstr>'T16'!_Ref128036938</vt:lpstr>
      <vt:lpstr>'T15'!_Ref128037083</vt:lpstr>
      <vt:lpstr>'D32'!_Ref128038199</vt:lpstr>
      <vt:lpstr>'D35'!_Ref128038199</vt:lpstr>
      <vt:lpstr>'T13'!_Ref130801470</vt:lpstr>
      <vt:lpstr>'T11'!_Toc137040606</vt:lpstr>
      <vt:lpstr>'T8'!Tabelul_8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I. Gonta</dc:creator>
  <cp:lastModifiedBy>Anatolie A. Petica</cp:lastModifiedBy>
  <dcterms:created xsi:type="dcterms:W3CDTF">2015-06-05T18:17:20Z</dcterms:created>
  <dcterms:modified xsi:type="dcterms:W3CDTF">2024-01-12T10:08:37Z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b3839a7b-3d83-4bc9-9e5c-e3ddd405f8a2</vt:lpwstr>
  </property>
  <property fmtid="{D5CDD505-2E9C-101B-9397-08002B2CF9AE}" pid="3" name="check">
    <vt:lpwstr>NONE</vt:lpwstr>
  </property>
  <property fmtid="{D5CDD505-2E9C-101B-9397-08002B2CF9AE}" pid="4" name="Clasificare">
    <vt:lpwstr>NONE</vt:lpwstr>
  </property>
</Properties>
</file>