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1\web\en\"/>
    </mc:Choice>
  </mc:AlternateContent>
  <xr:revisionPtr revIDLastSave="0" documentId="13_ncr:1_{F960B38E-88FB-4F45-BD6C-F55D370E4494}" xr6:coauthVersionLast="47" xr6:coauthVersionMax="47" xr10:uidLastSave="{00000000-0000-0000-0000-000000000000}"/>
  <bookViews>
    <workbookView xWindow="-120" yWindow="-120" windowWidth="38640" windowHeight="21240" tabRatio="967" xr2:uid="{00000000-000D-0000-FFFF-FFFF00000000}"/>
  </bookViews>
  <sheets>
    <sheet name="Contents_en" sheetId="77"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 localSheetId="39">#REF!</definedName>
    <definedName name="__bookmark_1" localSheetId="12">#REF!</definedName>
    <definedName name="__bookmark_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'D8'!$B$43:$G$43</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'T3'!#REF!</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'D8'!#REF!</definedName>
    <definedName name="_Ref127959271" localSheetId="13">'D9'!#REF!</definedName>
    <definedName name="_Ref127964482" localSheetId="15">'D10'!#REF!</definedName>
    <definedName name="_Ref127978424" localSheetId="39">'D25'!#REF!</definedName>
    <definedName name="_Ref127980245" localSheetId="2">'T1'!#REF!</definedName>
    <definedName name="_Ref127980745">#REF!</definedName>
    <definedName name="_Ref127980868" localSheetId="16">'T6'!#REF!</definedName>
    <definedName name="_Ref127981012" localSheetId="11">'T4'!#REF!</definedName>
    <definedName name="_Ref127981012" localSheetId="14">'T5'!#REF!</definedName>
    <definedName name="_Ref128035283">#REF!</definedName>
    <definedName name="_Ref128035688" localSheetId="20">'D14'!#REF!</definedName>
    <definedName name="_Ref128036087">#REF!</definedName>
    <definedName name="_Ref128036424" localSheetId="23">'T8'!#REF!</definedName>
    <definedName name="_Ref128036509" localSheetId="26">'T9'!#REF!</definedName>
    <definedName name="_Ref128036591" localSheetId="27">'T10'!#REF!</definedName>
    <definedName name="_Ref128036795" localSheetId="35">'T12'!#REF!</definedName>
    <definedName name="_Ref128036938" localSheetId="36">'T13'!#REF!</definedName>
    <definedName name="_Ref128036938" localSheetId="38">'T14'!#REF!</definedName>
    <definedName name="_Ref128036938" localSheetId="44">'T16'!#REF!</definedName>
    <definedName name="_Ref128037083" localSheetId="40">'T15'!#REF!</definedName>
    <definedName name="_Ref130801337" localSheetId="5">'T2'!#REF!</definedName>
    <definedName name="_Ref130801470" localSheetId="34">'T11'!#REF!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137040606" localSheetId="26">'T9'!$M$6</definedName>
    <definedName name="_Toc137040607" localSheetId="34">'T11'!#REF!</definedName>
    <definedName name="_Toc201319386" localSheetId="10">'D7'!#REF!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'D7'!$B$57:$B$65</definedName>
    <definedName name="_xlchart.v1.1" hidden="1">'D7'!$G$57:$G$65</definedName>
    <definedName name="_xlchart.v1.10" hidden="1">'D10'!$B$39:$B$47</definedName>
    <definedName name="_xlchart.v1.11" hidden="1">'D10'!$E$39:$E$47</definedName>
    <definedName name="_xlchart.v1.12" hidden="1">'D11'!$B$50:$B$52</definedName>
    <definedName name="_xlchart.v1.13" hidden="1">'D11'!$D$50:$D$52</definedName>
    <definedName name="_xlchart.v1.14" hidden="1">'D11'!$B$53:$B$55</definedName>
    <definedName name="_xlchart.v1.15" hidden="1">'D11'!$C$53:$C$55</definedName>
    <definedName name="_xlchart.v1.16" hidden="1">'D11'!$B$50:$B$52</definedName>
    <definedName name="_xlchart.v1.17" hidden="1">'D11'!$C$50:$C$52</definedName>
    <definedName name="_xlchart.v1.18" hidden="1">'D12'!$B$65:$B$70</definedName>
    <definedName name="_xlchart.v1.19" hidden="1">'D12'!$C$65:$C$70</definedName>
    <definedName name="_xlchart.v1.2" hidden="1">'D7'!$B$57:$B$65</definedName>
    <definedName name="_xlchart.v1.20" hidden="1">'D12'!$B$65:$B$70</definedName>
    <definedName name="_xlchart.v1.21" hidden="1">'D12'!$E$65:$E$70</definedName>
    <definedName name="_xlchart.v1.22" hidden="1">'D12'!$B$65:$B$70</definedName>
    <definedName name="_xlchart.v1.23" hidden="1">'D12'!$D$65:$D$70</definedName>
    <definedName name="_xlchart.v1.24" hidden="1">'D13'!$B$67:$B$69</definedName>
    <definedName name="_xlchart.v1.25" hidden="1">'D13'!$C$67:$C$69</definedName>
    <definedName name="_xlchart.v1.26" hidden="1">'D13'!$B$67:$B$69</definedName>
    <definedName name="_xlchart.v1.27" hidden="1">'D13'!$D$67:$D$69</definedName>
    <definedName name="_xlchart.v1.3" hidden="1">'D7'!$F$57:$F$65</definedName>
    <definedName name="_xlchart.v1.4" hidden="1">'D7'!$B$57:$B$65</definedName>
    <definedName name="_xlchart.v1.5" hidden="1">'D7'!$D$57:$D$65</definedName>
    <definedName name="_xlchart.v1.6" hidden="1">'D10'!$B$39:$B$47</definedName>
    <definedName name="_xlchart.v1.7" hidden="1">'D10'!$D$39:$D$47</definedName>
    <definedName name="_xlchart.v1.8" hidden="1">'D10'!$B$39:$B$47</definedName>
    <definedName name="_xlchart.v1.9" hidden="1">'D10'!$C$39:$C$47</definedName>
    <definedName name="a">#REF!</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CTIVATE" localSheetId="39">#REF!</definedName>
    <definedName name="ACTIVATE">#REF!</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exa" localSheetId="39">#REF!</definedName>
    <definedName name="Anexa">#REF!</definedName>
    <definedName name="anii">#REF!</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ale">#REF!</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#REF!</definedName>
    <definedName name="COUNTER" localSheetId="39">#REF!</definedName>
    <definedName name="COUNTER">#REF!</definedName>
    <definedName name="Cuprins" localSheetId="30">#REF!</definedName>
    <definedName name="Cuprins" localSheetId="39">#REF!</definedName>
    <definedName name="Cuprins" localSheetId="12">#REF!</definedName>
    <definedName name="Cuprins">#REF!</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_xlnm.Database" localSheetId="30">#REF!</definedName>
    <definedName name="_xlnm.Database" localSheetId="39">#REF!</definedName>
    <definedName name="_xlnm.Database" localSheetId="12">#REF!</definedName>
    <definedName name="_xlnm.Database">#REF!</definedName>
    <definedName name="Database_MI" localSheetId="30">#REF!</definedName>
    <definedName name="Database_MI" localSheetId="39">#REF!</definedName>
    <definedName name="Database_MI" localSheetId="12">#REF!</definedName>
    <definedName name="Database_MI">#REF!</definedName>
    <definedName name="date">#REF!</definedName>
    <definedName name="DATES" localSheetId="30">#REF!</definedName>
    <definedName name="DATES" localSheetId="39">#REF!</definedName>
    <definedName name="DATES" localSheetId="12">#REF!</definedName>
    <definedName name="DATES">#REF!</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i">#REF!</definedName>
    <definedName name="Discount_NC" localSheetId="39">#REF!</definedName>
    <definedName name="Discount_NC">#REF!</definedName>
    <definedName name="DiscountRate" localSheetId="39">#REF!</definedName>
    <definedName name="DiscountRate">#REF!</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n">#REF!</definedName>
    <definedName name="en_d">#REF!</definedName>
    <definedName name="en_l" localSheetId="39">#REF!</definedName>
    <definedName name="en_l" localSheetId="12">#REF!</definedName>
    <definedName name="en_l">#REF!</definedName>
    <definedName name="En_m" localSheetId="39">#REF!</definedName>
    <definedName name="En_m" localSheetId="12">#REF!</definedName>
    <definedName name="En_m">#REF!</definedName>
    <definedName name="Enm" localSheetId="39">#REF!</definedName>
    <definedName name="Enm" localSheetId="12">#REF!</definedName>
    <definedName name="Enm">#REF!</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#REF!</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 localSheetId="39">#REF!</definedName>
    <definedName name="forex_IMF">#REF!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#REF!</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#REF!</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#REF!</definedName>
    <definedName name="InterestRate" localSheetId="39">#REF!</definedName>
    <definedName name="InterestRate">#REF!</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#REF!</definedName>
    <definedName name="Maturity_NC" localSheetId="39">#REF!</definedName>
    <definedName name="Maturity_NC">#REF!</definedName>
    <definedName name="MIDDLE" localSheetId="39">#REF!</definedName>
    <definedName name="MIDDLE">#REF!</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AMES" localSheetId="30">#REF!</definedName>
    <definedName name="NAMES" localSheetId="39">#REF!</definedName>
    <definedName name="NAMES" localSheetId="12">#REF!</definedName>
    <definedName name="NAMES">#REF!</definedName>
    <definedName name="Net" localSheetId="39">#REF!</definedName>
    <definedName name="Net">#REF!</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Notes" localSheetId="39">#REF!</definedName>
    <definedName name="Notes">#REF!</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2">'T7'!#REF!</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_xlnm.Print_Area" localSheetId="30">#REF!</definedName>
    <definedName name="_xlnm.Print_Area" localSheetId="39">#REF!</definedName>
    <definedName name="_xlnm.Print_Area">#REF!</definedName>
    <definedName name="Print_Area_MI" localSheetId="30">#REF!</definedName>
    <definedName name="Print_Area_MI" localSheetId="39">#REF!</definedName>
    <definedName name="Print_Area_MI" localSheetId="12">#REF!</definedName>
    <definedName name="Print_Area_MI">#REF!</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ange_Country" localSheetId="39">#REF!</definedName>
    <definedName name="Range_Country">#REF!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2">#REF!</definedName>
    <definedName name="ro_l">#REF!</definedName>
    <definedName name="Ro_lun">#REF!</definedName>
    <definedName name="ROm" localSheetId="39">#REF!</definedName>
    <definedName name="ROm" localSheetId="12">#REF!</definedName>
    <definedName name="ROm">#REF!</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u">#REF!</definedName>
    <definedName name="ru_d">#REF!</definedName>
    <definedName name="Ru_l" localSheetId="39">#REF!</definedName>
    <definedName name="Ru_l" localSheetId="12">#REF!</definedName>
    <definedName name="Ru_l">#REF!</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12">#REF!</definedName>
    <definedName name="SRTB_Ro">#REF!</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#REF!</definedName>
    <definedName name="Tabelul_8" localSheetId="22">'T7'!#REF!</definedName>
    <definedName name="Table1" localSheetId="39">#REF!</definedName>
    <definedName name="Table1">#REF!</definedName>
    <definedName name="Table2" localSheetId="39">#REF!</definedName>
    <definedName name="Table2">#REF!</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GS" localSheetId="39">#REF!</definedName>
    <definedName name="XGS">#REF!</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ear" localSheetId="39">#REF!</definedName>
    <definedName name="Year">#REF!</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77" l="1"/>
  <c r="B49" i="77"/>
  <c r="B48" i="77"/>
  <c r="B46" i="77"/>
  <c r="B44" i="77"/>
  <c r="B38" i="77"/>
  <c r="B37" i="77"/>
  <c r="B36" i="77"/>
  <c r="B35" i="77"/>
  <c r="B34" i="77"/>
  <c r="B33" i="77"/>
  <c r="B28" i="77"/>
  <c r="B27" i="77"/>
  <c r="B24" i="77"/>
  <c r="B23" i="77"/>
  <c r="B22" i="77"/>
  <c r="B21" i="77"/>
  <c r="B20" i="77"/>
  <c r="B18" i="77"/>
  <c r="B16" i="77"/>
  <c r="B15" i="77"/>
  <c r="B13" i="77"/>
  <c r="B12" i="77"/>
  <c r="B11" i="77"/>
  <c r="B9" i="77"/>
  <c r="B51" i="77"/>
  <c r="D59" i="15"/>
  <c r="C59" i="15"/>
  <c r="D47" i="15"/>
  <c r="C47" i="15"/>
  <c r="F58" i="11" l="1"/>
  <c r="F59" i="11"/>
  <c r="F60" i="11"/>
  <c r="F61" i="11"/>
  <c r="F62" i="11"/>
  <c r="F63" i="11"/>
  <c r="F64" i="11"/>
  <c r="F66" i="11"/>
  <c r="F57" i="11"/>
  <c r="D58" i="11"/>
  <c r="D59" i="11"/>
  <c r="D60" i="11"/>
  <c r="D61" i="11"/>
  <c r="D62" i="11"/>
  <c r="D63" i="11"/>
  <c r="D64" i="11"/>
  <c r="D66" i="11"/>
  <c r="D57" i="11"/>
  <c r="E65" i="11"/>
  <c r="F65" i="11" s="1"/>
  <c r="C65" i="11"/>
  <c r="D65" i="11" s="1"/>
  <c r="I60" i="11"/>
  <c r="F60" i="19" l="1"/>
  <c r="E60" i="19"/>
  <c r="D60" i="19"/>
  <c r="C60" i="19"/>
  <c r="F39" i="83"/>
  <c r="F33" i="83" s="1"/>
  <c r="E39" i="83"/>
  <c r="D39" i="83"/>
  <c r="C39" i="83"/>
  <c r="F34" i="83"/>
  <c r="E34" i="83"/>
  <c r="D34" i="83"/>
  <c r="C34" i="83"/>
  <c r="E33" i="83"/>
  <c r="D33" i="83"/>
  <c r="F34" i="3"/>
  <c r="E34" i="3"/>
  <c r="D34" i="3"/>
  <c r="C34" i="3"/>
  <c r="F29" i="3"/>
  <c r="E29" i="3"/>
  <c r="D29" i="3"/>
  <c r="C29" i="3"/>
  <c r="B52" i="77"/>
  <c r="B47" i="77"/>
  <c r="B45" i="77"/>
  <c r="B43" i="77"/>
  <c r="B42" i="77"/>
  <c r="B41" i="77"/>
  <c r="B32" i="77"/>
  <c r="B31" i="77"/>
  <c r="B26" i="77"/>
  <c r="B25" i="77"/>
  <c r="B19" i="77"/>
  <c r="B17" i="77"/>
  <c r="B14" i="77"/>
  <c r="B10" i="77"/>
  <c r="B8" i="77"/>
  <c r="B7" i="77"/>
  <c r="B6" i="77"/>
  <c r="B5" i="77"/>
  <c r="C33" i="8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3386D75-6C90-462B-92DD-4DEEB1ABC74E}">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<sst xmlns="http://schemas.openxmlformats.org/spreadsheetml/2006/main" count="967" uniqueCount="496">
  <si>
    <t>I</t>
  </si>
  <si>
    <t>II</t>
  </si>
  <si>
    <t>III</t>
  </si>
  <si>
    <t>IV</t>
  </si>
  <si>
    <t>RUS</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</si>
  <si>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</si>
  <si>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</si>
  <si>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</si>
  <si>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</si>
  <si>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</si>
  <si>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</si>
  <si>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</si>
  <si>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</si>
  <si>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</si>
  <si>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</si>
  <si>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</si>
  <si>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</si>
  <si>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</si>
  <si>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</si>
  <si>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</si>
  <si>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</si>
  <si>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</si>
  <si>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</si>
  <si>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</si>
  <si>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</si>
  <si>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</si>
  <si>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</si>
  <si>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</si>
  <si>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</si>
  <si>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</si>
  <si>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</si>
  <si>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</si>
  <si>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</si>
  <si>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</si>
  <si>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</si>
  <si>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</si>
  <si>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</si>
  <si>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</si>
  <si>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</si>
  <si>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</si>
  <si>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</si>
  <si>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</si>
  <si>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</si>
  <si>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</si>
  <si>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</si>
  <si>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</si>
  <si>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</si>
  <si>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</si>
  <si>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</si>
  <si>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</si>
  <si>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</si>
  <si>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Chart 2. Economic openness indicators, %</t>
  </si>
  <si>
    <t xml:space="preserve">Table 6. Balance of computer services, by main types </t>
  </si>
  <si>
    <t>http://www.imf.org/external/np/pp/eng/2014/121914.pdf</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</si>
  <si>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</si>
  <si>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</si>
  <si>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</si>
  <si>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UM</t>
  </si>
  <si>
    <t xml:space="preserve"> </t>
  </si>
  <si>
    <t>Table 8. Direct investment, inflow and outflow (US$ million)</t>
  </si>
  <si>
    <t>Table 7. Sources of the net borrowing coverage, net financial flows</t>
  </si>
  <si>
    <t xml:space="preserve">Table 11. Gross external debt, at the end of the period </t>
  </si>
  <si>
    <t>Table 13. External debt service, actual payments</t>
  </si>
  <si>
    <t xml:space="preserve">Export </t>
  </si>
  <si>
    <t xml:space="preserve">Import </t>
  </si>
  <si>
    <t>2024</t>
  </si>
  <si>
    <t>Table 4. Contribution of the main categories of goods to the total change (percentage points)</t>
  </si>
  <si>
    <t>T4</t>
  </si>
  <si>
    <t>TOTAL</t>
  </si>
  <si>
    <t>Investiții directe: creditarea intragrup</t>
  </si>
  <si>
    <t>T15</t>
  </si>
  <si>
    <t>T16</t>
  </si>
  <si>
    <t>D3</t>
  </si>
  <si>
    <t>Credit, total</t>
  </si>
  <si>
    <t>Debit, total</t>
  </si>
  <si>
    <t xml:space="preserve">The International Monetary Fund and the World Bank Group were the main external creditors of the public sector. </t>
  </si>
  <si>
    <t>Credit</t>
  </si>
  <si>
    <t>Debit</t>
  </si>
  <si>
    <t>Nr. crt.</t>
  </si>
  <si>
    <t>IV*</t>
  </si>
  <si>
    <t>Table 12. Main indicators of the external debt</t>
  </si>
  <si>
    <t>2024-IV</t>
  </si>
  <si>
    <t>Table 16. Short-term external private debt (by remaining maturity) - by sector, at period-end (US$ million)</t>
  </si>
  <si>
    <t>Table 14. Short-term external public debt (by remaining maturity) - by sector, at period-end (US$ million)</t>
  </si>
  <si>
    <t>Chart 3. Current account – main components (US$ million)</t>
  </si>
  <si>
    <t>Table 15. External loans, SDR allocations and debt securities, by creditor, at the end of the period (US$ million)</t>
  </si>
  <si>
    <t>Table 2. Balance of payments of the Republic of Moldova, main aggregates (US$ million)</t>
  </si>
  <si>
    <t>Table 3. The main components of the BOP current account, % to GDP</t>
  </si>
  <si>
    <t>Table 9. Main indicators of the International Investment Position at the end of the period</t>
  </si>
  <si>
    <t>Table 10. International Investment Position (US$ million)</t>
  </si>
  <si>
    <t xml:space="preserve">Reserve assets had the biggest share in the position of financial assets, while other investments and direct investment had significant shares in the financial liabilities position. </t>
  </si>
  <si>
    <t>The main multilateral creditor of  the private sector was EBRD.</t>
  </si>
  <si>
    <t xml:space="preserve">I 2025 / </t>
  </si>
  <si>
    <t>IV 2024</t>
  </si>
  <si>
    <t>2025-I</t>
  </si>
  <si>
    <t>I 2025 / IV 2024</t>
  </si>
  <si>
    <t>III. External debt of the Republic of Moldova as of 03/31/2025 (preliminary data)</t>
  </si>
  <si>
    <t>II. International investment position at 03/31/2025 (preliminary data)</t>
  </si>
  <si>
    <t>As of 31.03.2025, private external debt decreased compared to the end of 2024, being mainly contracted on long-term basis, and  the main instruments were loans and trade credits and advances.</t>
  </si>
  <si>
    <t>2025</t>
  </si>
  <si>
    <t>2025 I / 2024 IV</t>
  </si>
  <si>
    <t>2024 -I</t>
  </si>
  <si>
    <t>2024-II</t>
  </si>
  <si>
    <t>2024-III</t>
  </si>
  <si>
    <t>2025 -I</t>
  </si>
  <si>
    <t xml:space="preserve">I </t>
  </si>
  <si>
    <t>I. Balance of payments of the Republic of Moldova in Quarter I, 2025 (preliminary data)</t>
  </si>
  <si>
    <t>International accounts of  the Republic of Moldova in Quarter I 2025 (preliminary data)</t>
  </si>
  <si>
    <t>I. Balance of payments of the Republic of Moldova in Quarter I 2025 (preliminary data)</t>
  </si>
  <si>
    <t>II. International investment position of the Republic of Moldova as of 03/31/2025</t>
  </si>
  <si>
    <t>III. External debt of the Republic of Moldova as of 03/31/2025</t>
  </si>
  <si>
    <t>In the quarter I, 2025, the main creditors of general government were the European Bank for Reconstruction and Development and International Monetary Fund.</t>
  </si>
  <si>
    <t>I 2025 / 
IV 2024</t>
  </si>
  <si>
    <t>GDP of the Republic of Moldova and Romania decreased in quarter I 2025, while that of  its main trading partners increased.</t>
  </si>
  <si>
    <t>In quarter I 2025, both the economy`s trade and financial openness increased.</t>
  </si>
  <si>
    <t>Chart 4. Current account – main components (US$ million)</t>
  </si>
  <si>
    <t>2025 I / 2024 I</t>
  </si>
  <si>
    <t>Chart 5. Trade in goods balance, by region (FOB-FOB), (USD million)</t>
  </si>
  <si>
    <t>In quarter I, 2025, the trade deficits with all geographical areas increased compared with the same period of the previous year.</t>
  </si>
  <si>
    <t>Chart 6. Main trading partners (US$ million)</t>
  </si>
  <si>
    <t xml:space="preserve">Romania continued to be the main trading partner of the  Republic of Moldova in trade in goods, followed by Ukraine. </t>
  </si>
  <si>
    <t xml:space="preserve">China </t>
  </si>
  <si>
    <t>Austria</t>
  </si>
  <si>
    <t>Total</t>
  </si>
  <si>
    <t>In the first quarter of 2025, computer services were the main category of exported services, followed by travel and transport, while for imports the main categories were transport and travel.</t>
  </si>
  <si>
    <t>Chart 8. Imports of energy products and electricity (FOB prices), (USD million)</t>
  </si>
  <si>
    <t>Chart 9. Balance of services</t>
  </si>
  <si>
    <t>Chart 11. Primary income, in dynamics</t>
  </si>
  <si>
    <t>In the first quarter of 2025, the surplus of the primary income balance declined substantially compared with the same period of the previous year.</t>
  </si>
  <si>
    <t>Chart 12. Secondary income, in dynamics</t>
  </si>
  <si>
    <t>Chart 13. Personal remittances by components</t>
  </si>
  <si>
    <t>Chart 14. The evolution of the capital account</t>
  </si>
  <si>
    <t>Chart 15. Financial account, assets and liabilities by functional categories in Quarter I 2025 (US$ million)</t>
  </si>
  <si>
    <t>Chart 16. External loans (liabilities), drawings and repayments, in Quarter I, 2025 (US$ million)</t>
  </si>
  <si>
    <t>Chart 17. The main creditors of general government in Quarter I, 2025</t>
  </si>
  <si>
    <t>Chart 18. Net international investment position, by institutional sector, % to GDP</t>
  </si>
  <si>
    <t>Chart 19. External financial assets and liabilities structure, by functional categories, at period-end (%)</t>
  </si>
  <si>
    <t>Chart 20. Indices of official reserve assets sufficiency</t>
  </si>
  <si>
    <t xml:space="preserve">Position of direct investment equity and shares from EU and other countries increased compared to 12/31/2024, while those from CIS decreased.  </t>
  </si>
  <si>
    <t>Chart 21. Position of direct investment* – equity, by geographic region, at the end of period (US$ million)</t>
  </si>
  <si>
    <t>Chart 22. Direct investment in domestic economy, equity as of 03/31/2025, by industry (according to NACE-2)</t>
  </si>
  <si>
    <t>Chart 23. Structure of external financial assets and liabilities by maturity, at period-end (%)</t>
  </si>
  <si>
    <t>According to the public external debt as of  03/31/2025, the main financing instrument used by the public authorities of the Republic of Moldova were loans, accounting for 91,3 percent of the total public external debt.</t>
  </si>
  <si>
    <t>Chart 24. Public external debt at period-end, by maturities (according to the original maturity) and by instruments (US$ million)</t>
  </si>
  <si>
    <t>-2,9%</t>
  </si>
  <si>
    <t>+0,8%</t>
  </si>
  <si>
    <t>+0,5%</t>
  </si>
  <si>
    <t>+0,9%</t>
  </si>
  <si>
    <t>+1,9%</t>
  </si>
  <si>
    <t>-11,0%</t>
  </si>
  <si>
    <t>+2,2%</t>
  </si>
  <si>
    <t>+3,1%</t>
  </si>
  <si>
    <t>+5,2%</t>
  </si>
  <si>
    <t>+4,3%</t>
  </si>
  <si>
    <t>+2,4%</t>
  </si>
  <si>
    <t>+3,0%</t>
  </si>
  <si>
    <t>+0,4%</t>
  </si>
  <si>
    <t>+1,5%</t>
  </si>
  <si>
    <t>-12,5%</t>
  </si>
  <si>
    <t>+9,9%</t>
  </si>
  <si>
    <t>+57,1%</t>
  </si>
  <si>
    <t>-41,4%</t>
  </si>
  <si>
    <t>-9,4%</t>
  </si>
  <si>
    <t>-33,8%</t>
  </si>
  <si>
    <t>+1,8%</t>
  </si>
  <si>
    <t>+1,2%</t>
  </si>
  <si>
    <t>Chart 26. Private external debt at period-end (according to the original maturity), (US$ million)</t>
  </si>
  <si>
    <t xml:space="preserve">Chart 28. Creditor structure of private debt (loans), as of 03/31/2025 </t>
  </si>
  <si>
    <t>Transport</t>
  </si>
  <si>
    <t>Auto</t>
  </si>
  <si>
    <t>Cr</t>
  </si>
  <si>
    <t>Dt</t>
  </si>
  <si>
    <t>Chart 10. Exports and imports of services, by main types, in quarter I 2025</t>
  </si>
  <si>
    <t>II*</t>
  </si>
  <si>
    <t>III*</t>
  </si>
  <si>
    <t>Chart 25. Structure of external public debt by creditors at period-end (%)</t>
  </si>
  <si>
    <t>D28</t>
  </si>
  <si>
    <t>Chart 7. Export and import of goods by categories and geographical areas</t>
  </si>
  <si>
    <t xml:space="preserve">The increase in imports of energy products and electricity in the first quarter of 2025, compared with the same period of the previous year, was driven by growth in imports of electricity and natural gas.
</t>
  </si>
  <si>
    <t>The decline in the services surplus was driven by the higher growth rate of imports relative to growth of exports.</t>
  </si>
  <si>
    <t>In quarter I, 2025, the decline in the capital account surplus was driven by lower capital inflows to the public sector.</t>
  </si>
  <si>
    <t>Net outflows of loans were primarily determined by net repayments of loans by public administration.</t>
  </si>
  <si>
    <t>Non-financial corporations mantained the main share in the private external debt.</t>
  </si>
  <si>
    <t>Chart 27. Structure of external private debt by institutional sectors, at period-end (%)</t>
  </si>
  <si>
    <t>Sources: National statistical authorities, OECD.Stat</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</si>
  <si>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</si>
  <si>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</si>
  <si>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</si>
  <si>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</si>
  <si>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</si>
  <si>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</si>
  <si>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</si>
  <si>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</si>
  <si>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</si>
  <si>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</si>
  <si>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</si>
  <si>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</si>
  <si>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Balance of payments current account / GDP</t>
  </si>
  <si>
    <t>Personal remittances / GDP</t>
  </si>
  <si>
    <t xml:space="preserve">FDI flows (net incurrence of liabilities) </t>
  </si>
  <si>
    <t>Source: NBM calculations based on NBS data</t>
  </si>
  <si>
    <t>Trade openness</t>
  </si>
  <si>
    <t>Exports of goods and services / GDP</t>
  </si>
  <si>
    <t>Imports of goods and services / GDP</t>
  </si>
  <si>
    <t>Financial openness</t>
  </si>
  <si>
    <t>Foreign fin. assets / GDP</t>
  </si>
  <si>
    <t>Foreign liabilities / GDP</t>
  </si>
  <si>
    <t xml:space="preserve">Current account </t>
  </si>
  <si>
    <t>Capital account</t>
  </si>
  <si>
    <t>Financial account</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</si>
  <si>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</si>
  <si>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</si>
  <si>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</si>
  <si>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</si>
  <si>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</si>
  <si>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</si>
  <si>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</si>
  <si>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</si>
  <si>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</si>
  <si>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</si>
  <si>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</si>
  <si>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</si>
  <si>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</si>
  <si>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</si>
  <si>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</si>
  <si>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</si>
  <si>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Net errors and omissions</t>
  </si>
  <si>
    <t>Export / inputs</t>
  </si>
  <si>
    <t xml:space="preserve">Goods </t>
  </si>
  <si>
    <t xml:space="preserve">Primary income </t>
  </si>
  <si>
    <t xml:space="preserve">Secondary income </t>
  </si>
  <si>
    <t>Import/outputs</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</si>
  <si>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</si>
  <si>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</si>
  <si>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</si>
  <si>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</si>
  <si>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</si>
  <si>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</si>
  <si>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</si>
  <si>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</si>
  <si>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</si>
  <si>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</si>
  <si>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</si>
  <si>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</si>
  <si>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</si>
  <si>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</si>
  <si>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</si>
  <si>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Net borrowing (current and capital account balance)</t>
  </si>
  <si>
    <t xml:space="preserve">EU </t>
  </si>
  <si>
    <t>CIS</t>
  </si>
  <si>
    <t>Other countries</t>
  </si>
  <si>
    <t>Exports</t>
  </si>
  <si>
    <t>Imports</t>
  </si>
  <si>
    <t>Balance</t>
  </si>
  <si>
    <t>Q1</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</si>
  <si>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</si>
  <si>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</si>
  <si>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</si>
  <si>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</si>
  <si>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</si>
  <si>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</si>
  <si>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</si>
  <si>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</si>
  <si>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</si>
  <si>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Diesel</t>
  </si>
  <si>
    <t>Natural gas</t>
  </si>
  <si>
    <t>Gasoline</t>
  </si>
  <si>
    <t>Electricity</t>
  </si>
  <si>
    <t>Coal</t>
  </si>
  <si>
    <t>Heating oil</t>
  </si>
  <si>
    <t>Other</t>
  </si>
  <si>
    <t>Balance / GDP (right axis)</t>
  </si>
  <si>
    <t>Manufacturing services on physical inputs owned by others</t>
  </si>
  <si>
    <t>Travel</t>
  </si>
  <si>
    <t>Construction</t>
  </si>
  <si>
    <t>Charges for the use of intellectual property n.i.e.</t>
  </si>
  <si>
    <t>Computer services</t>
  </si>
  <si>
    <t>Professional and management consulting services</t>
  </si>
  <si>
    <t>Goods and services of public administration</t>
  </si>
  <si>
    <t>Computer services, of which:</t>
  </si>
  <si>
    <t>Software-related services</t>
  </si>
  <si>
    <t>Other computer services**</t>
  </si>
  <si>
    <t>Export, of which:</t>
  </si>
  <si>
    <t>Other computer services*</t>
  </si>
  <si>
    <t>Import, of which:</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</si>
  <si>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</si>
  <si>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</si>
  <si>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</si>
  <si>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</si>
  <si>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</si>
  <si>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 revised data</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</si>
  <si>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</si>
  <si>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</si>
  <si>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</si>
  <si>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</si>
  <si>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</si>
  <si>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</si>
  <si>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</si>
  <si>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</si>
  <si>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</si>
  <si>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Portfolio investment</t>
  </si>
  <si>
    <t>Other financial flows</t>
  </si>
  <si>
    <t>Trade credit and advances</t>
  </si>
  <si>
    <t>% of GDP</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</si>
  <si>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</si>
  <si>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</si>
  <si>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</si>
  <si>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</si>
  <si>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</si>
  <si>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</si>
  <si>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</si>
  <si>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</si>
  <si>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</si>
  <si>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</si>
  <si>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</si>
  <si>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</si>
  <si>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</si>
  <si>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</si>
  <si>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</si>
  <si>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</si>
  <si>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</si>
  <si>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</si>
  <si>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</si>
  <si>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EBRD</t>
  </si>
  <si>
    <t>IMF</t>
  </si>
  <si>
    <t>IDA</t>
  </si>
  <si>
    <t>IBRD</t>
  </si>
  <si>
    <t>IFAD</t>
  </si>
  <si>
    <t>JICA</t>
  </si>
  <si>
    <t>Net international investment position (IIP)</t>
  </si>
  <si>
    <t>Official reserve assets</t>
  </si>
  <si>
    <t>Direct investment, liabilities</t>
  </si>
  <si>
    <t>Loans (without intercompany loans), liabilities</t>
  </si>
  <si>
    <t>p.p.</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</si>
  <si>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</si>
  <si>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</si>
  <si>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</si>
  <si>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</si>
  <si>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</si>
  <si>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</si>
  <si>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</si>
  <si>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</si>
  <si>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</si>
  <si>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</si>
  <si>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</si>
  <si>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</si>
  <si>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</si>
  <si>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</si>
  <si>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</si>
  <si>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</si>
  <si>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</si>
  <si>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</si>
  <si>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 xml:space="preserve">Portfolio investment </t>
  </si>
  <si>
    <t xml:space="preserve"> Liabilities</t>
  </si>
  <si>
    <t xml:space="preserve">Note: Criteria are based on the IMF recommendations specified in “Assessing Reserve Adequacy - Specific Proposals", April 2015: </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</si>
  <si>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</si>
  <si>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</si>
  <si>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</si>
  <si>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</si>
  <si>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</si>
  <si>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</si>
  <si>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</si>
  <si>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</si>
  <si>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</si>
  <si>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</si>
  <si>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</si>
  <si>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Transportation and storage</t>
  </si>
  <si>
    <t>Electric and thermal energy, gas, hot water and air conditioning</t>
  </si>
  <si>
    <t>Agriculture, forestry and fishing</t>
  </si>
  <si>
    <t>Health and social care</t>
  </si>
  <si>
    <t xml:space="preserve">Gross external debt </t>
  </si>
  <si>
    <t>Public external debt</t>
  </si>
  <si>
    <t xml:space="preserve">Private external debt </t>
  </si>
  <si>
    <t>Short-term</t>
  </si>
  <si>
    <t>Long-term</t>
  </si>
  <si>
    <t>Short-term*</t>
  </si>
  <si>
    <t>Long-term*</t>
  </si>
  <si>
    <t>* according with the original maturity</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</si>
  <si>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</si>
  <si>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</si>
  <si>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</si>
  <si>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</si>
  <si>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</si>
  <si>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</si>
  <si>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</si>
  <si>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</si>
  <si>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US$ mil.</t>
  </si>
  <si>
    <t>Gross external debt service</t>
  </si>
  <si>
    <t>Public external debt service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</si>
  <si>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</si>
  <si>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</si>
  <si>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</si>
  <si>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</si>
  <si>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</si>
  <si>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</si>
  <si>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Other debt liabilities</t>
  </si>
  <si>
    <t>Long-term debt obligations due for payment within one year or less</t>
  </si>
  <si>
    <t>of which debt of SOE</t>
  </si>
  <si>
    <t>Note: External debt indicators by remainingl maturity are calculated additionally and are subject to a different data revision policy than the external sector statistics. Thus, they are revised for three quarters prior to the reporting period.</t>
  </si>
  <si>
    <t>WB Group</t>
  </si>
  <si>
    <t>EIB</t>
  </si>
  <si>
    <t>European Commission</t>
  </si>
  <si>
    <t>Other creditors</t>
  </si>
  <si>
    <t xml:space="preserve">IMF </t>
  </si>
  <si>
    <t>Direct governmental debt</t>
  </si>
  <si>
    <t>Multilateral creditors</t>
  </si>
  <si>
    <t xml:space="preserve">IBRD </t>
  </si>
  <si>
    <t>CEB</t>
  </si>
  <si>
    <t>Bilateral creditors</t>
  </si>
  <si>
    <t>France</t>
  </si>
  <si>
    <t>Japan</t>
  </si>
  <si>
    <t>Canada</t>
  </si>
  <si>
    <t xml:space="preserve">Poland </t>
  </si>
  <si>
    <t xml:space="preserve">Russia </t>
  </si>
  <si>
    <t>USA</t>
  </si>
  <si>
    <t>Germany</t>
  </si>
  <si>
    <t>Debt of ATU</t>
  </si>
  <si>
    <t>NEFCO</t>
  </si>
  <si>
    <t>Debt of public corporations</t>
  </si>
  <si>
    <t>Non-guaranteed private debt</t>
  </si>
  <si>
    <t>Private external debt</t>
  </si>
  <si>
    <t>Nonfinancial corporations</t>
  </si>
  <si>
    <t>Direct investment: intercompany lending</t>
  </si>
  <si>
    <t>Other fin. corporations</t>
  </si>
  <si>
    <t>Households and NPISHs</t>
  </si>
  <si>
    <t>ERBD</t>
  </si>
  <si>
    <t>IFC</t>
  </si>
  <si>
    <t>BSTDB</t>
  </si>
  <si>
    <t>Deposit-taking corporations, except the central bank</t>
  </si>
  <si>
    <t>Trade credits and advances</t>
  </si>
  <si>
    <t>Debt liabilities of direct investment enterprises to direct investors</t>
  </si>
  <si>
    <t>Exports, by regions</t>
  </si>
  <si>
    <t>Imports, by regions</t>
  </si>
  <si>
    <t>% in total</t>
  </si>
  <si>
    <t>Live animals</t>
  </si>
  <si>
    <t>Vegetable products</t>
  </si>
  <si>
    <t>Animal or vegetable fats</t>
  </si>
  <si>
    <t>Plastics and articles thereof</t>
  </si>
  <si>
    <t>Base metals</t>
  </si>
  <si>
    <t>Computer</t>
  </si>
  <si>
    <t>Manufacturing services on physical inputs</t>
  </si>
  <si>
    <t>Government goods and services n.i.e.</t>
  </si>
  <si>
    <t>Personal, cultural, and recreational services</t>
  </si>
  <si>
    <t>Technical, trade-related, and other business services</t>
  </si>
  <si>
    <t>Personal</t>
  </si>
  <si>
    <t>Business</t>
  </si>
  <si>
    <t>Sea</t>
  </si>
  <si>
    <t>Air</t>
  </si>
  <si>
    <t>Other computer services</t>
  </si>
  <si>
    <t>Software</t>
  </si>
  <si>
    <t>Other primary income</t>
  </si>
  <si>
    <t>… from reserve assets</t>
  </si>
  <si>
    <t>… from other investment</t>
  </si>
  <si>
    <t>Direct investment income</t>
  </si>
  <si>
    <t xml:space="preserve">Compensation of employees </t>
  </si>
  <si>
    <t>Income from other investment</t>
  </si>
  <si>
    <t>Legend</t>
  </si>
  <si>
    <t>Current international cooperation, net</t>
  </si>
  <si>
    <t>Personal transfers, net</t>
  </si>
  <si>
    <t>Other secondary income, net</t>
  </si>
  <si>
    <t>Balance / GDP (%, right scale)</t>
  </si>
  <si>
    <t>Inflows</t>
  </si>
  <si>
    <t>Outflows</t>
  </si>
  <si>
    <t xml:space="preserve">Current taxes on income, wealth, etc. </t>
  </si>
  <si>
    <t>Social contributions</t>
  </si>
  <si>
    <t>Miscellaneous current transfers of general government</t>
  </si>
  <si>
    <t>Personal transfers*</t>
  </si>
  <si>
    <t>Other current transfers**</t>
  </si>
  <si>
    <t xml:space="preserve">CIS </t>
  </si>
  <si>
    <t>Capital transfers between households</t>
  </si>
  <si>
    <t>Personal remittances (inflows) to GDP (%)</t>
  </si>
  <si>
    <t xml:space="preserve">Personal remittances, by region </t>
  </si>
  <si>
    <t>03/31/2025</t>
  </si>
  <si>
    <t>03/31/2024</t>
  </si>
  <si>
    <t>06/30/2024</t>
  </si>
  <si>
    <t>09/30/2024</t>
  </si>
  <si>
    <t>12/31/2024</t>
  </si>
  <si>
    <t>Prtner country</t>
  </si>
  <si>
    <t>Romania</t>
  </si>
  <si>
    <t>Ukraine</t>
  </si>
  <si>
    <t>Turkey</t>
  </si>
  <si>
    <t>Poland</t>
  </si>
  <si>
    <t>Czechia</t>
  </si>
  <si>
    <t>Italy</t>
  </si>
  <si>
    <t>Netherlands</t>
  </si>
  <si>
    <t>In quarter I, 2025, the current account deficit deepened and the financial account recorded net inflows of financing.</t>
  </si>
  <si>
    <t>Exports of goods decreased as a result of reduced deliveries to the EU and CIS, while imports increased due to EU and other countries. Agrifood products were the main category of exported goods and mineral products - the main category of imported goods.</t>
  </si>
  <si>
    <t>Position as of 
12/31/2024</t>
  </si>
  <si>
    <t>Position as of 03/31/2025</t>
  </si>
  <si>
    <t xml:space="preserve">The increase of the current account deficit in quarter I 2025 was caused by the widening of the trade in goods deficit, unfavourable developments in the primary income and the services balance, while the secondary income balance increased.  </t>
  </si>
  <si>
    <t>The decrease in personal remittance inflows was due to lower inflows from net compensation of employees, while outflows decreased due to lower personal transfers. Both inflows and outflows of personal remittances were mostly from/to the EU.</t>
  </si>
  <si>
    <t>As of 03/31/2025, the position of official reserve assets decreased compared to 12/31/2024, and met all sufficiency criteria.</t>
  </si>
  <si>
    <t>Prepared foodstuffs</t>
  </si>
  <si>
    <t>Net inflows of financial assets resulted from transactions involving the reduction of assets in the form of currency and deposits, reserve assets and trade credits and advances. Net inflows of liabilities resulted from transactions of liabilities in the form of trade credits and advances and direct investment (reinvested earning).</t>
  </si>
  <si>
    <t xml:space="preserve">As of 03/31/2025, the net debtor international investment position relative to GDP ratio increased compared to 12/31/2024. </t>
  </si>
  <si>
    <t xml:space="preserve">In the first quarter of 2025, the increase in the secondary income surplus resulted from the increase in the net personal transfers.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</si>
</sst>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1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PermianSerifTypeface"/>
      <family val="3"/>
    </font>
    <font>
      <b/>
      <sz val="10"/>
      <name val="PermianSerifTypeface"/>
      <family val="3"/>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sz val="8"/>
      <name val="Calibri Light"/>
      <family val="2"/>
      <charset val="204"/>
      <scheme val="major"/>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sz val="16"/>
      <color theme="1"/>
      <name val="Cambria"/>
      <family val="1"/>
      <charset val="204"/>
    </font>
    <font>
      <sz val="10"/>
      <name val="Cambria"/>
      <family val="1"/>
      <charset val="238"/>
    </font>
    <font>
      <sz val="10"/>
      <color theme="1"/>
      <name val="Cambria"/>
      <family val="1"/>
      <charset val="238"/>
    </font>
    <font>
      <b/>
      <sz val="8"/>
      <name val="PermianSerifTypeface"/>
      <charset val="204"/>
    </font>
    <font>
      <sz val="8"/>
      <name val="PermianSerifTypeface"/>
      <charset val="204"/>
    </font>
    <font>
      <sz val="8"/>
      <color rgb="FF984806"/>
      <name val="Cambria"/>
      <family val="1"/>
      <charset val="204"/>
    </font>
    <font>
      <b/>
      <sz val="9"/>
      <name val="Cambria"/>
      <family val="1"/>
    </font>
    <font>
      <sz val="9"/>
      <color theme="1"/>
      <name val="Cambria"/>
      <family val="1"/>
    </font>
    <font>
      <sz val="8"/>
      <color theme="1"/>
      <name val="PermianSerifTypeface"/>
      <charset val="204"/>
    </font>
    <font>
      <sz val="8"/>
      <color theme="0"/>
      <name val="PermianSerifTypeface"/>
      <charset val="204"/>
    </font>
    <font>
      <b/>
      <sz val="8"/>
      <name val="Cambria"/>
      <family val="1"/>
    </font>
    <font>
      <sz val="8"/>
      <color theme="1"/>
      <name val="Calibri Light"/>
      <family val="2"/>
      <charset val="204"/>
    </font>
    <font>
      <sz val="8"/>
      <color rgb="FF984806"/>
      <name val="Calibri Light"/>
      <family val="2"/>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8"/>
      <color theme="1"/>
      <name val="Cambria"/>
      <family val="1"/>
    </font>
    <font>
      <sz val="8"/>
      <name val="Cambria"/>
      <family val="1"/>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style="medium">
        <color theme="0"/>
      </right>
      <top style="thick">
        <color rgb="FFFFFFFF"/>
      </top>
      <bottom style="medium">
        <color theme="0"/>
      </bottom>
      <diagonal/>
    </border>
    <border>
      <left style="thin">
        <color rgb="FF000000"/>
      </left>
      <right style="thin">
        <color indexed="64"/>
      </right>
      <top style="thin">
        <color rgb="FF000000"/>
      </top>
      <bottom style="thin">
        <color rgb="FF00000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rgb="FFFFFFFF"/>
      </left>
      <right style="medium">
        <color theme="0"/>
      </right>
      <top/>
      <bottom style="medium">
        <color theme="0"/>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s>
  <cellStyleXfs count="29">
    <xf numFmtId="0" fontId="0" fillId="0" borderId="0"/>
    <xf numFmtId="9" fontId="5" fillId="0" borderId="0" applyFont="0" applyFill="0" applyBorder="0" applyAlignment="0" applyProtection="0"/>
    <xf numFmtId="0" fontId="6" fillId="0" borderId="0"/>
    <xf numFmtId="0" fontId="9" fillId="0" borderId="0"/>
    <xf numFmtId="0" fontId="11" fillId="0" borderId="0"/>
    <xf numFmtId="0" fontId="12" fillId="2" borderId="0" applyNumberFormat="0" applyBorder="0" applyAlignment="0" applyProtection="0"/>
    <xf numFmtId="0" fontId="6" fillId="0" borderId="0"/>
    <xf numFmtId="0" fontId="11" fillId="0" borderId="0"/>
    <xf numFmtId="0" fontId="5" fillId="0" borderId="0"/>
    <xf numFmtId="0" fontId="13" fillId="0" borderId="0"/>
    <xf numFmtId="166" fontId="5" fillId="0" borderId="0" applyFont="0" applyFill="0" applyBorder="0" applyAlignment="0" applyProtection="0"/>
    <xf numFmtId="0" fontId="11"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11" fillId="0" borderId="0"/>
    <xf numFmtId="0" fontId="3" fillId="0" borderId="0"/>
    <xf numFmtId="0" fontId="3" fillId="0" borderId="0"/>
    <xf numFmtId="0" fontId="16" fillId="0" borderId="0" applyNumberFormat="0" applyFill="0" applyBorder="0" applyAlignment="0" applyProtection="0"/>
    <xf numFmtId="0" fontId="17" fillId="0" borderId="0"/>
    <xf numFmtId="9" fontId="2" fillId="0" borderId="0" applyFont="0" applyFill="0" applyBorder="0" applyAlignment="0" applyProtection="0"/>
    <xf numFmtId="0" fontId="11" fillId="0" borderId="0"/>
    <xf numFmtId="0" fontId="1" fillId="0" borderId="0"/>
    <xf numFmtId="0" fontId="11" fillId="0" borderId="0"/>
    <xf numFmtId="0" fontId="13" fillId="0" borderId="0"/>
    <xf numFmtId="0" fontId="11" fillId="0" borderId="0"/>
  </cellStyleXfs>
  <cellXfs count="940">
    <xf numFmtId="0" fontId="0" fillId="0" borderId="0" xfId="0"/>
    <xf numFmtId="0" fontId="19" fillId="0" borderId="0" xfId="0" applyFont="1" applyAlignment="1">
      <alignment horizontal="left" vertical="center"/>
    </xf>
    <xf numFmtId="0" fontId="19" fillId="0" borderId="0" xfId="0" applyFont="1"/>
    <xf numFmtId="0" fontId="19" fillId="0" borderId="1" xfId="0" applyFont="1" applyBorder="1" applyAlignment="1">
      <alignment vertical="top" wrapText="1"/>
    </xf>
    <xf numFmtId="0" fontId="19" fillId="0" borderId="1" xfId="0" applyFont="1" applyBorder="1" applyAlignment="1">
      <alignment vertical="top"/>
    </xf>
    <xf numFmtId="0" fontId="19" fillId="0" borderId="0" xfId="0" applyFont="1" applyAlignment="1">
      <alignment horizontal="left" vertical="top"/>
    </xf>
    <xf numFmtId="0" fontId="19" fillId="0" borderId="0" xfId="0" applyFont="1" applyAlignment="1">
      <alignment vertical="top"/>
    </xf>
    <xf numFmtId="0" fontId="20" fillId="7" borderId="12" xfId="0" applyFont="1" applyFill="1" applyBorder="1" applyAlignment="1">
      <alignment horizontal="center" vertical="center" wrapText="1"/>
    </xf>
    <xf numFmtId="0" fontId="22" fillId="3" borderId="0" xfId="0" applyFont="1" applyFill="1" applyAlignment="1">
      <alignment vertical="center" wrapText="1"/>
    </xf>
    <xf numFmtId="0" fontId="26" fillId="0" borderId="0" xfId="0" applyFont="1"/>
    <xf numFmtId="0" fontId="26" fillId="0" borderId="0" xfId="19" applyFont="1"/>
    <xf numFmtId="0" fontId="26" fillId="0" borderId="0" xfId="13" applyFont="1"/>
    <xf numFmtId="0" fontId="28"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vertical="top"/>
    </xf>
    <xf numFmtId="0" fontId="35" fillId="0" borderId="0" xfId="0" applyFont="1" applyAlignment="1">
      <alignment vertical="center"/>
    </xf>
    <xf numFmtId="0" fontId="36" fillId="0" borderId="0" xfId="0" applyFont="1" applyAlignment="1">
      <alignment vertical="top"/>
    </xf>
    <xf numFmtId="0" fontId="37" fillId="0" borderId="0" xfId="0" applyFont="1" applyAlignment="1">
      <alignment vertical="top"/>
    </xf>
    <xf numFmtId="2" fontId="37" fillId="0" borderId="0" xfId="0" applyNumberFormat="1" applyFont="1" applyAlignment="1">
      <alignment vertical="top"/>
    </xf>
    <xf numFmtId="2" fontId="19" fillId="0" borderId="0" xfId="0" applyNumberFormat="1" applyFont="1" applyAlignment="1">
      <alignment vertical="top"/>
    </xf>
    <xf numFmtId="2" fontId="34" fillId="0" borderId="0" xfId="0" applyNumberFormat="1" applyFont="1" applyAlignment="1">
      <alignment vertical="top"/>
    </xf>
    <xf numFmtId="0" fontId="38" fillId="0" borderId="0" xfId="0" applyFont="1"/>
    <xf numFmtId="0" fontId="36" fillId="0" borderId="0" xfId="0" applyFont="1"/>
    <xf numFmtId="0" fontId="38" fillId="0" borderId="0" xfId="0" applyFont="1" applyAlignment="1">
      <alignment horizontal="left" wrapText="1"/>
    </xf>
    <xf numFmtId="0" fontId="36" fillId="0" borderId="0" xfId="0" applyFont="1" applyAlignment="1">
      <alignment vertical="center" wrapText="1"/>
    </xf>
    <xf numFmtId="168" fontId="39" fillId="0" borderId="0" xfId="0" applyNumberFormat="1" applyFont="1"/>
    <xf numFmtId="168" fontId="40" fillId="0" borderId="0" xfId="0" applyNumberFormat="1" applyFont="1"/>
    <xf numFmtId="168" fontId="19" fillId="0" borderId="0" xfId="0" applyNumberFormat="1" applyFont="1"/>
    <xf numFmtId="168" fontId="36" fillId="0" borderId="0" xfId="0" applyNumberFormat="1" applyFont="1"/>
    <xf numFmtId="2" fontId="36" fillId="0" borderId="0" xfId="0" applyNumberFormat="1" applyFont="1"/>
    <xf numFmtId="0" fontId="41" fillId="0" borderId="0" xfId="0" applyFont="1"/>
    <xf numFmtId="0" fontId="42" fillId="0" borderId="0" xfId="0" applyFont="1" applyAlignment="1">
      <alignment vertical="center"/>
    </xf>
    <xf numFmtId="171" fontId="26" fillId="0" borderId="0" xfId="0" applyNumberFormat="1" applyFont="1"/>
    <xf numFmtId="0" fontId="27" fillId="0" borderId="0" xfId="0" applyFont="1" applyAlignment="1">
      <alignment vertical="center"/>
    </xf>
    <xf numFmtId="0" fontId="38" fillId="0" borderId="0" xfId="19" applyFont="1"/>
    <xf numFmtId="0" fontId="30" fillId="0" borderId="1" xfId="19" applyFont="1" applyBorder="1" applyAlignment="1">
      <alignment horizontal="center" vertical="center" wrapText="1"/>
    </xf>
    <xf numFmtId="0" fontId="30" fillId="0" borderId="1" xfId="13" applyFont="1" applyBorder="1" applyAlignment="1">
      <alignment wrapText="1"/>
    </xf>
    <xf numFmtId="0" fontId="42" fillId="0" borderId="0" xfId="19" applyFont="1"/>
    <xf numFmtId="0" fontId="19" fillId="0" borderId="1" xfId="13" applyFont="1" applyBorder="1" applyAlignment="1">
      <alignment wrapText="1"/>
    </xf>
    <xf numFmtId="2" fontId="19" fillId="0" borderId="1" xfId="0" applyNumberFormat="1" applyFont="1" applyBorder="1" applyAlignment="1">
      <alignment vertical="top"/>
    </xf>
    <xf numFmtId="2" fontId="26" fillId="0" borderId="0" xfId="19" applyNumberFormat="1" applyFont="1"/>
    <xf numFmtId="170" fontId="26" fillId="0" borderId="0" xfId="19" applyNumberFormat="1" applyFont="1"/>
    <xf numFmtId="0" fontId="42" fillId="0" borderId="0" xfId="0" applyFont="1" applyAlignment="1">
      <alignment horizontal="left" vertical="top"/>
    </xf>
    <xf numFmtId="0" fontId="43" fillId="3" borderId="32" xfId="0" applyFont="1" applyFill="1" applyBorder="1" applyAlignment="1">
      <alignment vertical="center" wrapText="1"/>
    </xf>
    <xf numFmtId="2" fontId="22" fillId="3" borderId="6" xfId="0" applyNumberFormat="1" applyFont="1" applyFill="1" applyBorder="1" applyAlignment="1">
      <alignment horizontal="right" vertical="top" wrapText="1"/>
    </xf>
    <xf numFmtId="170" fontId="26" fillId="0" borderId="0" xfId="0" applyNumberFormat="1" applyFont="1"/>
    <xf numFmtId="0" fontId="47" fillId="0" borderId="0" xfId="13" applyFont="1"/>
    <xf numFmtId="0" fontId="29" fillId="0" borderId="0" xfId="0" applyFont="1" applyAlignment="1">
      <alignment vertical="center" wrapText="1"/>
    </xf>
    <xf numFmtId="0" fontId="38" fillId="0" borderId="0" xfId="0" applyFont="1" applyAlignment="1">
      <alignment wrapText="1"/>
    </xf>
    <xf numFmtId="0" fontId="44" fillId="0" borderId="0" xfId="0" applyFont="1" applyAlignment="1">
      <alignment vertical="center"/>
    </xf>
    <xf numFmtId="0" fontId="19" fillId="0" borderId="0" xfId="13" applyFont="1"/>
    <xf numFmtId="4" fontId="47" fillId="0" borderId="0" xfId="13" applyNumberFormat="1" applyFont="1"/>
    <xf numFmtId="0" fontId="20" fillId="7" borderId="49"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3" borderId="6" xfId="0" applyFont="1" applyFill="1" applyBorder="1" applyAlignment="1">
      <alignment vertical="center" wrapText="1"/>
    </xf>
    <xf numFmtId="0" fontId="22" fillId="3" borderId="6" xfId="0" applyFont="1" applyFill="1" applyBorder="1" applyAlignment="1">
      <alignment horizontal="left" vertical="center" wrapText="1" indent="1"/>
    </xf>
    <xf numFmtId="0" fontId="24" fillId="3" borderId="6"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0" fillId="7" borderId="15" xfId="0" applyFont="1" applyFill="1" applyBorder="1" applyAlignment="1">
      <alignment horizontal="center" vertical="center" wrapText="1"/>
    </xf>
    <xf numFmtId="2" fontId="20"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0" fontId="48" fillId="0" borderId="1" xfId="0" applyFont="1" applyBorder="1" applyAlignment="1">
      <alignment horizontal="center" vertical="center" wrapText="1"/>
    </xf>
    <xf numFmtId="2" fontId="19" fillId="0" borderId="1" xfId="0" applyNumberFormat="1" applyFont="1" applyBorder="1" applyAlignment="1">
      <alignment vertical="top" wrapText="1"/>
    </xf>
    <xf numFmtId="164" fontId="22" fillId="3" borderId="0" xfId="0" applyNumberFormat="1" applyFont="1" applyFill="1" applyAlignment="1">
      <alignment horizontal="right" vertical="top" wrapText="1"/>
    </xf>
    <xf numFmtId="0" fontId="21" fillId="7" borderId="5" xfId="0" applyFont="1" applyFill="1" applyBorder="1" applyAlignment="1">
      <alignment horizontal="center" vertical="center" wrapText="1"/>
    </xf>
    <xf numFmtId="0" fontId="20" fillId="3" borderId="5" xfId="0" applyFont="1" applyFill="1" applyBorder="1" applyAlignment="1">
      <alignment vertical="center" wrapText="1"/>
    </xf>
    <xf numFmtId="0" fontId="22" fillId="3" borderId="5" xfId="0" applyFont="1" applyFill="1" applyBorder="1" applyAlignment="1">
      <alignment vertical="center" wrapText="1"/>
    </xf>
    <xf numFmtId="0" fontId="24" fillId="3" borderId="9" xfId="0" applyFont="1" applyFill="1" applyBorder="1" applyAlignment="1">
      <alignment horizontal="left" vertical="center" wrapText="1" indent="1"/>
    </xf>
    <xf numFmtId="0" fontId="26" fillId="0" borderId="0" xfId="4" applyFont="1"/>
    <xf numFmtId="0" fontId="23" fillId="0" borderId="0" xfId="0" applyFont="1"/>
    <xf numFmtId="0" fontId="23" fillId="4" borderId="0" xfId="0" applyFont="1" applyFill="1" applyAlignment="1">
      <alignment vertical="top"/>
    </xf>
    <xf numFmtId="0" fontId="23" fillId="0" borderId="0" xfId="4" applyFont="1"/>
    <xf numFmtId="0" fontId="23" fillId="7" borderId="9" xfId="0" applyFont="1" applyFill="1" applyBorder="1"/>
    <xf numFmtId="0" fontId="23" fillId="7" borderId="9" xfId="0" applyFont="1" applyFill="1" applyBorder="1" applyAlignment="1">
      <alignment vertical="center" wrapText="1"/>
    </xf>
    <xf numFmtId="0" fontId="53" fillId="0" borderId="0" xfId="0" applyFont="1" applyAlignment="1">
      <alignment horizontal="left" vertical="center"/>
    </xf>
    <xf numFmtId="0" fontId="50" fillId="0" borderId="1" xfId="0" applyFont="1" applyBorder="1" applyAlignment="1">
      <alignment vertical="top" wrapText="1"/>
    </xf>
    <xf numFmtId="0" fontId="49" fillId="0" borderId="0" xfId="0" applyFont="1" applyAlignment="1">
      <alignment vertical="center" wrapText="1"/>
    </xf>
    <xf numFmtId="0" fontId="52" fillId="0" borderId="0" xfId="0" applyFont="1" applyAlignment="1">
      <alignment vertical="center"/>
    </xf>
    <xf numFmtId="0" fontId="50" fillId="0" borderId="0" xfId="0" applyFont="1"/>
    <xf numFmtId="0" fontId="50" fillId="0" borderId="1" xfId="0" applyFont="1" applyBorder="1" applyAlignment="1">
      <alignment wrapText="1"/>
    </xf>
    <xf numFmtId="0" fontId="50" fillId="0" borderId="1" xfId="0" applyFont="1" applyBorder="1"/>
    <xf numFmtId="0" fontId="48" fillId="4" borderId="1" xfId="18" applyFont="1" applyFill="1" applyBorder="1" applyAlignment="1">
      <alignment horizontal="center" vertical="center" wrapText="1"/>
    </xf>
    <xf numFmtId="2" fontId="23" fillId="0" borderId="0" xfId="0" applyNumberFormat="1" applyFont="1"/>
    <xf numFmtId="0" fontId="25" fillId="0" borderId="0" xfId="0" applyFont="1" applyAlignment="1">
      <alignment vertical="center"/>
    </xf>
    <xf numFmtId="0" fontId="23" fillId="0" borderId="0" xfId="0" applyFont="1" applyAlignment="1">
      <alignment vertical="top"/>
    </xf>
    <xf numFmtId="0" fontId="23" fillId="4" borderId="0" xfId="0" applyFont="1" applyFill="1" applyAlignment="1">
      <alignment horizontal="left" vertical="top" wrapText="1"/>
    </xf>
    <xf numFmtId="0" fontId="23" fillId="4" borderId="0" xfId="0" applyFont="1" applyFill="1"/>
    <xf numFmtId="0" fontId="23" fillId="4" borderId="0" xfId="0" applyFont="1" applyFill="1" applyAlignment="1">
      <alignment horizontal="right" vertical="top"/>
    </xf>
    <xf numFmtId="0" fontId="23" fillId="4" borderId="0" xfId="0" applyFont="1" applyFill="1" applyAlignment="1">
      <alignment horizontal="center"/>
    </xf>
    <xf numFmtId="0" fontId="50" fillId="4" borderId="2" xfId="18" applyFont="1" applyFill="1" applyBorder="1" applyAlignment="1">
      <alignment vertical="top" wrapText="1"/>
    </xf>
    <xf numFmtId="0" fontId="50" fillId="4" borderId="21" xfId="18" applyFont="1" applyFill="1" applyBorder="1" applyAlignment="1">
      <alignment vertical="top" wrapText="1"/>
    </xf>
    <xf numFmtId="0" fontId="50" fillId="0" borderId="0" xfId="0" applyFont="1" applyAlignment="1">
      <alignment vertical="top" wrapText="1"/>
    </xf>
    <xf numFmtId="0" fontId="24" fillId="0" borderId="0" xfId="0" applyFont="1" applyAlignment="1">
      <alignment vertical="center"/>
    </xf>
    <xf numFmtId="0" fontId="50" fillId="0" borderId="1" xfId="4" applyFont="1" applyBorder="1" applyAlignment="1">
      <alignment wrapText="1"/>
    </xf>
    <xf numFmtId="4" fontId="23" fillId="0" borderId="0" xfId="4" applyNumberFormat="1" applyFont="1"/>
    <xf numFmtId="0" fontId="23" fillId="7" borderId="5" xfId="0" applyFont="1" applyFill="1" applyBorder="1" applyAlignment="1">
      <alignment vertical="center" wrapText="1"/>
    </xf>
    <xf numFmtId="0" fontId="50" fillId="0" borderId="1" xfId="4" applyFont="1" applyBorder="1" applyAlignment="1">
      <alignment horizontal="center" vertical="center" wrapText="1"/>
    </xf>
    <xf numFmtId="0" fontId="50" fillId="0" borderId="1" xfId="4" applyFont="1" applyBorder="1" applyAlignment="1">
      <alignment horizontal="left" vertical="top" wrapText="1"/>
    </xf>
    <xf numFmtId="4" fontId="50" fillId="0" borderId="1" xfId="4" applyNumberFormat="1" applyFont="1" applyBorder="1" applyAlignment="1">
      <alignment horizontal="right" vertical="top" wrapText="1"/>
    </xf>
    <xf numFmtId="0" fontId="26" fillId="0" borderId="0" xfId="4" applyFont="1" applyAlignment="1">
      <alignment wrapText="1"/>
    </xf>
    <xf numFmtId="0" fontId="20" fillId="3" borderId="0" xfId="0" applyFont="1" applyFill="1" applyAlignment="1">
      <alignment vertical="center" wrapText="1"/>
    </xf>
    <xf numFmtId="0" fontId="24"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168" fontId="50" fillId="0" borderId="1" xfId="1" applyNumberFormat="1" applyFont="1" applyBorder="1" applyAlignment="1">
      <alignment horizontal="right" vertical="top" wrapText="1"/>
    </xf>
    <xf numFmtId="0" fontId="42" fillId="0" borderId="0" xfId="0" applyFont="1" applyAlignment="1">
      <alignment horizontal="left" vertical="top" wrapText="1"/>
    </xf>
    <xf numFmtId="0" fontId="55" fillId="0" borderId="0" xfId="0" applyFont="1"/>
    <xf numFmtId="0" fontId="56" fillId="0" borderId="0" xfId="0" applyFont="1"/>
    <xf numFmtId="0" fontId="55" fillId="6" borderId="0" xfId="0" applyFont="1" applyFill="1"/>
    <xf numFmtId="0" fontId="55" fillId="6" borderId="0" xfId="13" applyFont="1" applyFill="1"/>
    <xf numFmtId="0" fontId="56" fillId="6" borderId="0" xfId="13" applyFont="1" applyFill="1"/>
    <xf numFmtId="0" fontId="55" fillId="0" borderId="0" xfId="13" applyFont="1"/>
    <xf numFmtId="0" fontId="57" fillId="0" borderId="0" xfId="19" applyFont="1"/>
    <xf numFmtId="0" fontId="58" fillId="0" borderId="0" xfId="0" applyFont="1"/>
    <xf numFmtId="0" fontId="58" fillId="0" borderId="0" xfId="4" applyFont="1" applyAlignment="1">
      <alignment vertical="center"/>
    </xf>
    <xf numFmtId="0" fontId="23" fillId="3" borderId="56" xfId="0" applyFont="1" applyFill="1" applyBorder="1" applyAlignment="1">
      <alignment vertical="center" wrapText="1"/>
    </xf>
    <xf numFmtId="0" fontId="20" fillId="3" borderId="57" xfId="0" applyFont="1" applyFill="1" applyBorder="1" applyAlignment="1">
      <alignment vertical="center" wrapText="1"/>
    </xf>
    <xf numFmtId="4" fontId="26" fillId="0" borderId="0" xfId="0" applyNumberFormat="1" applyFont="1"/>
    <xf numFmtId="0" fontId="43" fillId="3" borderId="34" xfId="0" applyFont="1" applyFill="1" applyBorder="1" applyAlignment="1">
      <alignment vertical="center" wrapText="1"/>
    </xf>
    <xf numFmtId="0" fontId="45" fillId="3" borderId="34" xfId="0" applyFont="1" applyFill="1" applyBorder="1" applyAlignment="1">
      <alignment horizontal="left" vertical="center" wrapText="1" indent="1"/>
    </xf>
    <xf numFmtId="0" fontId="45" fillId="0" borderId="0" xfId="0" applyFont="1" applyAlignment="1">
      <alignment vertical="center"/>
    </xf>
    <xf numFmtId="0" fontId="26" fillId="0" borderId="0" xfId="25" applyFont="1"/>
    <xf numFmtId="0" fontId="42" fillId="0" borderId="0" xfId="25" applyFont="1" applyAlignment="1">
      <alignment horizontal="center"/>
    </xf>
    <xf numFmtId="0" fontId="39" fillId="0" borderId="60" xfId="25" applyFont="1" applyBorder="1"/>
    <xf numFmtId="0" fontId="43" fillId="0" borderId="60" xfId="25" applyFont="1" applyBorder="1" applyAlignment="1">
      <alignment horizontal="center"/>
    </xf>
    <xf numFmtId="0" fontId="43" fillId="0" borderId="60" xfId="25" applyFont="1" applyBorder="1" applyAlignment="1">
      <alignment horizontal="left" wrapText="1"/>
    </xf>
    <xf numFmtId="0" fontId="39" fillId="0" borderId="60" xfId="25" applyFont="1" applyBorder="1" applyAlignment="1">
      <alignment wrapText="1"/>
    </xf>
    <xf numFmtId="0" fontId="61" fillId="0" borderId="0" xfId="0" applyFont="1" applyAlignment="1">
      <alignment vertical="center"/>
    </xf>
    <xf numFmtId="0" fontId="43" fillId="6" borderId="48" xfId="0" applyFont="1" applyFill="1" applyBorder="1" applyAlignment="1">
      <alignment horizontal="center" vertical="center" wrapText="1"/>
    </xf>
    <xf numFmtId="0" fontId="43" fillId="3" borderId="36" xfId="0" applyFont="1" applyFill="1" applyBorder="1" applyAlignment="1">
      <alignment vertical="center" wrapText="1"/>
    </xf>
    <xf numFmtId="164" fontId="43" fillId="3" borderId="36" xfId="0" applyNumberFormat="1" applyFont="1" applyFill="1" applyBorder="1" applyAlignment="1">
      <alignment horizontal="right" vertical="top" wrapText="1"/>
    </xf>
    <xf numFmtId="164" fontId="26" fillId="0" borderId="0" xfId="0" applyNumberFormat="1" applyFont="1"/>
    <xf numFmtId="164" fontId="43" fillId="3" borderId="34" xfId="0" applyNumberFormat="1" applyFont="1" applyFill="1" applyBorder="1" applyAlignment="1">
      <alignment horizontal="right" vertical="top" wrapText="1"/>
    </xf>
    <xf numFmtId="164" fontId="39" fillId="3" borderId="34" xfId="0" applyNumberFormat="1" applyFont="1" applyFill="1" applyBorder="1" applyAlignment="1">
      <alignment horizontal="right" vertical="top" wrapText="1"/>
    </xf>
    <xf numFmtId="164" fontId="45" fillId="3" borderId="34" xfId="0" applyNumberFormat="1" applyFont="1" applyFill="1" applyBorder="1" applyAlignment="1">
      <alignment horizontal="right" vertical="top" wrapText="1"/>
    </xf>
    <xf numFmtId="164" fontId="44" fillId="3" borderId="34" xfId="0" applyNumberFormat="1" applyFont="1" applyFill="1" applyBorder="1" applyAlignment="1">
      <alignment horizontal="right" vertical="top" wrapText="1"/>
    </xf>
    <xf numFmtId="0" fontId="54" fillId="0" borderId="0" xfId="0" applyFont="1" applyAlignment="1">
      <alignment horizontal="left" vertical="center"/>
    </xf>
    <xf numFmtId="0" fontId="31" fillId="0" borderId="0" xfId="0" applyFont="1"/>
    <xf numFmtId="0" fontId="63" fillId="0" borderId="0" xfId="9" applyFont="1"/>
    <xf numFmtId="2" fontId="63" fillId="0" borderId="0" xfId="9" applyNumberFormat="1" applyFont="1"/>
    <xf numFmtId="0" fontId="44" fillId="0" borderId="0" xfId="0" applyFont="1" applyAlignment="1">
      <alignment wrapText="1"/>
    </xf>
    <xf numFmtId="0" fontId="64" fillId="0" borderId="1" xfId="9" applyFont="1" applyBorder="1" applyAlignment="1">
      <alignment horizontal="left" vertical="top" wrapText="1"/>
    </xf>
    <xf numFmtId="0" fontId="65" fillId="0" borderId="1" xfId="9" applyFont="1" applyBorder="1" applyAlignment="1">
      <alignment horizontal="left" vertical="top" wrapText="1" indent="1"/>
    </xf>
    <xf numFmtId="0" fontId="66" fillId="9" borderId="0" xfId="0" applyFont="1" applyFill="1" applyAlignment="1">
      <alignment horizontal="left"/>
    </xf>
    <xf numFmtId="0" fontId="66" fillId="9" borderId="0" xfId="0" applyFont="1" applyFill="1"/>
    <xf numFmtId="0" fontId="66" fillId="9" borderId="0" xfId="0" applyFont="1" applyFill="1" applyAlignment="1">
      <alignment horizontal="center" vertical="center" wrapText="1"/>
    </xf>
    <xf numFmtId="0" fontId="62" fillId="5" borderId="0" xfId="0" applyFont="1" applyFill="1" applyAlignment="1">
      <alignment horizontal="left"/>
    </xf>
    <xf numFmtId="0" fontId="34" fillId="0" borderId="0" xfId="0" applyFont="1"/>
    <xf numFmtId="0" fontId="26" fillId="0" borderId="0" xfId="0" applyFont="1" applyAlignment="1">
      <alignment horizontal="left"/>
    </xf>
    <xf numFmtId="0" fontId="26" fillId="0" borderId="0" xfId="0" applyFont="1" applyAlignment="1">
      <alignment vertical="top"/>
    </xf>
    <xf numFmtId="0" fontId="38" fillId="0" borderId="0" xfId="0" applyFont="1" applyAlignment="1">
      <alignment vertical="top"/>
    </xf>
    <xf numFmtId="0" fontId="30" fillId="0" borderId="1" xfId="8" applyFont="1" applyBorder="1" applyAlignment="1">
      <alignment horizontal="center" vertical="center" wrapText="1"/>
    </xf>
    <xf numFmtId="0" fontId="19" fillId="0" borderId="1" xfId="11" applyFont="1" applyBorder="1" applyAlignment="1">
      <alignment horizontal="left" vertical="top" wrapText="1" indent="1"/>
    </xf>
    <xf numFmtId="4" fontId="19" fillId="0" borderId="1" xfId="0" applyNumberFormat="1" applyFont="1" applyBorder="1" applyAlignment="1">
      <alignment horizontal="right" vertical="top"/>
    </xf>
    <xf numFmtId="0" fontId="30" fillId="0" borderId="1" xfId="11" applyFont="1" applyBorder="1" applyAlignment="1">
      <alignment vertical="top" wrapText="1"/>
    </xf>
    <xf numFmtId="0" fontId="35" fillId="0" borderId="0" xfId="0" applyFont="1" applyAlignment="1">
      <alignment vertical="top"/>
    </xf>
    <xf numFmtId="0" fontId="30" fillId="0" borderId="1" xfId="0" applyFont="1" applyBorder="1" applyAlignment="1">
      <alignment horizontal="center"/>
    </xf>
    <xf numFmtId="0" fontId="30" fillId="0" borderId="1" xfId="0" applyFont="1" applyBorder="1" applyAlignment="1">
      <alignment vertical="top" wrapText="1"/>
    </xf>
    <xf numFmtId="0" fontId="19" fillId="0" borderId="1" xfId="0" applyFont="1" applyBorder="1" applyAlignment="1">
      <alignment horizontal="left" vertical="top" wrapText="1"/>
    </xf>
    <xf numFmtId="2" fontId="26" fillId="0" borderId="0" xfId="0" applyNumberFormat="1" applyFont="1"/>
    <xf numFmtId="0" fontId="21" fillId="7" borderId="0" xfId="0" applyFont="1" applyFill="1" applyAlignment="1">
      <alignment horizontal="center" vertical="center" wrapText="1"/>
    </xf>
    <xf numFmtId="0" fontId="20" fillId="7" borderId="58"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46" fillId="0" borderId="0" xfId="0" applyFont="1"/>
    <xf numFmtId="0" fontId="39" fillId="3" borderId="34" xfId="0" applyFont="1" applyFill="1" applyBorder="1" applyAlignment="1">
      <alignment horizontal="left" vertical="center" wrapText="1" indent="2"/>
    </xf>
    <xf numFmtId="0" fontId="43" fillId="6" borderId="6" xfId="0" applyFont="1" applyFill="1" applyBorder="1" applyAlignment="1">
      <alignment vertical="center" wrapText="1"/>
    </xf>
    <xf numFmtId="0" fontId="43" fillId="6" borderId="6" xfId="0" applyFont="1" applyFill="1" applyBorder="1" applyAlignment="1">
      <alignment horizontal="center" vertical="center" wrapText="1"/>
    </xf>
    <xf numFmtId="0" fontId="31" fillId="0" borderId="0" xfId="0" applyFont="1" applyAlignment="1">
      <alignment vertical="center"/>
    </xf>
    <xf numFmtId="0" fontId="26" fillId="0" borderId="0" xfId="20" applyFont="1"/>
    <xf numFmtId="0" fontId="26" fillId="0" borderId="0" xfId="20" applyFont="1" applyAlignment="1">
      <alignment vertical="top"/>
    </xf>
    <xf numFmtId="0" fontId="38" fillId="0" borderId="0" xfId="0" applyFont="1" applyAlignment="1">
      <alignment horizontal="left" vertical="top" wrapText="1"/>
    </xf>
    <xf numFmtId="0" fontId="42" fillId="0" borderId="0" xfId="20" applyFont="1"/>
    <xf numFmtId="0" fontId="26" fillId="0" borderId="0" xfId="20" applyFont="1" applyProtection="1">
      <protection locked="0"/>
    </xf>
    <xf numFmtId="0" fontId="30" fillId="0" borderId="1" xfId="4" applyFont="1" applyBorder="1" applyAlignment="1">
      <alignment horizontal="center"/>
    </xf>
    <xf numFmtId="0" fontId="19" fillId="4" borderId="1" xfId="15" applyFont="1" applyFill="1" applyBorder="1" applyAlignment="1">
      <alignment wrapText="1"/>
    </xf>
    <xf numFmtId="0" fontId="26" fillId="0" borderId="0" xfId="20" applyFont="1" applyAlignment="1">
      <alignment horizontal="right" vertical="top"/>
    </xf>
    <xf numFmtId="4" fontId="19" fillId="4" borderId="0" xfId="14" applyNumberFormat="1" applyFont="1" applyFill="1"/>
    <xf numFmtId="0" fontId="47" fillId="0" borderId="0" xfId="13" applyFont="1" applyAlignment="1">
      <alignment wrapText="1"/>
    </xf>
    <xf numFmtId="0" fontId="19" fillId="0" borderId="0" xfId="13" applyFont="1" applyAlignment="1">
      <alignment wrapText="1"/>
    </xf>
    <xf numFmtId="0" fontId="19" fillId="0" borderId="2" xfId="13" applyFont="1" applyBorder="1" applyAlignment="1">
      <alignment wrapText="1"/>
    </xf>
    <xf numFmtId="0" fontId="67" fillId="0" borderId="0" xfId="21" applyFont="1" applyAlignment="1">
      <alignment vertical="center"/>
    </xf>
    <xf numFmtId="0" fontId="50" fillId="0" borderId="0" xfId="22" applyFont="1"/>
    <xf numFmtId="4" fontId="26" fillId="0" borderId="0" xfId="11" applyNumberFormat="1" applyFont="1" applyAlignment="1">
      <alignment horizontal="right"/>
    </xf>
    <xf numFmtId="4" fontId="38" fillId="0" borderId="0" xfId="11" applyNumberFormat="1" applyFont="1"/>
    <xf numFmtId="4" fontId="68" fillId="0" borderId="0" xfId="21" applyNumberFormat="1" applyFont="1"/>
    <xf numFmtId="0" fontId="69" fillId="0" borderId="0" xfId="21" applyFont="1"/>
    <xf numFmtId="0" fontId="19" fillId="0" borderId="1" xfId="22" applyFont="1" applyBorder="1"/>
    <xf numFmtId="0" fontId="19" fillId="0" borderId="1" xfId="22" applyFont="1" applyBorder="1" applyAlignment="1">
      <alignment wrapText="1"/>
    </xf>
    <xf numFmtId="2" fontId="30" fillId="0" borderId="0" xfId="13" applyNumberFormat="1" applyFont="1"/>
    <xf numFmtId="0" fontId="30" fillId="0" borderId="0" xfId="13" applyFont="1" applyAlignment="1">
      <alignment horizontal="center"/>
    </xf>
    <xf numFmtId="0" fontId="19" fillId="0" borderId="1" xfId="13" applyFont="1" applyBorder="1" applyAlignment="1">
      <alignment vertical="center" wrapText="1"/>
    </xf>
    <xf numFmtId="2" fontId="19" fillId="0" borderId="0" xfId="13" applyNumberFormat="1" applyFont="1" applyAlignment="1">
      <alignment horizontal="right"/>
    </xf>
    <xf numFmtId="4" fontId="19" fillId="0" borderId="0" xfId="13" applyNumberFormat="1" applyFont="1" applyAlignment="1">
      <alignment horizontal="right"/>
    </xf>
    <xf numFmtId="4" fontId="36" fillId="0" borderId="0" xfId="4" applyNumberFormat="1" applyFont="1"/>
    <xf numFmtId="4" fontId="36" fillId="0" borderId="0" xfId="4" applyNumberFormat="1" applyFont="1" applyProtection="1">
      <protection locked="0"/>
    </xf>
    <xf numFmtId="0" fontId="44" fillId="0" borderId="0" xfId="13" applyFont="1" applyAlignment="1">
      <alignment vertical="center" wrapText="1"/>
    </xf>
    <xf numFmtId="4" fontId="41" fillId="0" borderId="0" xfId="4" applyNumberFormat="1" applyFont="1" applyAlignment="1">
      <alignment horizontal="center"/>
    </xf>
    <xf numFmtId="4" fontId="19" fillId="0" borderId="1" xfId="13" applyNumberFormat="1" applyFont="1" applyBorder="1" applyAlignment="1">
      <alignment wrapText="1"/>
    </xf>
    <xf numFmtId="3" fontId="35" fillId="0" borderId="0" xfId="4" applyNumberFormat="1" applyFont="1" applyAlignment="1">
      <alignment horizontal="left"/>
    </xf>
    <xf numFmtId="4" fontId="40" fillId="0" borderId="0" xfId="13" applyNumberFormat="1" applyFont="1"/>
    <xf numFmtId="4" fontId="39" fillId="0" borderId="0" xfId="13" applyNumberFormat="1" applyFont="1"/>
    <xf numFmtId="0" fontId="27" fillId="0" borderId="0" xfId="0" applyFont="1" applyAlignment="1">
      <alignment vertical="top"/>
    </xf>
    <xf numFmtId="0" fontId="29" fillId="0" borderId="0" xfId="0" applyFont="1"/>
    <xf numFmtId="0" fontId="71" fillId="0" borderId="0" xfId="0" applyFont="1"/>
    <xf numFmtId="0" fontId="29" fillId="0" borderId="0" xfId="0" applyFont="1" applyAlignment="1">
      <alignment wrapText="1"/>
    </xf>
    <xf numFmtId="0" fontId="43" fillId="3" borderId="0" xfId="0" applyFont="1" applyFill="1" applyAlignment="1">
      <alignment vertical="center" wrapText="1"/>
    </xf>
    <xf numFmtId="0" fontId="39" fillId="3" borderId="30" xfId="0" applyFont="1" applyFill="1" applyBorder="1" applyAlignment="1">
      <alignment vertical="center" wrapText="1"/>
    </xf>
    <xf numFmtId="0" fontId="19" fillId="0" borderId="0" xfId="12" applyFont="1"/>
    <xf numFmtId="164" fontId="19" fillId="0" borderId="0" xfId="12" applyNumberFormat="1" applyFont="1"/>
    <xf numFmtId="0" fontId="30" fillId="0" borderId="1" xfId="0" applyFont="1" applyBorder="1" applyAlignment="1">
      <alignment horizontal="left" vertical="top" wrapText="1"/>
    </xf>
    <xf numFmtId="4" fontId="19" fillId="0" borderId="0" xfId="12" applyNumberFormat="1" applyFont="1"/>
    <xf numFmtId="171" fontId="19" fillId="0" borderId="0" xfId="12" applyNumberFormat="1" applyFont="1"/>
    <xf numFmtId="2" fontId="19" fillId="0" borderId="0" xfId="12" applyNumberFormat="1" applyFont="1"/>
    <xf numFmtId="0" fontId="36" fillId="0" borderId="0" xfId="12" applyFont="1"/>
    <xf numFmtId="0" fontId="29" fillId="0" borderId="0" xfId="0" applyFont="1" applyAlignment="1">
      <alignment vertical="top"/>
    </xf>
    <xf numFmtId="0" fontId="29" fillId="0" borderId="0" xfId="2" applyFont="1" applyAlignment="1">
      <alignment vertical="top" wrapText="1"/>
    </xf>
    <xf numFmtId="0" fontId="29" fillId="0" borderId="0" xfId="2" applyFont="1" applyAlignment="1">
      <alignment vertical="center"/>
    </xf>
    <xf numFmtId="0" fontId="48" fillId="0" borderId="0" xfId="13" applyFont="1"/>
    <xf numFmtId="0" fontId="60" fillId="0" borderId="0" xfId="0" applyFont="1"/>
    <xf numFmtId="0" fontId="42" fillId="0" borderId="0" xfId="0" applyFont="1"/>
    <xf numFmtId="0" fontId="70" fillId="0" borderId="0" xfId="0" applyFont="1" applyAlignment="1">
      <alignment horizontal="left" vertical="top" wrapText="1"/>
    </xf>
    <xf numFmtId="0" fontId="47" fillId="0" borderId="0" xfId="2" applyFont="1"/>
    <xf numFmtId="0" fontId="42" fillId="0" borderId="0" xfId="2" applyFont="1" applyAlignment="1">
      <alignment horizontal="left" vertical="top"/>
    </xf>
    <xf numFmtId="0" fontId="70" fillId="0" borderId="0" xfId="2" applyFont="1"/>
    <xf numFmtId="0" fontId="38" fillId="0" borderId="0" xfId="2" applyFont="1"/>
    <xf numFmtId="0" fontId="29" fillId="0" borderId="0" xfId="2" applyFont="1"/>
    <xf numFmtId="0" fontId="33" fillId="0" borderId="0" xfId="2" applyFont="1"/>
    <xf numFmtId="0" fontId="35" fillId="0" borderId="0" xfId="0" applyFont="1" applyAlignment="1">
      <alignment horizontal="left" vertical="center"/>
    </xf>
    <xf numFmtId="0" fontId="19" fillId="0" borderId="1" xfId="2" applyFont="1" applyBorder="1"/>
    <xf numFmtId="0" fontId="19" fillId="0" borderId="1" xfId="2" applyFont="1" applyBorder="1" applyAlignment="1">
      <alignment wrapText="1"/>
    </xf>
    <xf numFmtId="0" fontId="72" fillId="0" borderId="0" xfId="0" applyFont="1"/>
    <xf numFmtId="0" fontId="46" fillId="0" borderId="0" xfId="9" applyFont="1"/>
    <xf numFmtId="0" fontId="37" fillId="0" borderId="0" xfId="13" applyFont="1"/>
    <xf numFmtId="2" fontId="22"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164" fontId="22" fillId="3" borderId="7" xfId="0" applyNumberFormat="1" applyFont="1" applyFill="1" applyBorder="1" applyAlignment="1">
      <alignment horizontal="right" vertical="top" wrapText="1"/>
    </xf>
    <xf numFmtId="0" fontId="29" fillId="0" borderId="0" xfId="0" applyFont="1" applyAlignment="1">
      <alignment vertical="center"/>
    </xf>
    <xf numFmtId="0" fontId="47" fillId="0" borderId="0" xfId="4" applyFont="1"/>
    <xf numFmtId="0" fontId="31" fillId="0" borderId="0" xfId="4" applyFont="1" applyAlignment="1">
      <alignment horizontal="left" vertical="top"/>
    </xf>
    <xf numFmtId="0" fontId="42" fillId="0" borderId="0" xfId="4" applyFont="1" applyAlignment="1">
      <alignment horizontal="left" vertical="top"/>
    </xf>
    <xf numFmtId="0" fontId="29" fillId="0" borderId="0" xfId="4" applyFont="1"/>
    <xf numFmtId="0" fontId="47" fillId="0" borderId="0" xfId="4" applyFont="1" applyProtection="1">
      <protection locked="0"/>
    </xf>
    <xf numFmtId="0" fontId="30" fillId="0" borderId="1" xfId="4" applyFont="1" applyBorder="1" applyAlignment="1">
      <alignment horizontal="center" vertical="center"/>
    </xf>
    <xf numFmtId="0" fontId="19" fillId="0" borderId="1" xfId="4" applyFont="1" applyBorder="1" applyAlignment="1">
      <alignment wrapText="1"/>
    </xf>
    <xf numFmtId="164" fontId="19" fillId="0" borderId="1" xfId="5" applyNumberFormat="1" applyFont="1" applyFill="1" applyBorder="1" applyAlignment="1">
      <alignment horizontal="right" vertical="top" wrapText="1"/>
    </xf>
    <xf numFmtId="164" fontId="47" fillId="0" borderId="0" xfId="4" applyNumberFormat="1" applyFont="1"/>
    <xf numFmtId="0" fontId="19" fillId="0" borderId="3" xfId="4" applyFont="1" applyBorder="1"/>
    <xf numFmtId="0" fontId="19" fillId="0" borderId="0" xfId="4" applyFont="1"/>
    <xf numFmtId="0" fontId="19" fillId="0" borderId="1" xfId="4" applyFont="1" applyBorder="1" applyAlignment="1">
      <alignment horizontal="center"/>
    </xf>
    <xf numFmtId="49" fontId="30" fillId="0" borderId="1" xfId="4" applyNumberFormat="1" applyFont="1" applyBorder="1" applyAlignment="1">
      <alignment horizontal="center" vertical="top"/>
    </xf>
    <xf numFmtId="0" fontId="19" fillId="0" borderId="1" xfId="0" applyFont="1" applyBorder="1" applyAlignment="1">
      <alignment wrapText="1"/>
    </xf>
    <xf numFmtId="0" fontId="60" fillId="0" borderId="0" xfId="0" applyFont="1" applyAlignment="1">
      <alignment vertical="top"/>
    </xf>
    <xf numFmtId="0" fontId="44" fillId="0" borderId="0" xfId="0" applyFont="1" applyAlignment="1">
      <alignment horizontal="left" vertical="center" wrapText="1"/>
    </xf>
    <xf numFmtId="0" fontId="20" fillId="7" borderId="26" xfId="0" applyFont="1" applyFill="1" applyBorder="1" applyAlignment="1">
      <alignment horizontal="center" vertical="center" wrapText="1"/>
    </xf>
    <xf numFmtId="164" fontId="43" fillId="3" borderId="0" xfId="0" applyNumberFormat="1" applyFont="1" applyFill="1" applyAlignment="1">
      <alignment vertical="top" wrapText="1"/>
    </xf>
    <xf numFmtId="2" fontId="63" fillId="0" borderId="69" xfId="9" applyNumberFormat="1" applyFont="1" applyBorder="1"/>
    <xf numFmtId="2" fontId="64" fillId="0" borderId="2" xfId="0" applyNumberFormat="1" applyFont="1" applyBorder="1" applyAlignment="1">
      <alignment horizontal="center" vertical="center"/>
    </xf>
    <xf numFmtId="2" fontId="64" fillId="0" borderId="1" xfId="0" applyNumberFormat="1" applyFont="1" applyBorder="1" applyAlignment="1">
      <alignment horizontal="center" vertical="center"/>
    </xf>
    <xf numFmtId="4" fontId="30" fillId="0" borderId="1" xfId="0" applyNumberFormat="1" applyFont="1" applyBorder="1" applyAlignment="1">
      <alignment horizontal="right" vertical="top"/>
    </xf>
    <xf numFmtId="0" fontId="19" fillId="0" borderId="1" xfId="0" applyFont="1" applyBorder="1"/>
    <xf numFmtId="0" fontId="19" fillId="0" borderId="0" xfId="0" applyFont="1" applyAlignment="1">
      <alignment vertical="top" wrapText="1"/>
    </xf>
    <xf numFmtId="0" fontId="19" fillId="0" borderId="0" xfId="11" applyFont="1" applyAlignment="1">
      <alignment horizontal="left" vertical="top" wrapText="1" indent="1"/>
    </xf>
    <xf numFmtId="4" fontId="19" fillId="0" borderId="0" xfId="0" applyNumberFormat="1" applyFont="1" applyAlignment="1">
      <alignment horizontal="right" vertical="top"/>
    </xf>
    <xf numFmtId="0" fontId="30" fillId="0" borderId="0" xfId="11" applyFont="1" applyAlignment="1">
      <alignment vertical="top" wrapText="1"/>
    </xf>
    <xf numFmtId="4" fontId="30" fillId="0" borderId="0" xfId="0" applyNumberFormat="1" applyFont="1" applyAlignment="1">
      <alignment horizontal="right" vertical="top"/>
    </xf>
    <xf numFmtId="164" fontId="22" fillId="0" borderId="31" xfId="0" applyNumberFormat="1" applyFont="1" applyBorder="1" applyAlignment="1">
      <alignment horizontal="right" vertical="center" wrapText="1"/>
    </xf>
    <xf numFmtId="164" fontId="20" fillId="0" borderId="0" xfId="0" applyNumberFormat="1" applyFont="1" applyAlignment="1">
      <alignment horizontal="right" vertical="center" wrapText="1"/>
    </xf>
    <xf numFmtId="0" fontId="34" fillId="0" borderId="0" xfId="0" applyFont="1" applyAlignment="1">
      <alignment vertical="center"/>
    </xf>
    <xf numFmtId="0" fontId="26" fillId="0" borderId="0" xfId="0" applyFont="1" applyAlignment="1">
      <alignment vertical="center" wrapText="1"/>
    </xf>
    <xf numFmtId="167" fontId="34" fillId="0" borderId="0" xfId="0" applyNumberFormat="1" applyFont="1" applyAlignment="1">
      <alignment horizontal="center"/>
    </xf>
    <xf numFmtId="168" fontId="19" fillId="0" borderId="1" xfId="1" applyNumberFormat="1" applyFont="1" applyBorder="1"/>
    <xf numFmtId="0" fontId="44" fillId="0" borderId="0" xfId="0" applyFont="1" applyAlignment="1">
      <alignment vertical="center" wrapText="1"/>
    </xf>
    <xf numFmtId="0" fontId="45" fillId="0" borderId="0" xfId="0" applyFont="1" applyAlignment="1">
      <alignment vertical="center" wrapText="1"/>
    </xf>
    <xf numFmtId="3" fontId="36" fillId="0" borderId="0" xfId="0" applyNumberFormat="1" applyFont="1"/>
    <xf numFmtId="0" fontId="40" fillId="0" borderId="0" xfId="0" applyFont="1"/>
    <xf numFmtId="0" fontId="73" fillId="0" borderId="0" xfId="0" applyFont="1" applyAlignment="1">
      <alignment horizontal="left" vertical="center"/>
    </xf>
    <xf numFmtId="0" fontId="21" fillId="0" borderId="0" xfId="0" applyFont="1" applyAlignment="1">
      <alignment vertical="center"/>
    </xf>
    <xf numFmtId="0" fontId="22" fillId="7" borderId="25" xfId="0" applyFont="1" applyFill="1" applyBorder="1" applyAlignment="1">
      <alignment vertical="center"/>
    </xf>
    <xf numFmtId="168" fontId="51" fillId="0" borderId="0" xfId="0" applyNumberFormat="1" applyFont="1"/>
    <xf numFmtId="0" fontId="51" fillId="0" borderId="0" xfId="0" applyFont="1"/>
    <xf numFmtId="4" fontId="20" fillId="3" borderId="27" xfId="0" applyNumberFormat="1" applyFont="1" applyFill="1" applyBorder="1" applyAlignment="1">
      <alignment horizontal="right" vertical="top"/>
    </xf>
    <xf numFmtId="0" fontId="20" fillId="3" borderId="64" xfId="0" applyFont="1" applyFill="1" applyBorder="1" applyAlignment="1">
      <alignment vertical="center" wrapText="1"/>
    </xf>
    <xf numFmtId="0" fontId="22" fillId="3" borderId="72" xfId="0" applyFont="1" applyFill="1" applyBorder="1" applyAlignment="1">
      <alignment horizontal="left" vertical="center" wrapText="1" indent="1"/>
    </xf>
    <xf numFmtId="4" fontId="22" fillId="3" borderId="28" xfId="0" applyNumberFormat="1" applyFont="1" applyFill="1" applyBorder="1" applyAlignment="1">
      <alignment horizontal="right" vertical="top"/>
    </xf>
    <xf numFmtId="0" fontId="24" fillId="3" borderId="72" xfId="0" applyFont="1" applyFill="1" applyBorder="1" applyAlignment="1">
      <alignment horizontal="left" vertical="center" wrapText="1" indent="2"/>
    </xf>
    <xf numFmtId="4" fontId="24" fillId="3" borderId="28" xfId="0" applyNumberFormat="1" applyFont="1" applyFill="1" applyBorder="1" applyAlignment="1">
      <alignment horizontal="right" vertical="top"/>
    </xf>
    <xf numFmtId="0" fontId="24" fillId="3" borderId="73" xfId="0" applyFont="1" applyFill="1" applyBorder="1" applyAlignment="1">
      <alignment horizontal="left" vertical="center" wrapText="1" indent="2"/>
    </xf>
    <xf numFmtId="4" fontId="24" fillId="3" borderId="74" xfId="0" applyNumberFormat="1" applyFont="1" applyFill="1" applyBorder="1" applyAlignment="1">
      <alignment horizontal="right" vertical="top"/>
    </xf>
    <xf numFmtId="0" fontId="23" fillId="0" borderId="30" xfId="0" applyFont="1" applyBorder="1"/>
    <xf numFmtId="4" fontId="20" fillId="3" borderId="0" xfId="0" applyNumberFormat="1" applyFont="1" applyFill="1" applyAlignment="1">
      <alignment horizontal="right" vertical="top"/>
    </xf>
    <xf numFmtId="0" fontId="20" fillId="3" borderId="72" xfId="0" applyFont="1" applyFill="1" applyBorder="1" applyAlignment="1">
      <alignment vertical="center" wrapText="1"/>
    </xf>
    <xf numFmtId="4" fontId="20" fillId="3" borderId="28" xfId="0" applyNumberFormat="1" applyFont="1" applyFill="1" applyBorder="1" applyAlignment="1">
      <alignment horizontal="right" vertical="top"/>
    </xf>
    <xf numFmtId="0" fontId="48" fillId="3" borderId="75" xfId="0" applyFont="1" applyFill="1" applyBorder="1" applyAlignment="1">
      <alignment vertical="center"/>
    </xf>
    <xf numFmtId="0" fontId="49" fillId="3" borderId="75" xfId="0" applyFont="1" applyFill="1" applyBorder="1" applyAlignment="1">
      <alignment horizontal="left" vertical="center" wrapText="1" indent="2"/>
    </xf>
    <xf numFmtId="0" fontId="48" fillId="3" borderId="76" xfId="0" applyFont="1" applyFill="1" applyBorder="1" applyAlignment="1">
      <alignment vertical="center"/>
    </xf>
    <xf numFmtId="0" fontId="22" fillId="7" borderId="42" xfId="0" applyFont="1" applyFill="1" applyBorder="1" applyAlignment="1">
      <alignment vertical="center"/>
    </xf>
    <xf numFmtId="4" fontId="20" fillId="7" borderId="40" xfId="0" applyNumberFormat="1" applyFont="1" applyFill="1" applyBorder="1" applyAlignment="1">
      <alignment horizontal="center" vertical="center" wrapText="1"/>
    </xf>
    <xf numFmtId="4" fontId="20" fillId="7" borderId="39" xfId="0" applyNumberFormat="1" applyFont="1" applyFill="1" applyBorder="1" applyAlignment="1">
      <alignment horizontal="center" vertical="center" wrapText="1"/>
    </xf>
    <xf numFmtId="0" fontId="48" fillId="3" borderId="75" xfId="0" applyFont="1" applyFill="1" applyBorder="1" applyAlignment="1">
      <alignment vertical="center" wrapText="1"/>
    </xf>
    <xf numFmtId="0" fontId="48" fillId="3" borderId="77" xfId="0" applyFont="1" applyFill="1" applyBorder="1" applyAlignment="1">
      <alignment vertical="center" wrapText="1"/>
    </xf>
    <xf numFmtId="4" fontId="20" fillId="3" borderId="78" xfId="0" applyNumberFormat="1" applyFont="1" applyFill="1" applyBorder="1" applyAlignment="1">
      <alignment horizontal="right" vertical="top"/>
    </xf>
    <xf numFmtId="0" fontId="20" fillId="7" borderId="48" xfId="0" applyFont="1" applyFill="1" applyBorder="1" applyAlignment="1">
      <alignment horizontal="center" vertical="center" wrapText="1"/>
    </xf>
    <xf numFmtId="0" fontId="60" fillId="0" borderId="0" xfId="21" applyFont="1" applyAlignment="1">
      <alignment vertical="top"/>
    </xf>
    <xf numFmtId="0" fontId="29" fillId="0" borderId="0" xfId="0" applyFont="1" applyAlignment="1">
      <alignment horizontal="center" vertical="top"/>
    </xf>
    <xf numFmtId="49" fontId="30" fillId="0" borderId="1" xfId="22" applyNumberFormat="1" applyFont="1" applyBorder="1" applyAlignment="1">
      <alignment horizontal="center" wrapText="1"/>
    </xf>
    <xf numFmtId="4" fontId="19" fillId="0" borderId="11" xfId="13" applyNumberFormat="1" applyFont="1" applyBorder="1" applyAlignment="1">
      <alignment wrapText="1"/>
    </xf>
    <xf numFmtId="165" fontId="19" fillId="0" borderId="1" xfId="13" applyNumberFormat="1" applyFont="1" applyBorder="1"/>
    <xf numFmtId="0" fontId="20" fillId="6" borderId="29"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5" xfId="0" applyFont="1" applyFill="1" applyBorder="1" applyAlignment="1">
      <alignment horizontal="center" vertical="center" wrapText="1"/>
    </xf>
    <xf numFmtId="0" fontId="22" fillId="5" borderId="32" xfId="0" applyFont="1" applyFill="1" applyBorder="1" applyAlignment="1">
      <alignment vertical="center" wrapText="1"/>
    </xf>
    <xf numFmtId="0" fontId="22" fillId="5" borderId="33" xfId="0" applyFont="1" applyFill="1" applyBorder="1" applyAlignment="1">
      <alignment horizontal="center" vertical="center" wrapText="1"/>
    </xf>
    <xf numFmtId="0" fontId="22" fillId="3" borderId="34" xfId="0" applyFont="1" applyFill="1" applyBorder="1" applyAlignment="1">
      <alignment vertical="center" wrapText="1"/>
    </xf>
    <xf numFmtId="0" fontId="22" fillId="3" borderId="35" xfId="0" applyFont="1" applyFill="1" applyBorder="1" applyAlignment="1">
      <alignment horizontal="center" vertical="center" wrapText="1"/>
    </xf>
    <xf numFmtId="3" fontId="22" fillId="3" borderId="6" xfId="0" applyNumberFormat="1" applyFont="1" applyFill="1" applyBorder="1" applyAlignment="1">
      <alignment horizontal="right" vertical="top" wrapText="1"/>
    </xf>
    <xf numFmtId="0" fontId="50" fillId="3" borderId="35"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50" fillId="3" borderId="34" xfId="0" applyFont="1" applyFill="1" applyBorder="1" applyAlignment="1">
      <alignment horizontal="left" vertical="center" wrapText="1" indent="1"/>
    </xf>
    <xf numFmtId="0" fontId="20" fillId="3" borderId="34" xfId="0" applyFont="1" applyFill="1" applyBorder="1" applyAlignment="1">
      <alignment vertical="center" wrapText="1"/>
    </xf>
    <xf numFmtId="4" fontId="20" fillId="3" borderId="34" xfId="0" applyNumberFormat="1" applyFont="1" applyFill="1" applyBorder="1" applyAlignment="1">
      <alignment horizontal="right" vertical="top" wrapText="1"/>
    </xf>
    <xf numFmtId="0" fontId="49" fillId="3" borderId="34" xfId="0" applyFont="1" applyFill="1" applyBorder="1" applyAlignment="1">
      <alignment horizontal="left" vertical="center" wrapText="1" indent="1"/>
    </xf>
    <xf numFmtId="0" fontId="24" fillId="3" borderId="34" xfId="0" applyFont="1" applyFill="1" applyBorder="1" applyAlignment="1">
      <alignment horizontal="left" vertical="center" wrapText="1" indent="1"/>
    </xf>
    <xf numFmtId="0" fontId="50" fillId="3" borderId="0" xfId="0" applyFont="1" applyFill="1" applyAlignment="1">
      <alignment horizontal="left" vertical="center" wrapText="1" indent="1"/>
    </xf>
    <xf numFmtId="0" fontId="22" fillId="3" borderId="30" xfId="0" applyFont="1" applyFill="1" applyBorder="1" applyAlignment="1">
      <alignment vertical="center" wrapText="1"/>
    </xf>
    <xf numFmtId="0" fontId="20" fillId="6" borderId="41" xfId="0" applyFont="1" applyFill="1" applyBorder="1" applyAlignment="1">
      <alignment horizontal="center" vertical="center" wrapText="1"/>
    </xf>
    <xf numFmtId="0" fontId="20" fillId="3" borderId="36" xfId="0" applyFont="1" applyFill="1" applyBorder="1" applyAlignment="1">
      <alignment vertical="center" wrapText="1"/>
    </xf>
    <xf numFmtId="0" fontId="48" fillId="3" borderId="34" xfId="0" applyFont="1" applyFill="1" applyBorder="1" applyAlignment="1">
      <alignment vertical="center" wrapText="1"/>
    </xf>
    <xf numFmtId="0" fontId="38" fillId="0" borderId="0" xfId="21" applyFont="1" applyAlignment="1">
      <alignment vertical="top"/>
    </xf>
    <xf numFmtId="0" fontId="40" fillId="0" borderId="0" xfId="0" applyFont="1" applyAlignment="1">
      <alignment vertical="top"/>
    </xf>
    <xf numFmtId="0" fontId="19" fillId="5" borderId="0" xfId="12" applyFont="1" applyFill="1"/>
    <xf numFmtId="0" fontId="26" fillId="5" borderId="0" xfId="0" applyFont="1" applyFill="1"/>
    <xf numFmtId="2" fontId="20" fillId="3" borderId="14" xfId="0" applyNumberFormat="1" applyFont="1" applyFill="1" applyBorder="1" applyAlignment="1">
      <alignment horizontal="right" vertical="top" wrapText="1"/>
    </xf>
    <xf numFmtId="2" fontId="20" fillId="3" borderId="43"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wrapText="1"/>
    </xf>
    <xf numFmtId="2" fontId="24" fillId="3" borderId="0" xfId="0" applyNumberFormat="1" applyFont="1" applyFill="1" applyAlignment="1">
      <alignment horizontal="right" vertical="top" wrapText="1"/>
    </xf>
    <xf numFmtId="4" fontId="43" fillId="3" borderId="32" xfId="0" applyNumberFormat="1" applyFont="1" applyFill="1" applyBorder="1" applyAlignment="1">
      <alignment horizontal="right" vertical="top" wrapText="1"/>
    </xf>
    <xf numFmtId="164" fontId="43" fillId="3" borderId="38" xfId="0" applyNumberFormat="1" applyFont="1" applyFill="1" applyBorder="1" applyAlignment="1">
      <alignment vertical="top"/>
    </xf>
    <xf numFmtId="4" fontId="45" fillId="3" borderId="34" xfId="0" applyNumberFormat="1" applyFont="1" applyFill="1" applyBorder="1" applyAlignment="1">
      <alignment horizontal="right" vertical="top" wrapText="1"/>
    </xf>
    <xf numFmtId="4" fontId="39" fillId="3" borderId="34" xfId="0" applyNumberFormat="1" applyFont="1" applyFill="1" applyBorder="1" applyAlignment="1">
      <alignment horizontal="right" vertical="top" wrapText="1"/>
    </xf>
    <xf numFmtId="164" fontId="39" fillId="3" borderId="37" xfId="0" applyNumberFormat="1" applyFont="1" applyFill="1" applyBorder="1" applyAlignment="1">
      <alignment vertical="top"/>
    </xf>
    <xf numFmtId="164" fontId="43" fillId="3" borderId="32" xfId="0" applyNumberFormat="1" applyFont="1" applyFill="1" applyBorder="1" applyAlignment="1">
      <alignment horizontal="right" vertical="top" wrapText="1"/>
    </xf>
    <xf numFmtId="0" fontId="39" fillId="3" borderId="0" xfId="0" applyFont="1" applyFill="1" applyAlignment="1">
      <alignment horizontal="right" vertical="top" wrapText="1"/>
    </xf>
    <xf numFmtId="164" fontId="39" fillId="3" borderId="58" xfId="0" applyNumberFormat="1" applyFont="1" applyFill="1" applyBorder="1" applyAlignment="1">
      <alignment vertical="top"/>
    </xf>
    <xf numFmtId="164" fontId="19" fillId="0" borderId="1" xfId="14" applyNumberFormat="1" applyFont="1" applyBorder="1" applyAlignment="1">
      <alignment vertical="top"/>
    </xf>
    <xf numFmtId="0" fontId="79" fillId="0" borderId="0" xfId="0" applyFont="1"/>
    <xf numFmtId="4" fontId="43" fillId="0" borderId="60" xfId="25" applyNumberFormat="1" applyFont="1" applyBorder="1" applyAlignment="1">
      <alignment horizontal="right" vertical="top"/>
    </xf>
    <xf numFmtId="4" fontId="39" fillId="0" borderId="60" xfId="25" applyNumberFormat="1" applyFont="1" applyBorder="1" applyAlignment="1">
      <alignment horizontal="right" vertical="top"/>
    </xf>
    <xf numFmtId="0" fontId="43" fillId="3" borderId="34" xfId="0" applyFont="1" applyFill="1" applyBorder="1" applyAlignment="1">
      <alignment horizontal="left" vertical="center" wrapText="1" indent="1"/>
    </xf>
    <xf numFmtId="0" fontId="45" fillId="3" borderId="34" xfId="0" applyFont="1" applyFill="1" applyBorder="1" applyAlignment="1">
      <alignment horizontal="left" vertical="center" wrapText="1" indent="3"/>
    </xf>
    <xf numFmtId="164" fontId="24" fillId="3" borderId="7" xfId="0" applyNumberFormat="1" applyFont="1" applyFill="1" applyBorder="1" applyAlignment="1">
      <alignment horizontal="right" vertical="top" wrapText="1"/>
    </xf>
    <xf numFmtId="4" fontId="50" fillId="0" borderId="1" xfId="0" applyNumberFormat="1" applyFont="1" applyBorder="1" applyAlignment="1">
      <alignment horizontal="right" vertical="top"/>
    </xf>
    <xf numFmtId="164" fontId="50" fillId="4" borderId="1" xfId="1" applyNumberFormat="1" applyFont="1" applyFill="1" applyBorder="1" applyAlignment="1">
      <alignment horizontal="right" vertical="top"/>
    </xf>
    <xf numFmtId="4" fontId="48" fillId="3" borderId="6" xfId="0" applyNumberFormat="1" applyFont="1" applyFill="1" applyBorder="1" applyAlignment="1">
      <alignment horizontal="right" vertical="top" wrapText="1"/>
    </xf>
    <xf numFmtId="4" fontId="50" fillId="3" borderId="6" xfId="0" applyNumberFormat="1" applyFont="1" applyFill="1" applyBorder="1" applyAlignment="1">
      <alignment horizontal="right" vertical="top" wrapText="1"/>
    </xf>
    <xf numFmtId="4" fontId="49" fillId="3" borderId="6" xfId="0" applyNumberFormat="1" applyFont="1" applyFill="1" applyBorder="1" applyAlignment="1">
      <alignment horizontal="right" vertical="top" wrapText="1"/>
    </xf>
    <xf numFmtId="0" fontId="27" fillId="0" borderId="0" xfId="21" applyFont="1" applyAlignment="1">
      <alignment vertical="center"/>
    </xf>
    <xf numFmtId="4" fontId="23" fillId="0" borderId="0" xfId="0" applyNumberFormat="1" applyFont="1"/>
    <xf numFmtId="0" fontId="20" fillId="7" borderId="13" xfId="0" applyFont="1" applyFill="1" applyBorder="1" applyAlignment="1">
      <alignment horizontal="center" vertical="center" wrapText="1"/>
    </xf>
    <xf numFmtId="3" fontId="22" fillId="3" borderId="80" xfId="0" applyNumberFormat="1" applyFont="1" applyFill="1" applyBorder="1" applyAlignment="1">
      <alignment horizontal="right" vertical="top" wrapText="1"/>
    </xf>
    <xf numFmtId="3" fontId="22" fillId="3" borderId="43" xfId="0" applyNumberFormat="1" applyFont="1" applyFill="1" applyBorder="1" applyAlignment="1">
      <alignment horizontal="right" vertical="top" wrapText="1"/>
    </xf>
    <xf numFmtId="0" fontId="80" fillId="0" borderId="0" xfId="0" applyFont="1" applyAlignment="1">
      <alignment vertical="top" wrapText="1"/>
    </xf>
    <xf numFmtId="0" fontId="81" fillId="0" borderId="0" xfId="0" applyFont="1" applyAlignment="1">
      <alignment horizontal="left" vertical="top"/>
    </xf>
    <xf numFmtId="164" fontId="19" fillId="0" borderId="1" xfId="0" applyNumberFormat="1" applyFont="1" applyBorder="1" applyAlignment="1">
      <alignment vertical="top" wrapText="1"/>
    </xf>
    <xf numFmtId="0" fontId="21" fillId="7" borderId="54" xfId="0" applyFont="1" applyFill="1" applyBorder="1" applyAlignment="1">
      <alignment horizontal="center" vertical="center" wrapText="1"/>
    </xf>
    <xf numFmtId="0" fontId="40" fillId="0" borderId="0" xfId="12" applyFont="1"/>
    <xf numFmtId="0" fontId="83" fillId="0" borderId="0" xfId="0" applyFont="1" applyAlignment="1">
      <alignment vertical="center" wrapText="1"/>
    </xf>
    <xf numFmtId="0" fontId="37" fillId="0" borderId="0" xfId="0" applyFont="1"/>
    <xf numFmtId="0" fontId="46" fillId="0" borderId="0" xfId="0" applyFont="1" applyAlignment="1">
      <alignment horizontal="left"/>
    </xf>
    <xf numFmtId="0" fontId="83" fillId="0" borderId="0" xfId="0" applyFont="1" applyAlignment="1">
      <alignment horizontal="left" vertical="center" wrapText="1"/>
    </xf>
    <xf numFmtId="164" fontId="40" fillId="0" borderId="0" xfId="12" applyNumberFormat="1" applyFont="1"/>
    <xf numFmtId="0" fontId="36" fillId="5" borderId="0" xfId="12" applyFont="1" applyFill="1"/>
    <xf numFmtId="0" fontId="33" fillId="0" borderId="0" xfId="12" applyFont="1" applyAlignment="1">
      <alignment horizontal="center"/>
    </xf>
    <xf numFmtId="164" fontId="43" fillId="3" borderId="43" xfId="0" applyNumberFormat="1" applyFont="1" applyFill="1" applyBorder="1" applyAlignment="1">
      <alignment horizontal="right" vertical="top" wrapText="1"/>
    </xf>
    <xf numFmtId="164" fontId="45" fillId="3" borderId="6" xfId="0" applyNumberFormat="1" applyFont="1" applyFill="1" applyBorder="1" applyAlignment="1">
      <alignment horizontal="right" vertical="top" wrapText="1"/>
    </xf>
    <xf numFmtId="2" fontId="24" fillId="3" borderId="6" xfId="0" applyNumberFormat="1" applyFont="1" applyFill="1" applyBorder="1" applyAlignment="1">
      <alignment horizontal="right" vertical="top"/>
    </xf>
    <xf numFmtId="2" fontId="20" fillId="3" borderId="53"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165" fontId="50" fillId="3" borderId="6" xfId="0" applyNumberFormat="1" applyFont="1" applyFill="1" applyBorder="1" applyAlignment="1">
      <alignment horizontal="right" vertical="top" wrapText="1"/>
    </xf>
    <xf numFmtId="0" fontId="30" fillId="0" borderId="1" xfId="0" applyFont="1" applyBorder="1" applyAlignment="1">
      <alignment vertical="center" wrapText="1"/>
    </xf>
    <xf numFmtId="168" fontId="19" fillId="0" borderId="1" xfId="0" applyNumberFormat="1" applyFont="1" applyBorder="1"/>
    <xf numFmtId="4" fontId="19" fillId="0" borderId="1" xfId="13" applyNumberFormat="1" applyFont="1" applyBorder="1" applyAlignment="1">
      <alignment horizontal="right" vertical="top"/>
    </xf>
    <xf numFmtId="4" fontId="19" fillId="0" borderId="2" xfId="13" applyNumberFormat="1" applyFont="1" applyBorder="1" applyAlignment="1">
      <alignment horizontal="right" vertical="top"/>
    </xf>
    <xf numFmtId="4" fontId="22" fillId="3" borderId="0" xfId="0" applyNumberFormat="1" applyFont="1" applyFill="1" applyAlignment="1">
      <alignment horizontal="right" vertical="top" wrapText="1"/>
    </xf>
    <xf numFmtId="0" fontId="20" fillId="7" borderId="28" xfId="0" applyFont="1" applyFill="1" applyBorder="1" applyAlignment="1">
      <alignment vertical="center" wrapText="1"/>
    </xf>
    <xf numFmtId="0" fontId="21" fillId="7" borderId="65" xfId="0" applyFont="1" applyFill="1" applyBorder="1" applyAlignment="1">
      <alignment vertical="center" wrapText="1"/>
    </xf>
    <xf numFmtId="0" fontId="23" fillId="0" borderId="87" xfId="0" applyFont="1" applyBorder="1"/>
    <xf numFmtId="0" fontId="23" fillId="0" borderId="55" xfId="0" applyFont="1" applyBorder="1"/>
    <xf numFmtId="0" fontId="23" fillId="0" borderId="59" xfId="0" applyFont="1" applyBorder="1"/>
    <xf numFmtId="0" fontId="22" fillId="3" borderId="27" xfId="0" applyFont="1" applyFill="1" applyBorder="1" applyAlignment="1">
      <alignment vertical="center" wrapText="1"/>
    </xf>
    <xf numFmtId="4" fontId="22" fillId="3" borderId="27" xfId="0" applyNumberFormat="1" applyFont="1" applyFill="1" applyBorder="1" applyAlignment="1">
      <alignment horizontal="right" vertical="top" wrapText="1"/>
    </xf>
    <xf numFmtId="0" fontId="20" fillId="7" borderId="88" xfId="0" applyFont="1" applyFill="1" applyBorder="1" applyAlignment="1">
      <alignment horizontal="center" vertical="center" wrapText="1"/>
    </xf>
    <xf numFmtId="0" fontId="20" fillId="7" borderId="89" xfId="0" applyFont="1" applyFill="1" applyBorder="1" applyAlignment="1">
      <alignment horizontal="center" vertical="center" wrapText="1"/>
    </xf>
    <xf numFmtId="0" fontId="20" fillId="7" borderId="90" xfId="0" applyFont="1" applyFill="1" applyBorder="1" applyAlignment="1">
      <alignment horizontal="center" vertical="center" wrapText="1"/>
    </xf>
    <xf numFmtId="4" fontId="22" fillId="3" borderId="28" xfId="0" applyNumberFormat="1" applyFont="1" applyFill="1" applyBorder="1" applyAlignment="1">
      <alignment horizontal="right" vertical="top" wrapText="1"/>
    </xf>
    <xf numFmtId="0" fontId="20" fillId="3" borderId="28" xfId="0" applyFont="1" applyFill="1" applyBorder="1" applyAlignment="1">
      <alignment vertical="center" wrapText="1"/>
    </xf>
    <xf numFmtId="4" fontId="20" fillId="3" borderId="28" xfId="0" applyNumberFormat="1" applyFont="1" applyFill="1" applyBorder="1" applyAlignment="1">
      <alignment horizontal="right" vertical="top" wrapText="1"/>
    </xf>
    <xf numFmtId="0" fontId="22" fillId="3" borderId="28" xfId="0" applyFont="1" applyFill="1" applyBorder="1" applyAlignment="1">
      <alignment vertical="center" wrapText="1"/>
    </xf>
    <xf numFmtId="0" fontId="23" fillId="0" borderId="66" xfId="0" applyFont="1" applyBorder="1"/>
    <xf numFmtId="164" fontId="22" fillId="3" borderId="28" xfId="0" applyNumberFormat="1" applyFont="1" applyFill="1" applyBorder="1" applyAlignment="1">
      <alignment horizontal="right" vertical="top" wrapText="1"/>
    </xf>
    <xf numFmtId="0" fontId="23" fillId="7" borderId="28" xfId="0" applyFont="1" applyFill="1" applyBorder="1" applyAlignment="1">
      <alignment vertical="center" wrapText="1"/>
    </xf>
    <xf numFmtId="0" fontId="23" fillId="0" borderId="48" xfId="0" applyFont="1" applyBorder="1"/>
    <xf numFmtId="164" fontId="23" fillId="0" borderId="48" xfId="0" applyNumberFormat="1" applyFont="1" applyBorder="1" applyAlignment="1">
      <alignment horizontal="right" vertical="top"/>
    </xf>
    <xf numFmtId="0" fontId="36" fillId="0" borderId="0" xfId="4" applyFont="1"/>
    <xf numFmtId="0" fontId="85" fillId="0" borderId="1" xfId="4" applyFont="1" applyBorder="1" applyAlignment="1">
      <alignment horizontal="center" vertical="center" wrapText="1"/>
    </xf>
    <xf numFmtId="0" fontId="19" fillId="0" borderId="1" xfId="4" applyFont="1" applyBorder="1" applyAlignment="1">
      <alignment horizontal="left" vertical="top" wrapText="1"/>
    </xf>
    <xf numFmtId="4" fontId="48" fillId="3" borderId="84" xfId="0" applyNumberFormat="1" applyFont="1" applyFill="1" applyBorder="1" applyAlignment="1">
      <alignment horizontal="right" vertical="top" wrapText="1"/>
    </xf>
    <xf numFmtId="4" fontId="50" fillId="3" borderId="84" xfId="0" applyNumberFormat="1" applyFont="1" applyFill="1" applyBorder="1" applyAlignment="1">
      <alignment horizontal="right" vertical="top" wrapText="1"/>
    </xf>
    <xf numFmtId="4" fontId="49" fillId="3" borderId="84" xfId="0" applyNumberFormat="1" applyFont="1" applyFill="1" applyBorder="1" applyAlignment="1">
      <alignment horizontal="right" vertical="top" wrapText="1"/>
    </xf>
    <xf numFmtId="0" fontId="20" fillId="3" borderId="91" xfId="0" applyFont="1" applyFill="1" applyBorder="1" applyAlignment="1">
      <alignment vertical="center" wrapText="1"/>
    </xf>
    <xf numFmtId="4" fontId="48" fillId="3" borderId="91" xfId="0" applyNumberFormat="1" applyFont="1" applyFill="1" applyBorder="1" applyAlignment="1">
      <alignment horizontal="right" vertical="top" wrapText="1"/>
    </xf>
    <xf numFmtId="4" fontId="48" fillId="3" borderId="92" xfId="0" applyNumberFormat="1" applyFont="1" applyFill="1" applyBorder="1" applyAlignment="1">
      <alignment horizontal="right" vertical="top" wrapText="1"/>
    </xf>
    <xf numFmtId="165" fontId="48" fillId="3" borderId="91" xfId="0" applyNumberFormat="1" applyFont="1" applyFill="1" applyBorder="1" applyAlignment="1">
      <alignment horizontal="right" vertical="top" wrapText="1"/>
    </xf>
    <xf numFmtId="0" fontId="48" fillId="0" borderId="1" xfId="4" applyFont="1" applyBorder="1" applyAlignment="1">
      <alignment horizontal="center" vertical="center" wrapText="1"/>
    </xf>
    <xf numFmtId="0" fontId="49" fillId="3" borderId="75" xfId="0" applyFont="1" applyFill="1" applyBorder="1" applyAlignment="1">
      <alignment horizontal="left" vertical="center" wrapText="1" indent="3"/>
    </xf>
    <xf numFmtId="0" fontId="24" fillId="3" borderId="72" xfId="0" applyFont="1" applyFill="1" applyBorder="1" applyAlignment="1">
      <alignment horizontal="left" vertical="center" wrapText="1" indent="3"/>
    </xf>
    <xf numFmtId="0" fontId="50" fillId="0" borderId="1" xfId="0" applyFont="1" applyBorder="1" applyAlignment="1">
      <alignment horizontal="left" wrapText="1" indent="1"/>
    </xf>
    <xf numFmtId="0" fontId="61" fillId="6" borderId="0" xfId="0" applyFont="1" applyFill="1" applyAlignment="1">
      <alignment horizontal="left" vertical="center" readingOrder="1"/>
    </xf>
    <xf numFmtId="0" fontId="61" fillId="6" borderId="0" xfId="0" applyFont="1" applyFill="1" applyAlignment="1">
      <alignment vertical="center" wrapText="1"/>
    </xf>
    <xf numFmtId="0" fontId="42" fillId="6" borderId="0" xfId="0" applyFont="1" applyFill="1"/>
    <xf numFmtId="0" fontId="29" fillId="6" borderId="0" xfId="0" applyFont="1" applyFill="1"/>
    <xf numFmtId="0" fontId="70" fillId="0" borderId="0" xfId="12" applyFont="1"/>
    <xf numFmtId="0" fontId="29" fillId="0" borderId="0" xfId="12" applyFont="1"/>
    <xf numFmtId="0" fontId="60" fillId="0" borderId="0" xfId="21" applyFont="1" applyFill="1" applyAlignment="1">
      <alignment vertical="top"/>
    </xf>
    <xf numFmtId="2" fontId="22" fillId="3" borderId="6" xfId="0" applyNumberFormat="1" applyFont="1" applyFill="1" applyBorder="1" applyAlignment="1">
      <alignment horizontal="right" vertical="top"/>
    </xf>
    <xf numFmtId="0" fontId="50" fillId="3" borderId="5" xfId="0" applyFont="1" applyFill="1" applyBorder="1" applyAlignment="1">
      <alignment vertical="center" wrapText="1"/>
    </xf>
    <xf numFmtId="0" fontId="50" fillId="3" borderId="54" xfId="0" applyFont="1" applyFill="1" applyBorder="1" applyAlignment="1">
      <alignment vertical="center" wrapText="1"/>
    </xf>
    <xf numFmtId="0" fontId="49" fillId="3" borderId="72" xfId="0" applyFont="1" applyFill="1" applyBorder="1" applyAlignment="1">
      <alignment horizontal="left" vertical="center" wrapText="1" indent="3"/>
    </xf>
    <xf numFmtId="4" fontId="49" fillId="3" borderId="28" xfId="0" applyNumberFormat="1" applyFont="1" applyFill="1" applyBorder="1" applyAlignment="1">
      <alignment horizontal="right" vertical="top"/>
    </xf>
    <xf numFmtId="3" fontId="22" fillId="3" borderId="79" xfId="0" applyNumberFormat="1" applyFont="1" applyFill="1" applyBorder="1" applyAlignment="1">
      <alignment horizontal="right" vertical="top" wrapText="1"/>
    </xf>
    <xf numFmtId="0" fontId="22" fillId="3" borderId="79" xfId="0" applyFont="1" applyFill="1" applyBorder="1" applyAlignment="1">
      <alignment horizontal="right" vertical="top" wrapText="1"/>
    </xf>
    <xf numFmtId="164" fontId="19" fillId="0" borderId="1" xfId="5" applyNumberFormat="1" applyFont="1" applyFill="1" applyBorder="1" applyAlignment="1">
      <alignment vertical="top" wrapText="1"/>
    </xf>
    <xf numFmtId="4" fontId="22" fillId="10" borderId="6" xfId="0" applyNumberFormat="1" applyFont="1" applyFill="1" applyBorder="1" applyAlignment="1">
      <alignment horizontal="right" vertical="top" wrapText="1"/>
    </xf>
    <xf numFmtId="164" fontId="22" fillId="3" borderId="17" xfId="0" applyNumberFormat="1" applyFont="1" applyFill="1" applyBorder="1" applyAlignment="1">
      <alignment horizontal="right" vertical="top" wrapText="1"/>
    </xf>
    <xf numFmtId="164" fontId="22" fillId="3" borderId="5" xfId="0" applyNumberFormat="1" applyFont="1" applyFill="1" applyBorder="1" applyAlignment="1">
      <alignment horizontal="right" vertical="top" wrapText="1"/>
    </xf>
    <xf numFmtId="164" fontId="20" fillId="3" borderId="47" xfId="0" applyNumberFormat="1" applyFont="1" applyFill="1" applyBorder="1" applyAlignment="1">
      <alignment horizontal="right" vertical="top" wrapText="1"/>
    </xf>
    <xf numFmtId="164" fontId="20" fillId="3" borderId="0" xfId="0" applyNumberFormat="1" applyFont="1" applyFill="1" applyAlignment="1">
      <alignment horizontal="right" vertical="top" wrapText="1"/>
    </xf>
    <xf numFmtId="164" fontId="20" fillId="3" borderId="9" xfId="0" applyNumberFormat="1" applyFont="1" applyFill="1" applyBorder="1" applyAlignment="1">
      <alignment horizontal="right" vertical="top" wrapText="1"/>
    </xf>
    <xf numFmtId="164" fontId="43" fillId="3" borderId="52" xfId="0" applyNumberFormat="1" applyFont="1" applyFill="1" applyBorder="1" applyAlignment="1">
      <alignment horizontal="right" vertical="top" wrapText="1"/>
    </xf>
    <xf numFmtId="164" fontId="43" fillId="3" borderId="17"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164" fontId="39" fillId="3" borderId="17" xfId="0" applyNumberFormat="1" applyFont="1" applyFill="1" applyBorder="1" applyAlignment="1">
      <alignment horizontal="right" vertical="top" wrapText="1"/>
    </xf>
    <xf numFmtId="164" fontId="39" fillId="3" borderId="6" xfId="0" applyNumberFormat="1" applyFont="1" applyFill="1" applyBorder="1" applyAlignment="1">
      <alignment horizontal="right" vertical="top" wrapText="1"/>
    </xf>
    <xf numFmtId="164" fontId="45" fillId="3" borderId="17" xfId="0" applyNumberFormat="1" applyFont="1" applyFill="1" applyBorder="1" applyAlignment="1">
      <alignment horizontal="right" vertical="top" wrapText="1"/>
    </xf>
    <xf numFmtId="164" fontId="43" fillId="3" borderId="47" xfId="0" applyNumberFormat="1" applyFont="1" applyFill="1" applyBorder="1" applyAlignment="1">
      <alignment horizontal="right" vertical="top" wrapText="1"/>
    </xf>
    <xf numFmtId="0" fontId="62" fillId="3" borderId="0" xfId="0" applyFont="1" applyFill="1" applyAlignment="1">
      <alignment vertical="center" wrapText="1"/>
    </xf>
    <xf numFmtId="164" fontId="22" fillId="3" borderId="50" xfId="0" applyNumberFormat="1" applyFont="1" applyFill="1" applyBorder="1" applyAlignment="1">
      <alignment horizontal="right" vertical="top" wrapText="1"/>
    </xf>
    <xf numFmtId="164" fontId="22" fillId="3" borderId="49" xfId="0" applyNumberFormat="1" applyFont="1" applyFill="1" applyBorder="1" applyAlignment="1">
      <alignment horizontal="right" vertical="top" wrapText="1"/>
    </xf>
    <xf numFmtId="164" fontId="22" fillId="3" borderId="14" xfId="0" applyNumberFormat="1" applyFont="1" applyFill="1" applyBorder="1" applyAlignment="1">
      <alignment horizontal="right" vertical="top" wrapText="1"/>
    </xf>
    <xf numFmtId="2" fontId="82" fillId="3" borderId="6" xfId="0" applyNumberFormat="1" applyFont="1" applyFill="1" applyBorder="1" applyAlignment="1">
      <alignment horizontal="right" vertical="top" wrapText="1"/>
    </xf>
    <xf numFmtId="0" fontId="84" fillId="0" borderId="1" xfId="0" applyFont="1" applyBorder="1" applyAlignment="1">
      <alignment horizontal="center"/>
    </xf>
    <xf numFmtId="0" fontId="86" fillId="0" borderId="1" xfId="0" applyFont="1" applyBorder="1" applyAlignment="1">
      <alignment vertical="top"/>
    </xf>
    <xf numFmtId="4" fontId="86" fillId="0" borderId="1" xfId="24" applyNumberFormat="1" applyFont="1" applyBorder="1" applyAlignment="1">
      <alignment horizontal="right" vertical="top"/>
    </xf>
    <xf numFmtId="2" fontId="86" fillId="0" borderId="1" xfId="0" applyNumberFormat="1" applyFont="1" applyBorder="1" applyAlignment="1">
      <alignment vertical="top"/>
    </xf>
    <xf numFmtId="0" fontId="19" fillId="0" borderId="1" xfId="13" applyFont="1" applyBorder="1" applyAlignment="1">
      <alignment vertical="top" wrapText="1"/>
    </xf>
    <xf numFmtId="164" fontId="50" fillId="3" borderId="7" xfId="0" applyNumberFormat="1" applyFont="1" applyFill="1" applyBorder="1" applyAlignment="1">
      <alignment horizontal="right" vertical="top"/>
    </xf>
    <xf numFmtId="164" fontId="50" fillId="3" borderId="7" xfId="0" applyNumberFormat="1" applyFont="1" applyFill="1" applyBorder="1" applyAlignment="1">
      <alignment horizontal="right" vertical="top" wrapText="1"/>
    </xf>
    <xf numFmtId="164" fontId="48" fillId="3" borderId="43" xfId="0" applyNumberFormat="1" applyFont="1" applyFill="1" applyBorder="1" applyAlignment="1">
      <alignment horizontal="right" vertical="top" wrapText="1"/>
    </xf>
    <xf numFmtId="164" fontId="50" fillId="3" borderId="6" xfId="0" applyNumberFormat="1" applyFont="1" applyFill="1" applyBorder="1" applyAlignment="1">
      <alignment horizontal="right" vertical="top"/>
    </xf>
    <xf numFmtId="164" fontId="50" fillId="3" borderId="6" xfId="0" applyNumberFormat="1" applyFont="1" applyFill="1" applyBorder="1" applyAlignment="1">
      <alignment horizontal="right" vertical="top" wrapText="1"/>
    </xf>
    <xf numFmtId="164" fontId="49" fillId="3" borderId="7" xfId="0" applyNumberFormat="1" applyFont="1" applyFill="1" applyBorder="1" applyAlignment="1">
      <alignment horizontal="right" vertical="top"/>
    </xf>
    <xf numFmtId="164" fontId="49" fillId="3" borderId="7" xfId="0" applyNumberFormat="1" applyFont="1" applyFill="1" applyBorder="1" applyAlignment="1">
      <alignment horizontal="right" vertical="top" wrapText="1"/>
    </xf>
    <xf numFmtId="0" fontId="20" fillId="3" borderId="43" xfId="0" applyFont="1" applyFill="1" applyBorder="1" applyAlignment="1">
      <alignment horizontal="right" vertical="top" wrapText="1"/>
    </xf>
    <xf numFmtId="0" fontId="24" fillId="3" borderId="6" xfId="0" applyFont="1" applyFill="1" applyBorder="1" applyAlignment="1">
      <alignment horizontal="right" vertical="top" wrapText="1"/>
    </xf>
    <xf numFmtId="0" fontId="24" fillId="3" borderId="0" xfId="0" applyFont="1" applyFill="1" applyAlignment="1">
      <alignment horizontal="right" vertical="top" wrapText="1"/>
    </xf>
    <xf numFmtId="168" fontId="19" fillId="0" borderId="1" xfId="1" applyNumberFormat="1" applyFont="1" applyBorder="1" applyAlignment="1">
      <alignment vertical="top"/>
    </xf>
    <xf numFmtId="4" fontId="20" fillId="3" borderId="36" xfId="0" applyNumberFormat="1" applyFont="1" applyFill="1" applyBorder="1" applyAlignment="1">
      <alignment vertical="top"/>
    </xf>
    <xf numFmtId="4" fontId="20" fillId="3" borderId="36" xfId="0" applyNumberFormat="1" applyFont="1" applyFill="1" applyBorder="1" applyAlignment="1">
      <alignment vertical="top" wrapText="1"/>
    </xf>
    <xf numFmtId="4" fontId="20" fillId="3" borderId="34" xfId="0" applyNumberFormat="1" applyFont="1" applyFill="1" applyBorder="1" applyAlignment="1">
      <alignment horizontal="right" vertical="top"/>
    </xf>
    <xf numFmtId="4" fontId="22" fillId="3" borderId="34" xfId="0" applyNumberFormat="1" applyFont="1" applyFill="1" applyBorder="1" applyAlignment="1">
      <alignment vertical="top"/>
    </xf>
    <xf numFmtId="4" fontId="23" fillId="3" borderId="34" xfId="0" applyNumberFormat="1" applyFont="1" applyFill="1" applyBorder="1" applyAlignment="1">
      <alignment vertical="top"/>
    </xf>
    <xf numFmtId="4" fontId="23" fillId="3" borderId="34" xfId="0" applyNumberFormat="1" applyFont="1" applyFill="1" applyBorder="1" applyAlignment="1">
      <alignment vertical="top" wrapText="1"/>
    </xf>
    <xf numFmtId="4" fontId="22" fillId="3" borderId="34" xfId="0" applyNumberFormat="1" applyFont="1" applyFill="1" applyBorder="1" applyAlignment="1">
      <alignment vertical="top" wrapText="1"/>
    </xf>
    <xf numFmtId="4" fontId="22" fillId="3" borderId="0" xfId="0" applyNumberFormat="1" applyFont="1" applyFill="1" applyAlignment="1">
      <alignment vertical="top"/>
    </xf>
    <xf numFmtId="0" fontId="22" fillId="3" borderId="0" xfId="0" applyFont="1" applyFill="1" applyAlignment="1">
      <alignment vertical="top"/>
    </xf>
    <xf numFmtId="0" fontId="23" fillId="3" borderId="0" xfId="0" applyFont="1" applyFill="1" applyAlignment="1">
      <alignment vertical="top"/>
    </xf>
    <xf numFmtId="0" fontId="22" fillId="3" borderId="0" xfId="0" applyFont="1" applyFill="1" applyAlignment="1">
      <alignment vertical="top" wrapText="1"/>
    </xf>
    <xf numFmtId="0" fontId="20" fillId="7" borderId="47" xfId="0" applyFont="1" applyFill="1" applyBorder="1" applyAlignment="1">
      <alignment horizontal="center" vertical="center" wrapText="1"/>
    </xf>
    <xf numFmtId="0" fontId="20" fillId="7" borderId="39" xfId="0" applyFont="1" applyFill="1" applyBorder="1" applyAlignment="1">
      <alignment horizontal="center" vertical="center" wrapText="1"/>
    </xf>
    <xf numFmtId="14" fontId="48" fillId="0" borderId="1" xfId="0" applyNumberFormat="1" applyFont="1" applyBorder="1" applyAlignment="1">
      <alignment horizontal="center" vertical="center" wrapText="1"/>
    </xf>
    <xf numFmtId="49" fontId="30" fillId="0" borderId="1" xfId="3" applyNumberFormat="1" applyFont="1" applyBorder="1" applyAlignment="1">
      <alignment horizontal="center" vertical="center"/>
    </xf>
    <xf numFmtId="0" fontId="22" fillId="3" borderId="79" xfId="0" applyFont="1" applyFill="1" applyBorder="1" applyAlignment="1">
      <alignment vertical="top" wrapText="1"/>
    </xf>
    <xf numFmtId="0" fontId="43" fillId="0" borderId="93" xfId="25" applyFont="1" applyBorder="1" applyAlignment="1">
      <alignment horizontal="center" vertical="center"/>
    </xf>
    <xf numFmtId="0" fontId="30" fillId="0" borderId="1" xfId="8" applyFont="1" applyBorder="1" applyAlignment="1">
      <alignment horizontal="center" wrapText="1"/>
    </xf>
    <xf numFmtId="0" fontId="30" fillId="0" borderId="1" xfId="12" applyFont="1" applyBorder="1" applyAlignment="1">
      <alignment horizontal="center" vertical="center"/>
    </xf>
    <xf numFmtId="2" fontId="19" fillId="0" borderId="1" xfId="13" applyNumberFormat="1" applyFont="1" applyBorder="1" applyAlignment="1">
      <alignment vertical="top" wrapText="1"/>
    </xf>
    <xf numFmtId="0" fontId="30" fillId="0" borderId="1" xfId="16" applyFont="1" applyBorder="1" applyAlignment="1">
      <alignment horizontal="center"/>
    </xf>
    <xf numFmtId="0" fontId="20" fillId="6" borderId="58" xfId="0" applyFont="1" applyFill="1" applyBorder="1" applyAlignment="1">
      <alignment horizontal="center" vertical="center" wrapText="1"/>
    </xf>
    <xf numFmtId="0" fontId="59" fillId="0" borderId="0" xfId="0" applyFont="1" applyAlignment="1">
      <alignment horizontal="left" vertical="top" wrapText="1"/>
    </xf>
    <xf numFmtId="0" fontId="80" fillId="0" borderId="0" xfId="0" applyFont="1" applyAlignment="1">
      <alignment horizontal="left" vertical="top" wrapText="1"/>
    </xf>
    <xf numFmtId="2" fontId="62" fillId="3" borderId="0" xfId="0" applyNumberFormat="1" applyFont="1" applyFill="1" applyAlignment="1">
      <alignment horizontal="right" vertical="center"/>
    </xf>
    <xf numFmtId="164" fontId="22" fillId="3" borderId="79" xfId="0" applyNumberFormat="1" applyFont="1" applyFill="1" applyBorder="1" applyAlignment="1">
      <alignment horizontal="right" vertical="top" wrapText="1"/>
    </xf>
    <xf numFmtId="0" fontId="22" fillId="3" borderId="94" xfId="0" applyFont="1" applyFill="1" applyBorder="1" applyAlignment="1">
      <alignment vertical="top" wrapText="1"/>
    </xf>
    <xf numFmtId="0" fontId="22" fillId="3" borderId="32" xfId="0" applyFont="1" applyFill="1" applyBorder="1" applyAlignment="1">
      <alignment vertical="top" wrapText="1"/>
    </xf>
    <xf numFmtId="0" fontId="36" fillId="0" borderId="95" xfId="0" applyFont="1" applyBorder="1"/>
    <xf numFmtId="0" fontId="36" fillId="0" borderId="36" xfId="0" applyFont="1" applyBorder="1"/>
    <xf numFmtId="164" fontId="43" fillId="3" borderId="0" xfId="0" applyNumberFormat="1" applyFont="1" applyFill="1" applyAlignment="1">
      <alignment horizontal="right" vertical="top" wrapText="1"/>
    </xf>
    <xf numFmtId="0" fontId="43" fillId="6" borderId="59" xfId="0" applyFont="1" applyFill="1" applyBorder="1" applyAlignment="1">
      <alignment horizontal="center" vertical="center" wrapText="1"/>
    </xf>
    <xf numFmtId="164" fontId="43" fillId="3" borderId="97" xfId="0" applyNumberFormat="1" applyFont="1" applyFill="1" applyBorder="1" applyAlignment="1">
      <alignment horizontal="right" vertical="top" wrapText="1"/>
    </xf>
    <xf numFmtId="164" fontId="43" fillId="3" borderId="84" xfId="0" applyNumberFormat="1" applyFont="1" applyFill="1" applyBorder="1" applyAlignment="1">
      <alignment horizontal="right" vertical="top" wrapText="1"/>
    </xf>
    <xf numFmtId="164" fontId="39" fillId="3" borderId="84" xfId="0" applyNumberFormat="1" applyFont="1" applyFill="1" applyBorder="1" applyAlignment="1">
      <alignment horizontal="right" vertical="top" wrapText="1"/>
    </xf>
    <xf numFmtId="164" fontId="45" fillId="3" borderId="84" xfId="0" applyNumberFormat="1" applyFont="1" applyFill="1" applyBorder="1" applyAlignment="1">
      <alignment horizontal="right" vertical="top" wrapText="1"/>
    </xf>
    <xf numFmtId="164" fontId="43" fillId="3" borderId="66" xfId="0" applyNumberFormat="1" applyFont="1" applyFill="1" applyBorder="1" applyAlignment="1">
      <alignment horizontal="right" vertical="top" wrapText="1"/>
    </xf>
    <xf numFmtId="0" fontId="87" fillId="0" borderId="0" xfId="0" applyFont="1"/>
    <xf numFmtId="0" fontId="48" fillId="0" borderId="1" xfId="0" applyFont="1" applyBorder="1" applyAlignment="1">
      <alignment horizontal="center"/>
    </xf>
    <xf numFmtId="2" fontId="50" fillId="0" borderId="1" xfId="0" applyNumberFormat="1" applyFont="1" applyBorder="1"/>
    <xf numFmtId="0" fontId="30" fillId="0" borderId="0" xfId="0" applyFont="1" applyAlignment="1">
      <alignment horizontal="center"/>
    </xf>
    <xf numFmtId="2" fontId="19" fillId="0" borderId="1" xfId="0" applyNumberFormat="1" applyFont="1" applyBorder="1"/>
    <xf numFmtId="0" fontId="89" fillId="0" borderId="0" xfId="0" applyFont="1"/>
    <xf numFmtId="164" fontId="19" fillId="0" borderId="0" xfId="0" applyNumberFormat="1" applyFont="1"/>
    <xf numFmtId="0" fontId="90" fillId="0" borderId="1" xfId="0" applyFont="1" applyBorder="1"/>
    <xf numFmtId="0" fontId="91" fillId="0" borderId="1" xfId="0" applyFont="1" applyBorder="1"/>
    <xf numFmtId="4" fontId="19" fillId="0" borderId="1" xfId="0" applyNumberFormat="1" applyFont="1" applyBorder="1"/>
    <xf numFmtId="2" fontId="20" fillId="3" borderId="28" xfId="0" applyNumberFormat="1" applyFont="1" applyFill="1" applyBorder="1" applyAlignment="1">
      <alignment horizontal="right" vertical="top" wrapText="1"/>
    </xf>
    <xf numFmtId="0" fontId="21" fillId="7" borderId="66" xfId="0" applyFont="1" applyFill="1" applyBorder="1" applyAlignment="1">
      <alignment horizontal="center" vertical="center" wrapText="1"/>
    </xf>
    <xf numFmtId="0" fontId="20" fillId="3" borderId="48" xfId="0" applyFont="1" applyFill="1" applyBorder="1" applyAlignment="1">
      <alignment vertical="top" wrapText="1"/>
    </xf>
    <xf numFmtId="0" fontId="22" fillId="3" borderId="84" xfId="0" applyFont="1" applyFill="1" applyBorder="1" applyAlignment="1">
      <alignment vertical="top" wrapText="1"/>
    </xf>
    <xf numFmtId="0" fontId="82" fillId="3" borderId="84" xfId="0" applyFont="1" applyFill="1" applyBorder="1" applyAlignment="1">
      <alignment vertical="top" wrapText="1"/>
    </xf>
    <xf numFmtId="0" fontId="26" fillId="0" borderId="74" xfId="0" applyFont="1" applyBorder="1"/>
    <xf numFmtId="168" fontId="20" fillId="3" borderId="48" xfId="1" applyNumberFormat="1" applyFont="1" applyFill="1" applyBorder="1" applyAlignment="1">
      <alignment horizontal="right" vertical="top" wrapText="1"/>
    </xf>
    <xf numFmtId="168" fontId="22" fillId="3" borderId="99" xfId="1" applyNumberFormat="1" applyFont="1" applyFill="1" applyBorder="1" applyAlignment="1">
      <alignment horizontal="right" vertical="top" wrapText="1"/>
    </xf>
    <xf numFmtId="168" fontId="82" fillId="3" borderId="99" xfId="1" applyNumberFormat="1" applyFont="1" applyFill="1" applyBorder="1" applyAlignment="1">
      <alignment horizontal="right" vertical="top" wrapText="1"/>
    </xf>
    <xf numFmtId="0" fontId="36" fillId="0" borderId="69" xfId="12" applyFont="1" applyBorder="1"/>
    <xf numFmtId="0" fontId="26" fillId="0" borderId="66" xfId="0" applyFont="1" applyBorder="1"/>
    <xf numFmtId="0" fontId="20" fillId="7" borderId="100" xfId="0" applyFont="1" applyFill="1" applyBorder="1" applyAlignment="1">
      <alignment horizontal="center" vertical="center" wrapText="1"/>
    </xf>
    <xf numFmtId="2" fontId="20" fillId="3" borderId="97" xfId="0" applyNumberFormat="1" applyFont="1" applyFill="1" applyBorder="1" applyAlignment="1">
      <alignment horizontal="right" vertical="top" wrapText="1"/>
    </xf>
    <xf numFmtId="2" fontId="22" fillId="3" borderId="84" xfId="0" applyNumberFormat="1" applyFont="1" applyFill="1" applyBorder="1" applyAlignment="1">
      <alignment horizontal="right" vertical="top" wrapText="1"/>
    </xf>
    <xf numFmtId="2" fontId="24" fillId="3" borderId="84" xfId="0" applyNumberFormat="1" applyFont="1" applyFill="1" applyBorder="1" applyAlignment="1">
      <alignment horizontal="right" vertical="top" wrapText="1"/>
    </xf>
    <xf numFmtId="0" fontId="23" fillId="7" borderId="66" xfId="0" applyFont="1" applyFill="1" applyBorder="1" applyAlignment="1">
      <alignment vertical="center" wrapText="1"/>
    </xf>
    <xf numFmtId="0" fontId="20" fillId="3" borderId="103" xfId="0" applyFont="1" applyFill="1" applyBorder="1" applyAlignment="1">
      <alignment vertical="center" wrapText="1"/>
    </xf>
    <xf numFmtId="0" fontId="22" fillId="3" borderId="104" xfId="0" applyFont="1" applyFill="1" applyBorder="1" applyAlignment="1">
      <alignment horizontal="left" vertical="center" wrapText="1" indent="1"/>
    </xf>
    <xf numFmtId="0" fontId="50" fillId="3" borderId="103" xfId="0" applyFont="1" applyFill="1" applyBorder="1" applyAlignment="1">
      <alignment horizontal="left" vertical="center" wrapText="1" indent="1"/>
    </xf>
    <xf numFmtId="0" fontId="22" fillId="3" borderId="103" xfId="0" applyFont="1" applyFill="1" applyBorder="1" applyAlignment="1">
      <alignment horizontal="left" vertical="center" wrapText="1" indent="1"/>
    </xf>
    <xf numFmtId="0" fontId="24" fillId="3" borderId="104" xfId="0" applyFont="1" applyFill="1" applyBorder="1" applyAlignment="1">
      <alignment horizontal="left" vertical="center" wrapText="1" indent="2"/>
    </xf>
    <xf numFmtId="0" fontId="24" fillId="3" borderId="105" xfId="0" applyFont="1" applyFill="1" applyBorder="1" applyAlignment="1">
      <alignment horizontal="left" vertical="center" wrapText="1" indent="2"/>
    </xf>
    <xf numFmtId="0" fontId="22" fillId="3" borderId="66" xfId="0" applyFont="1" applyFill="1" applyBorder="1" applyAlignment="1">
      <alignment horizontal="left" vertical="center" wrapText="1" indent="1"/>
    </xf>
    <xf numFmtId="0" fontId="26" fillId="0" borderId="27" xfId="0" applyFont="1" applyBorder="1"/>
    <xf numFmtId="0" fontId="39" fillId="3" borderId="34" xfId="0" applyFont="1" applyFill="1" applyBorder="1" applyAlignment="1">
      <alignment horizontal="left" vertical="center" wrapText="1"/>
    </xf>
    <xf numFmtId="0" fontId="39" fillId="3" borderId="0" xfId="0" applyFont="1" applyFill="1" applyAlignment="1">
      <alignment horizontal="left" vertical="center" wrapText="1"/>
    </xf>
    <xf numFmtId="164" fontId="19" fillId="0" borderId="0" xfId="13" applyNumberFormat="1" applyFont="1"/>
    <xf numFmtId="0" fontId="30" fillId="0" borderId="1" xfId="13" applyFont="1" applyBorder="1" applyAlignment="1">
      <alignment horizontal="center" vertical="top"/>
    </xf>
    <xf numFmtId="49" fontId="30" fillId="0" borderId="1" xfId="22" applyNumberFormat="1" applyFont="1" applyBorder="1" applyAlignment="1">
      <alignment horizontal="center" vertical="top" wrapText="1"/>
    </xf>
    <xf numFmtId="0" fontId="19" fillId="0" borderId="1" xfId="13" applyFont="1" applyBorder="1" applyAlignment="1">
      <alignment horizontal="left" vertical="top" wrapText="1"/>
    </xf>
    <xf numFmtId="164" fontId="19" fillId="0" borderId="1" xfId="13" applyNumberFormat="1" applyFont="1" applyBorder="1" applyAlignment="1">
      <alignment vertical="top"/>
    </xf>
    <xf numFmtId="0" fontId="20" fillId="7" borderId="106" xfId="0" applyFont="1" applyFill="1" applyBorder="1" applyAlignment="1">
      <alignment horizontal="center" vertical="center" wrapText="1"/>
    </xf>
    <xf numFmtId="4" fontId="20" fillId="3" borderId="48" xfId="0" applyNumberFormat="1" applyFont="1" applyFill="1" applyBorder="1" applyAlignment="1">
      <alignment horizontal="right" vertical="top" wrapText="1"/>
    </xf>
    <xf numFmtId="4" fontId="22" fillId="3" borderId="48" xfId="0" applyNumberFormat="1" applyFont="1" applyFill="1" applyBorder="1" applyAlignment="1">
      <alignment horizontal="right" vertical="top" wrapText="1"/>
    </xf>
    <xf numFmtId="4" fontId="22" fillId="3" borderId="55" xfId="0" applyNumberFormat="1" applyFont="1" applyFill="1" applyBorder="1" applyAlignment="1">
      <alignment horizontal="right" vertical="top" wrapText="1"/>
    </xf>
    <xf numFmtId="168" fontId="20" fillId="3" borderId="107" xfId="0" applyNumberFormat="1" applyFont="1" applyFill="1" applyBorder="1" applyAlignment="1">
      <alignment horizontal="right" vertical="top" wrapText="1"/>
    </xf>
    <xf numFmtId="168" fontId="22" fillId="3" borderId="108" xfId="0" applyNumberFormat="1" applyFont="1" applyFill="1" applyBorder="1" applyAlignment="1">
      <alignment horizontal="right" vertical="top" wrapText="1"/>
    </xf>
    <xf numFmtId="0" fontId="48" fillId="7" borderId="67" xfId="0" applyFont="1" applyFill="1" applyBorder="1" applyAlignment="1">
      <alignment horizontal="center" vertical="center" wrapText="1"/>
    </xf>
    <xf numFmtId="164" fontId="22" fillId="3" borderId="30" xfId="0" applyNumberFormat="1" applyFont="1" applyFill="1" applyBorder="1" applyAlignment="1">
      <alignment horizontal="right" vertical="top" wrapText="1"/>
    </xf>
    <xf numFmtId="164" fontId="22" fillId="3" borderId="109" xfId="0" applyNumberFormat="1" applyFont="1" applyFill="1" applyBorder="1" applyAlignment="1">
      <alignment horizontal="right" vertical="top" wrapText="1"/>
    </xf>
    <xf numFmtId="0" fontId="22" fillId="3" borderId="58" xfId="0" applyFont="1" applyFill="1" applyBorder="1" applyAlignment="1">
      <alignment horizontal="right" vertical="top" wrapText="1"/>
    </xf>
    <xf numFmtId="0" fontId="22" fillId="3" borderId="0" xfId="0" applyFont="1" applyFill="1" applyAlignment="1">
      <alignment horizontal="right" vertical="top" wrapText="1"/>
    </xf>
    <xf numFmtId="164" fontId="22" fillId="3" borderId="110" xfId="0" applyNumberFormat="1" applyFont="1" applyFill="1" applyBorder="1" applyAlignment="1">
      <alignment horizontal="right" vertical="top" wrapText="1"/>
    </xf>
    <xf numFmtId="4" fontId="48" fillId="3" borderId="97" xfId="0" applyNumberFormat="1" applyFont="1" applyFill="1" applyBorder="1" applyAlignment="1">
      <alignment horizontal="right" vertical="top" wrapText="1"/>
    </xf>
    <xf numFmtId="0" fontId="50" fillId="0" borderId="1" xfId="0" applyFont="1" applyBorder="1" applyAlignment="1">
      <alignment horizontal="center"/>
    </xf>
    <xf numFmtId="0" fontId="50" fillId="0" borderId="0" xfId="0" applyFont="1" applyAlignment="1">
      <alignment horizontal="center"/>
    </xf>
    <xf numFmtId="0" fontId="50" fillId="0" borderId="1" xfId="0" applyFont="1" applyBorder="1" applyAlignment="1">
      <alignment horizontal="left"/>
    </xf>
    <xf numFmtId="4" fontId="48" fillId="0" borderId="0" xfId="28" applyNumberFormat="1" applyFont="1"/>
    <xf numFmtId="0" fontId="48" fillId="0" borderId="0" xfId="0" applyFont="1"/>
    <xf numFmtId="0" fontId="48" fillId="0" borderId="1" xfId="0" applyFont="1" applyBorder="1"/>
    <xf numFmtId="0" fontId="88" fillId="0" borderId="0" xfId="0" applyFont="1" applyAlignment="1">
      <alignment horizontal="center"/>
    </xf>
    <xf numFmtId="1" fontId="19" fillId="0" borderId="0" xfId="12" applyNumberFormat="1" applyFont="1"/>
    <xf numFmtId="1" fontId="89" fillId="0" borderId="0" xfId="12" applyNumberFormat="1" applyFont="1"/>
    <xf numFmtId="0" fontId="19" fillId="0" borderId="1" xfId="12" applyFont="1" applyBorder="1"/>
    <xf numFmtId="2" fontId="19" fillId="0" borderId="1" xfId="12" applyNumberFormat="1" applyFont="1" applyBorder="1"/>
    <xf numFmtId="0" fontId="19" fillId="0" borderId="1" xfId="12" applyFont="1" applyBorder="1" applyAlignment="1">
      <alignment wrapText="1"/>
    </xf>
    <xf numFmtId="49" fontId="30" fillId="0" borderId="4" xfId="22" applyNumberFormat="1" applyFont="1" applyBorder="1" applyAlignment="1">
      <alignment horizontal="center"/>
    </xf>
    <xf numFmtId="0" fontId="30" fillId="0" borderId="1" xfId="0" applyFont="1" applyBorder="1"/>
    <xf numFmtId="4" fontId="30" fillId="0" borderId="1" xfId="0" applyNumberFormat="1" applyFont="1" applyBorder="1"/>
    <xf numFmtId="0" fontId="30" fillId="0" borderId="1" xfId="0" applyFont="1" applyBorder="1" applyAlignment="1">
      <alignment horizontal="center" vertical="top" wrapText="1"/>
    </xf>
    <xf numFmtId="4" fontId="20" fillId="10" borderId="43" xfId="0" applyNumberFormat="1" applyFont="1" applyFill="1" applyBorder="1" applyAlignment="1">
      <alignment horizontal="right" vertical="top" wrapText="1"/>
    </xf>
    <xf numFmtId="4" fontId="20" fillId="10" borderId="6" xfId="0" applyNumberFormat="1" applyFont="1" applyFill="1" applyBorder="1" applyAlignment="1">
      <alignment horizontal="right" vertical="top" wrapText="1"/>
    </xf>
    <xf numFmtId="4" fontId="24" fillId="10" borderId="6" xfId="0" applyNumberFormat="1" applyFont="1" applyFill="1" applyBorder="1" applyAlignment="1">
      <alignment horizontal="right" vertical="top" wrapText="1"/>
    </xf>
    <xf numFmtId="0" fontId="30" fillId="0" borderId="1" xfId="13" applyFont="1" applyBorder="1" applyAlignment="1">
      <alignment horizontal="center"/>
    </xf>
    <xf numFmtId="0" fontId="49" fillId="0" borderId="0" xfId="0" applyFont="1" applyAlignment="1">
      <alignment wrapText="1"/>
    </xf>
    <xf numFmtId="0" fontId="27" fillId="0" borderId="0" xfId="0" applyFont="1" applyAlignment="1">
      <alignment horizontal="left" vertical="top"/>
    </xf>
    <xf numFmtId="0" fontId="48" fillId="8" borderId="47" xfId="0" applyFont="1" applyFill="1" applyBorder="1" applyAlignment="1">
      <alignment horizontal="center" vertical="center" wrapText="1"/>
    </xf>
    <xf numFmtId="0" fontId="29" fillId="0" borderId="0" xfId="0" applyFont="1" applyAlignment="1">
      <alignment horizontal="left" vertical="top"/>
    </xf>
    <xf numFmtId="0" fontId="29" fillId="0" borderId="0" xfId="0" applyFont="1" applyAlignment="1">
      <alignment vertical="top" wrapText="1"/>
    </xf>
    <xf numFmtId="0" fontId="29" fillId="0" borderId="0" xfId="0" applyFont="1" applyAlignment="1">
      <alignment horizontal="left" vertical="center"/>
    </xf>
    <xf numFmtId="0" fontId="43" fillId="6" borderId="30" xfId="0" applyFont="1" applyFill="1" applyBorder="1" applyAlignment="1">
      <alignment horizontal="center" vertical="center" wrapText="1"/>
    </xf>
    <xf numFmtId="0" fontId="43" fillId="6" borderId="28" xfId="0" applyFont="1" applyFill="1" applyBorder="1" applyAlignment="1">
      <alignment horizontal="center" vertical="center" wrapText="1"/>
    </xf>
    <xf numFmtId="0" fontId="30" fillId="0" borderId="4" xfId="0" applyFont="1" applyBorder="1" applyAlignment="1">
      <alignment horizontal="center"/>
    </xf>
    <xf numFmtId="0" fontId="41" fillId="0" borderId="1" xfId="0" applyFont="1" applyBorder="1" applyAlignment="1">
      <alignment horizontal="center"/>
    </xf>
    <xf numFmtId="0" fontId="20" fillId="6" borderId="13" xfId="0" applyFont="1" applyFill="1" applyBorder="1" applyAlignment="1">
      <alignment horizontal="center" vertical="center" wrapText="1"/>
    </xf>
    <xf numFmtId="0" fontId="20" fillId="7" borderId="83" xfId="0" applyFont="1" applyFill="1" applyBorder="1" applyAlignment="1">
      <alignment horizontal="center" vertical="center" wrapText="1"/>
    </xf>
    <xf numFmtId="0" fontId="33" fillId="5" borderId="0" xfId="12" applyFont="1" applyFill="1" applyAlignment="1">
      <alignment horizontal="center"/>
    </xf>
    <xf numFmtId="0" fontId="19" fillId="0" borderId="1" xfId="0" applyFont="1" applyBorder="1" applyAlignment="1">
      <alignment horizontal="center" vertical="top" wrapText="1"/>
    </xf>
    <xf numFmtId="0" fontId="19" fillId="0" borderId="1" xfId="0" applyFont="1" applyBorder="1" applyAlignment="1">
      <alignment horizontal="center" vertical="center"/>
    </xf>
    <xf numFmtId="0" fontId="20" fillId="7" borderId="24"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30" fillId="0" borderId="10" xfId="13" applyFont="1" applyBorder="1" applyAlignment="1">
      <alignment horizontal="center" wrapText="1"/>
    </xf>
    <xf numFmtId="0" fontId="30" fillId="0" borderId="10" xfId="13" applyFont="1" applyBorder="1" applyAlignment="1">
      <alignment horizontal="center"/>
    </xf>
    <xf numFmtId="0" fontId="20" fillId="7" borderId="0" xfId="0" applyFont="1" applyFill="1" applyAlignment="1">
      <alignment horizontal="center" vertical="center" wrapText="1"/>
    </xf>
    <xf numFmtId="0" fontId="20" fillId="7" borderId="9"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71" fillId="0" borderId="0" xfId="0" applyFont="1" applyAlignment="1">
      <alignment vertical="top"/>
    </xf>
    <xf numFmtId="0" fontId="92" fillId="0" borderId="0" xfId="0" applyFont="1"/>
    <xf numFmtId="0" fontId="93" fillId="0" borderId="0" xfId="0" applyFont="1" applyAlignment="1">
      <alignment vertical="center"/>
    </xf>
    <xf numFmtId="0" fontId="93" fillId="0" borderId="0" xfId="0" applyFont="1" applyAlignment="1">
      <alignment vertical="top"/>
    </xf>
    <xf numFmtId="0" fontId="94" fillId="0" borderId="0" xfId="0" applyFont="1"/>
    <xf numFmtId="0" fontId="19" fillId="0" borderId="0" xfId="2" applyFont="1"/>
    <xf numFmtId="164" fontId="95" fillId="0" borderId="1" xfId="3" applyNumberFormat="1" applyFont="1" applyBorder="1" applyAlignment="1">
      <alignment horizontal="center" vertical="top"/>
    </xf>
    <xf numFmtId="164" fontId="95" fillId="0" borderId="1" xfId="2" applyNumberFormat="1" applyFont="1" applyBorder="1" applyAlignment="1">
      <alignment horizontal="center" vertical="top"/>
    </xf>
    <xf numFmtId="0" fontId="96" fillId="0" borderId="0" xfId="2" applyFont="1"/>
    <xf numFmtId="164" fontId="19" fillId="0" borderId="1" xfId="2" applyNumberFormat="1" applyFont="1" applyBorder="1" applyAlignment="1">
      <alignment vertical="top"/>
    </xf>
    <xf numFmtId="169" fontId="19" fillId="0" borderId="0" xfId="2" applyNumberFormat="1" applyFont="1"/>
    <xf numFmtId="164" fontId="19" fillId="0" borderId="0" xfId="2" applyNumberFormat="1" applyFont="1"/>
    <xf numFmtId="3" fontId="23" fillId="0" borderId="0" xfId="0" applyNumberFormat="1" applyFont="1"/>
    <xf numFmtId="0" fontId="23" fillId="0" borderId="96" xfId="0" applyFont="1" applyBorder="1"/>
    <xf numFmtId="164" fontId="19" fillId="0" borderId="0" xfId="4" applyNumberFormat="1" applyFont="1"/>
    <xf numFmtId="172" fontId="19" fillId="0" borderId="0" xfId="4" applyNumberFormat="1" applyFont="1"/>
    <xf numFmtId="169" fontId="19" fillId="0" borderId="0" xfId="4" applyNumberFormat="1" applyFont="1"/>
    <xf numFmtId="0" fontId="36" fillId="0" borderId="0" xfId="25" applyFont="1"/>
    <xf numFmtId="4" fontId="36" fillId="0" borderId="1" xfId="0" applyNumberFormat="1" applyFont="1" applyBorder="1" applyAlignment="1">
      <alignment horizontal="right" vertical="top"/>
    </xf>
    <xf numFmtId="164" fontId="36" fillId="0" borderId="0" xfId="0" applyNumberFormat="1" applyFont="1"/>
    <xf numFmtId="2" fontId="65" fillId="0" borderId="0" xfId="9" applyNumberFormat="1" applyFont="1"/>
    <xf numFmtId="0" fontId="65" fillId="0" borderId="0" xfId="9" applyFont="1"/>
    <xf numFmtId="4" fontId="65" fillId="0" borderId="1" xfId="0" applyNumberFormat="1" applyFont="1" applyBorder="1" applyAlignment="1">
      <alignment vertical="top"/>
    </xf>
    <xf numFmtId="2" fontId="65" fillId="0" borderId="1" xfId="0" applyNumberFormat="1" applyFont="1" applyBorder="1" applyAlignment="1">
      <alignment vertical="top"/>
    </xf>
    <xf numFmtId="0" fontId="34" fillId="0" borderId="0" xfId="0" applyFont="1" applyAlignment="1">
      <alignment vertical="center" wrapText="1"/>
    </xf>
    <xf numFmtId="168" fontId="34" fillId="0" borderId="0" xfId="0" applyNumberFormat="1" applyFont="1"/>
    <xf numFmtId="0" fontId="80" fillId="0" borderId="0" xfId="0" applyFont="1" applyAlignment="1">
      <alignment horizontal="left" vertical="top"/>
    </xf>
    <xf numFmtId="0" fontId="70" fillId="0" borderId="0" xfId="0" applyFont="1" applyAlignment="1">
      <alignment vertical="top" wrapText="1"/>
    </xf>
    <xf numFmtId="0" fontId="70" fillId="0" borderId="0" xfId="0" applyFont="1" applyAlignment="1">
      <alignment horizontal="left" vertical="top"/>
    </xf>
    <xf numFmtId="0" fontId="97" fillId="0" borderId="0" xfId="0" applyFont="1" applyAlignment="1">
      <alignment horizontal="left" vertical="center"/>
    </xf>
    <xf numFmtId="0" fontId="41" fillId="0" borderId="0" xfId="0" applyFont="1" applyAlignment="1">
      <alignment horizontal="center"/>
    </xf>
    <xf numFmtId="0" fontId="30" fillId="0" borderId="0" xfId="0" applyFont="1"/>
    <xf numFmtId="2" fontId="64" fillId="0" borderId="0" xfId="0" applyNumberFormat="1" applyFont="1" applyAlignment="1">
      <alignment horizontal="center"/>
    </xf>
    <xf numFmtId="2" fontId="65" fillId="0" borderId="0" xfId="0" applyNumberFormat="1" applyFont="1"/>
    <xf numFmtId="0" fontId="41" fillId="7" borderId="9" xfId="0" applyFont="1" applyFill="1" applyBorder="1" applyAlignment="1">
      <alignment horizontal="center" vertical="center" wrapText="1"/>
    </xf>
    <xf numFmtId="164" fontId="39" fillId="3" borderId="5" xfId="0" applyNumberFormat="1" applyFont="1" applyFill="1" applyBorder="1" applyAlignment="1">
      <alignment horizontal="right" vertical="top" wrapText="1"/>
    </xf>
    <xf numFmtId="0" fontId="36" fillId="0" borderId="0" xfId="0" applyFont="1" applyAlignment="1">
      <alignment horizontal="left"/>
    </xf>
    <xf numFmtId="164" fontId="43" fillId="3" borderId="9" xfId="0" applyNumberFormat="1" applyFont="1" applyFill="1" applyBorder="1" applyAlignment="1">
      <alignment horizontal="right" vertical="top" wrapText="1"/>
    </xf>
    <xf numFmtId="4" fontId="36" fillId="0" borderId="0" xfId="0" applyNumberFormat="1" applyFont="1"/>
    <xf numFmtId="0" fontId="23" fillId="0" borderId="0" xfId="0" applyFont="1" applyAlignment="1">
      <alignment horizontal="left"/>
    </xf>
    <xf numFmtId="0" fontId="98" fillId="0" borderId="0" xfId="0" applyFont="1" applyAlignment="1">
      <alignment horizontal="left"/>
    </xf>
    <xf numFmtId="0" fontId="98" fillId="0" borderId="0" xfId="0" applyFont="1"/>
    <xf numFmtId="0" fontId="99" fillId="0" borderId="0" xfId="0" applyFont="1"/>
    <xf numFmtId="0" fontId="70" fillId="0" borderId="0" xfId="12" applyFont="1" applyAlignment="1">
      <alignment horizontal="left" vertical="top"/>
    </xf>
    <xf numFmtId="0" fontId="42" fillId="0" borderId="0" xfId="12" applyFont="1" applyAlignment="1">
      <alignment horizontal="left" vertical="top"/>
    </xf>
    <xf numFmtId="0" fontId="47" fillId="5" borderId="0" xfId="12" applyFont="1" applyFill="1"/>
    <xf numFmtId="0" fontId="37" fillId="0" borderId="0" xfId="12" applyFont="1"/>
    <xf numFmtId="0" fontId="47" fillId="0" borderId="0" xfId="12" applyFont="1"/>
    <xf numFmtId="168" fontId="19" fillId="0" borderId="1" xfId="0" applyNumberFormat="1" applyFont="1" applyBorder="1" applyAlignment="1">
      <alignment horizontal="center" vertical="top"/>
    </xf>
    <xf numFmtId="4" fontId="19" fillId="0" borderId="1" xfId="0" applyNumberFormat="1" applyFont="1" applyBorder="1" applyAlignment="1">
      <alignment horizontal="center" vertical="top"/>
    </xf>
    <xf numFmtId="0" fontId="29" fillId="0" borderId="0" xfId="12" applyFont="1" applyAlignment="1">
      <alignment horizontal="left" vertical="top"/>
    </xf>
    <xf numFmtId="0" fontId="34" fillId="0" borderId="0" xfId="12" applyFont="1"/>
    <xf numFmtId="0" fontId="95" fillId="0" borderId="1" xfId="0" applyFont="1" applyBorder="1" applyAlignment="1">
      <alignment horizontal="center"/>
    </xf>
    <xf numFmtId="0" fontId="100" fillId="0" borderId="0" xfId="12" applyFont="1"/>
    <xf numFmtId="0" fontId="96" fillId="0" borderId="1" xfId="0" applyFont="1" applyBorder="1" applyAlignment="1">
      <alignment wrapText="1"/>
    </xf>
    <xf numFmtId="4" fontId="96" fillId="0" borderId="1" xfId="0" applyNumberFormat="1" applyFont="1" applyBorder="1" applyAlignment="1">
      <alignment horizontal="right" vertical="top"/>
    </xf>
    <xf numFmtId="4" fontId="96" fillId="0" borderId="1" xfId="0" applyNumberFormat="1" applyFont="1" applyBorder="1" applyAlignment="1">
      <alignment horizontal="right"/>
    </xf>
    <xf numFmtId="164" fontId="96" fillId="0" borderId="1" xfId="0" applyNumberFormat="1" applyFont="1" applyBorder="1" applyAlignment="1">
      <alignment horizontal="right" vertical="top"/>
    </xf>
    <xf numFmtId="164" fontId="96" fillId="0" borderId="1" xfId="0" applyNumberFormat="1" applyFont="1" applyBorder="1" applyAlignment="1">
      <alignment horizontal="right"/>
    </xf>
    <xf numFmtId="0" fontId="100" fillId="0" borderId="1" xfId="12" applyFont="1" applyBorder="1"/>
    <xf numFmtId="168" fontId="96" fillId="0" borderId="1" xfId="1" applyNumberFormat="1" applyFont="1" applyBorder="1" applyAlignment="1">
      <alignment wrapText="1"/>
    </xf>
    <xf numFmtId="0" fontId="101" fillId="0" borderId="0" xfId="12" applyFont="1"/>
    <xf numFmtId="2" fontId="19" fillId="0" borderId="1" xfId="24" applyNumberFormat="1" applyFont="1" applyBorder="1" applyAlignment="1" applyProtection="1">
      <alignment horizontal="right" vertical="top"/>
      <protection locked="0"/>
    </xf>
    <xf numFmtId="4" fontId="19" fillId="0" borderId="1" xfId="24" applyNumberFormat="1" applyFont="1" applyBorder="1" applyAlignment="1">
      <alignment horizontal="right" vertical="top"/>
    </xf>
    <xf numFmtId="0" fontId="103" fillId="0" borderId="0" xfId="0" applyFont="1"/>
    <xf numFmtId="0" fontId="103" fillId="0" borderId="0" xfId="0" applyFont="1" applyAlignment="1">
      <alignment vertical="top"/>
    </xf>
    <xf numFmtId="0" fontId="104" fillId="0" borderId="0" xfId="0" applyFont="1" applyAlignment="1">
      <alignment horizontal="left" vertical="center"/>
    </xf>
    <xf numFmtId="0" fontId="36" fillId="0" borderId="1" xfId="19" applyFont="1" applyBorder="1" applyAlignment="1">
      <alignment horizontal="center" vertical="center"/>
    </xf>
    <xf numFmtId="0" fontId="36" fillId="0" borderId="0" xfId="19" applyFont="1" applyAlignment="1">
      <alignment horizontal="center" vertical="center"/>
    </xf>
    <xf numFmtId="0" fontId="41" fillId="0" borderId="0" xfId="19" applyFont="1"/>
    <xf numFmtId="0" fontId="36" fillId="0" borderId="0" xfId="19" applyFont="1"/>
    <xf numFmtId="0" fontId="106" fillId="0" borderId="0" xfId="0" applyFont="1"/>
    <xf numFmtId="0" fontId="105" fillId="7" borderId="12" xfId="0" applyFont="1" applyFill="1" applyBorder="1" applyAlignment="1">
      <alignment horizontal="center" vertical="center" wrapText="1"/>
    </xf>
    <xf numFmtId="0" fontId="105" fillId="7" borderId="49" xfId="0" applyFont="1" applyFill="1" applyBorder="1" applyAlignment="1">
      <alignment horizontal="center" vertical="center" wrapText="1"/>
    </xf>
    <xf numFmtId="0" fontId="105" fillId="7" borderId="5" xfId="0" applyFont="1" applyFill="1" applyBorder="1" applyAlignment="1">
      <alignment horizontal="center" vertical="center" wrapText="1"/>
    </xf>
    <xf numFmtId="0" fontId="105" fillId="7" borderId="6" xfId="0" applyFont="1" applyFill="1" applyBorder="1" applyAlignment="1">
      <alignment horizontal="center" vertical="center" wrapText="1"/>
    </xf>
    <xf numFmtId="0" fontId="105" fillId="7" borderId="17" xfId="0" applyFont="1" applyFill="1" applyBorder="1" applyAlignment="1">
      <alignment horizontal="center" vertical="center" wrapText="1"/>
    </xf>
    <xf numFmtId="0" fontId="106" fillId="0" borderId="0" xfId="0" applyFont="1" applyAlignment="1">
      <alignment vertical="center" wrapText="1"/>
    </xf>
    <xf numFmtId="0" fontId="23" fillId="0" borderId="0" xfId="0" applyFont="1" applyAlignment="1">
      <alignment vertical="center" wrapText="1"/>
    </xf>
    <xf numFmtId="0" fontId="42" fillId="0" borderId="0" xfId="13" applyFont="1" applyAlignment="1">
      <alignment horizontal="left" vertical="top"/>
    </xf>
    <xf numFmtId="0" fontId="50" fillId="0" borderId="1" xfId="0" applyFont="1" applyBorder="1" applyAlignment="1">
      <alignment vertical="top"/>
    </xf>
    <xf numFmtId="0" fontId="50" fillId="0" borderId="0" xfId="13" applyFont="1"/>
    <xf numFmtId="2" fontId="50" fillId="0" borderId="1" xfId="0" applyNumberFormat="1" applyFont="1" applyBorder="1" applyAlignment="1">
      <alignment vertical="top"/>
    </xf>
    <xf numFmtId="0" fontId="30" fillId="0" borderId="0" xfId="13" applyFont="1"/>
    <xf numFmtId="0" fontId="107" fillId="0" borderId="0" xfId="13" applyFont="1"/>
    <xf numFmtId="168" fontId="36" fillId="0" borderId="0" xfId="1" applyNumberFormat="1" applyFont="1"/>
    <xf numFmtId="0" fontId="20" fillId="6" borderId="64" xfId="0" applyFont="1" applyFill="1" applyBorder="1" applyAlignment="1">
      <alignment horizontal="center" vertical="center" wrapText="1"/>
    </xf>
    <xf numFmtId="168" fontId="43" fillId="3" borderId="52" xfId="0" applyNumberFormat="1" applyFont="1" applyFill="1" applyBorder="1" applyAlignment="1">
      <alignment horizontal="right" vertical="top"/>
    </xf>
    <xf numFmtId="168" fontId="45" fillId="3" borderId="17" xfId="0" applyNumberFormat="1" applyFont="1" applyFill="1" applyBorder="1" applyAlignment="1">
      <alignment horizontal="right" vertical="top"/>
    </xf>
    <xf numFmtId="168" fontId="39" fillId="3" borderId="17" xfId="0" applyNumberFormat="1" applyFont="1" applyFill="1" applyBorder="1" applyAlignment="1">
      <alignment horizontal="right" vertical="top"/>
    </xf>
    <xf numFmtId="0" fontId="58" fillId="0" borderId="0" xfId="20" applyFont="1" applyAlignment="1">
      <alignment vertical="top"/>
    </xf>
    <xf numFmtId="0" fontId="36" fillId="0" borderId="0" xfId="20" applyFont="1"/>
    <xf numFmtId="0" fontId="36" fillId="0" borderId="0" xfId="14" applyFont="1"/>
    <xf numFmtId="0" fontId="38" fillId="0" borderId="0" xfId="13" applyFont="1"/>
    <xf numFmtId="0" fontId="38" fillId="0" borderId="0" xfId="22" applyFont="1"/>
    <xf numFmtId="4" fontId="19" fillId="0" borderId="0" xfId="11" applyNumberFormat="1" applyFont="1"/>
    <xf numFmtId="0" fontId="19" fillId="0" borderId="0" xfId="22" applyFont="1"/>
    <xf numFmtId="4" fontId="36" fillId="0" borderId="0" xfId="11" applyNumberFormat="1" applyFont="1" applyAlignment="1">
      <alignment horizontal="right"/>
    </xf>
    <xf numFmtId="2" fontId="19" fillId="0" borderId="1" xfId="22" applyNumberFormat="1" applyFont="1" applyBorder="1" applyAlignment="1">
      <alignment vertical="top"/>
    </xf>
    <xf numFmtId="0" fontId="108" fillId="0" borderId="0" xfId="22" applyFont="1"/>
    <xf numFmtId="0" fontId="89" fillId="0" borderId="0" xfId="22" applyFont="1" applyAlignment="1">
      <alignment wrapText="1"/>
    </xf>
    <xf numFmtId="2" fontId="89" fillId="0" borderId="0" xfId="22" applyNumberFormat="1" applyFont="1" applyAlignment="1">
      <alignment vertical="top"/>
    </xf>
    <xf numFmtId="4" fontId="89" fillId="0" borderId="0" xfId="11" applyNumberFormat="1" applyFont="1"/>
    <xf numFmtId="0" fontId="89" fillId="0" borderId="0" xfId="22" applyFont="1"/>
    <xf numFmtId="4" fontId="26" fillId="0" borderId="0" xfId="4" applyNumberFormat="1" applyFont="1"/>
    <xf numFmtId="4" fontId="38" fillId="0" borderId="0" xfId="4" applyNumberFormat="1" applyFont="1"/>
    <xf numFmtId="4" fontId="38" fillId="0" borderId="0" xfId="4" applyNumberFormat="1" applyFont="1" applyAlignment="1">
      <alignment wrapText="1"/>
    </xf>
    <xf numFmtId="0" fontId="20" fillId="6" borderId="48" xfId="0" applyFont="1" applyFill="1" applyBorder="1" applyAlignment="1">
      <alignment horizontal="center" vertical="center" wrapText="1"/>
    </xf>
    <xf numFmtId="0" fontId="102" fillId="0" borderId="1" xfId="4" applyFont="1" applyBorder="1" applyAlignment="1">
      <alignment horizontal="center" vertical="center" wrapText="1"/>
    </xf>
    <xf numFmtId="0" fontId="109" fillId="0" borderId="0" xfId="4" applyFont="1"/>
    <xf numFmtId="2" fontId="110" fillId="0" borderId="1" xfId="4" applyNumberFormat="1" applyFont="1" applyBorder="1" applyAlignment="1">
      <alignment horizontal="right" vertical="top" wrapText="1"/>
    </xf>
    <xf numFmtId="0" fontId="52" fillId="0" borderId="0" xfId="21" applyFont="1" applyAlignment="1">
      <alignment vertical="center"/>
    </xf>
    <xf numFmtId="168" fontId="19" fillId="0" borderId="1" xfId="1" applyNumberFormat="1" applyFont="1" applyBorder="1" applyAlignment="1">
      <alignment horizontal="right" vertical="top" wrapText="1"/>
    </xf>
    <xf numFmtId="0" fontId="30" fillId="0" borderId="0" xfId="0" applyFont="1" applyAlignment="1">
      <alignment horizontal="left"/>
    </xf>
    <xf numFmtId="0" fontId="27" fillId="0" borderId="0" xfId="0" applyFont="1" applyAlignment="1">
      <alignment horizontal="left" vertical="top"/>
    </xf>
    <xf numFmtId="0" fontId="26" fillId="0" borderId="0" xfId="0" applyFont="1" applyAlignment="1">
      <alignment horizontal="left" vertical="top"/>
    </xf>
    <xf numFmtId="0" fontId="29" fillId="6" borderId="0" xfId="0" applyFont="1" applyFill="1" applyAlignment="1">
      <alignment horizontal="left" vertical="top"/>
    </xf>
    <xf numFmtId="0" fontId="29" fillId="0" borderId="0" xfId="0" applyFont="1" applyAlignment="1">
      <alignment horizontal="left" vertical="top" wrapText="1"/>
    </xf>
    <xf numFmtId="0" fontId="30" fillId="0" borderId="2" xfId="2" applyFont="1" applyBorder="1" applyAlignment="1">
      <alignment horizontal="center"/>
    </xf>
    <xf numFmtId="0" fontId="30" fillId="0" borderId="3" xfId="2" applyFont="1" applyBorder="1" applyAlignment="1">
      <alignment horizontal="center"/>
    </xf>
    <xf numFmtId="0" fontId="19" fillId="0" borderId="10" xfId="2" applyFont="1" applyBorder="1" applyAlignment="1">
      <alignment horizontal="center"/>
    </xf>
    <xf numFmtId="0" fontId="19" fillId="0" borderId="11" xfId="2" applyFont="1" applyBorder="1" applyAlignment="1">
      <alignment horizontal="center"/>
    </xf>
    <xf numFmtId="0" fontId="44" fillId="0" borderId="0" xfId="0" applyFont="1" applyAlignment="1">
      <alignment horizontal="left" vertical="center" wrapText="1"/>
    </xf>
    <xf numFmtId="0" fontId="74" fillId="8" borderId="0" xfId="0" applyFont="1" applyFill="1" applyAlignment="1">
      <alignment horizontal="right" vertical="center" wrapText="1"/>
    </xf>
    <xf numFmtId="0" fontId="74" fillId="8" borderId="6" xfId="0" applyFont="1" applyFill="1" applyBorder="1" applyAlignment="1">
      <alignment horizontal="right" vertical="center" wrapText="1"/>
    </xf>
    <xf numFmtId="0" fontId="48" fillId="8" borderId="47" xfId="0" applyFont="1" applyFill="1" applyBorder="1" applyAlignment="1">
      <alignment horizontal="center" vertical="center" wrapText="1"/>
    </xf>
    <xf numFmtId="0" fontId="48" fillId="8" borderId="0" xfId="0" applyFont="1" applyFill="1" applyAlignment="1">
      <alignment horizontal="center" vertical="center" wrapText="1"/>
    </xf>
    <xf numFmtId="0" fontId="48" fillId="8" borderId="9" xfId="0" applyFont="1" applyFill="1" applyBorder="1" applyAlignment="1">
      <alignment horizontal="center" vertical="center" wrapText="1"/>
    </xf>
    <xf numFmtId="0" fontId="48" fillId="8" borderId="55" xfId="0" applyFont="1" applyFill="1" applyBorder="1" applyAlignment="1">
      <alignment horizontal="center" vertical="center" wrapText="1"/>
    </xf>
    <xf numFmtId="0" fontId="48" fillId="8" borderId="22" xfId="0" applyFont="1" applyFill="1" applyBorder="1" applyAlignment="1">
      <alignment horizontal="center" vertical="center" wrapText="1"/>
    </xf>
    <xf numFmtId="0" fontId="29" fillId="0" borderId="0" xfId="0" applyFont="1" applyAlignment="1">
      <alignment horizontal="left" vertical="top"/>
    </xf>
    <xf numFmtId="0" fontId="29" fillId="6" borderId="0" xfId="4" applyFont="1" applyFill="1" applyAlignment="1">
      <alignment horizontal="left"/>
    </xf>
    <xf numFmtId="0" fontId="19" fillId="0" borderId="10" xfId="4" applyFont="1" applyBorder="1" applyAlignment="1">
      <alignment horizontal="center"/>
    </xf>
    <xf numFmtId="0" fontId="19" fillId="0" borderId="11" xfId="4" applyFont="1" applyBorder="1" applyAlignment="1">
      <alignment horizontal="center"/>
    </xf>
    <xf numFmtId="0" fontId="29" fillId="0" borderId="0" xfId="0" applyFont="1" applyAlignment="1">
      <alignment vertical="center"/>
    </xf>
    <xf numFmtId="0" fontId="38" fillId="0" borderId="0" xfId="0" applyFont="1"/>
    <xf numFmtId="0" fontId="30" fillId="0" borderId="2" xfId="4" applyFont="1" applyBorder="1" applyAlignment="1">
      <alignment horizontal="center"/>
    </xf>
    <xf numFmtId="0" fontId="30" fillId="0" borderId="3" xfId="4" applyFont="1" applyBorder="1" applyAlignment="1">
      <alignment horizontal="center"/>
    </xf>
    <xf numFmtId="0" fontId="43" fillId="0" borderId="61" xfId="25" applyFont="1" applyBorder="1" applyAlignment="1">
      <alignment horizontal="center" vertical="center"/>
    </xf>
    <xf numFmtId="0" fontId="43" fillId="0" borderId="62" xfId="25" applyFont="1" applyBorder="1" applyAlignment="1">
      <alignment horizontal="center" vertical="center"/>
    </xf>
    <xf numFmtId="0" fontId="43" fillId="0" borderId="63" xfId="25" applyFont="1" applyBorder="1" applyAlignment="1">
      <alignment horizontal="center" vertical="center"/>
    </xf>
    <xf numFmtId="0" fontId="29" fillId="0" borderId="0" xfId="0" applyFont="1" applyAlignment="1">
      <alignment vertical="top" wrapText="1"/>
    </xf>
    <xf numFmtId="0" fontId="75" fillId="6" borderId="0" xfId="0" applyFont="1" applyFill="1" applyAlignment="1">
      <alignment horizontal="center" vertical="center" wrapText="1"/>
    </xf>
    <xf numFmtId="0" fontId="29" fillId="0" borderId="0" xfId="0" applyFont="1" applyAlignment="1">
      <alignment horizontal="left" vertical="center" wrapText="1"/>
    </xf>
    <xf numFmtId="0" fontId="20" fillId="6" borderId="58"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66" xfId="0" applyFont="1" applyFill="1" applyBorder="1" applyAlignment="1">
      <alignment horizontal="center" vertical="center" wrapText="1"/>
    </xf>
    <xf numFmtId="0" fontId="29" fillId="0" borderId="0" xfId="0" applyFont="1" applyAlignment="1">
      <alignment horizontal="left" vertical="center"/>
    </xf>
    <xf numFmtId="0" fontId="43" fillId="6" borderId="0" xfId="0" applyFont="1" applyFill="1" applyAlignment="1">
      <alignment horizontal="center" vertical="center"/>
    </xf>
    <xf numFmtId="0" fontId="43" fillId="6" borderId="0" xfId="0" applyFont="1" applyFill="1" applyAlignment="1">
      <alignment horizontal="center" vertical="center" wrapText="1"/>
    </xf>
    <xf numFmtId="0" fontId="43" fillId="6" borderId="27" xfId="0" applyFont="1" applyFill="1" applyBorder="1" applyAlignment="1">
      <alignment horizontal="center" vertical="center" wrapText="1"/>
    </xf>
    <xf numFmtId="0" fontId="43" fillId="6" borderId="29" xfId="0" applyFont="1" applyFill="1" applyBorder="1" applyAlignment="1">
      <alignment horizontal="center" vertical="center" wrapText="1"/>
    </xf>
    <xf numFmtId="0" fontId="43" fillId="6" borderId="67" xfId="0" applyFont="1" applyFill="1" applyBorder="1" applyAlignment="1">
      <alignment horizontal="center" vertical="center" wrapText="1"/>
    </xf>
    <xf numFmtId="0" fontId="43" fillId="6" borderId="30" xfId="0" applyFont="1" applyFill="1" applyBorder="1" applyAlignment="1">
      <alignment horizontal="center" vertical="center" wrapText="1"/>
    </xf>
    <xf numFmtId="0" fontId="43" fillId="6" borderId="28" xfId="0" applyFont="1" applyFill="1" applyBorder="1" applyAlignment="1">
      <alignment horizontal="center" vertical="center" wrapText="1"/>
    </xf>
    <xf numFmtId="0" fontId="43" fillId="6" borderId="31" xfId="0" applyFont="1" applyFill="1" applyBorder="1" applyAlignment="1">
      <alignment horizontal="center" vertical="center" wrapText="1"/>
    </xf>
    <xf numFmtId="0" fontId="41" fillId="0" borderId="1" xfId="9" applyFont="1" applyBorder="1" applyAlignment="1">
      <alignment horizontal="left" vertical="center"/>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80" fillId="0" borderId="0" xfId="0" applyFont="1" applyAlignment="1">
      <alignment horizontal="left" vertical="top" wrapText="1"/>
    </xf>
    <xf numFmtId="0" fontId="30" fillId="0" borderId="1" xfId="0" applyFont="1" applyBorder="1" applyAlignment="1">
      <alignment horizontal="center"/>
    </xf>
    <xf numFmtId="0" fontId="36" fillId="0" borderId="1" xfId="0" applyFont="1" applyBorder="1" applyAlignment="1">
      <alignment horizontal="center"/>
    </xf>
    <xf numFmtId="0" fontId="41" fillId="0" borderId="1" xfId="0" applyFont="1" applyBorder="1" applyAlignment="1">
      <alignment horizontal="center"/>
    </xf>
    <xf numFmtId="0" fontId="29" fillId="11" borderId="0" xfId="0" applyFont="1" applyFill="1" applyAlignment="1">
      <alignment horizontal="left" vertical="top" wrapText="1"/>
    </xf>
    <xf numFmtId="0" fontId="59" fillId="0" borderId="0" xfId="0" applyFont="1" applyAlignment="1">
      <alignment horizontal="left" vertical="top" wrapText="1"/>
    </xf>
    <xf numFmtId="0" fontId="43" fillId="6" borderId="23" xfId="0" applyFont="1" applyFill="1" applyBorder="1" applyAlignment="1">
      <alignment horizontal="center" vertical="center" wrapText="1"/>
    </xf>
    <xf numFmtId="0" fontId="43" fillId="6" borderId="68" xfId="0" applyFont="1" applyFill="1" applyBorder="1" applyAlignment="1">
      <alignment horizontal="center" vertical="center" wrapText="1"/>
    </xf>
    <xf numFmtId="0" fontId="61" fillId="0" borderId="0" xfId="0" applyFont="1" applyAlignment="1">
      <alignment horizontal="left" vertical="center"/>
    </xf>
    <xf numFmtId="0" fontId="43" fillId="6" borderId="46" xfId="0" applyFont="1" applyFill="1" applyBorder="1" applyAlignment="1">
      <alignment horizontal="center" vertical="center" wrapText="1"/>
    </xf>
    <xf numFmtId="0" fontId="43" fillId="6" borderId="13" xfId="0" applyFont="1" applyFill="1" applyBorder="1" applyAlignment="1">
      <alignment horizontal="center" vertical="center" wrapText="1"/>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61" fillId="6" borderId="0" xfId="0" applyFont="1" applyFill="1" applyAlignment="1">
      <alignment horizontal="left" vertical="top"/>
    </xf>
    <xf numFmtId="0" fontId="30" fillId="0" borderId="2" xfId="8" applyFont="1" applyBorder="1" applyAlignment="1">
      <alignment horizontal="center" wrapText="1"/>
    </xf>
    <xf numFmtId="0" fontId="30" fillId="0" borderId="3" xfId="8" applyFont="1" applyBorder="1" applyAlignment="1">
      <alignment horizontal="center" wrapText="1"/>
    </xf>
    <xf numFmtId="0" fontId="19" fillId="0" borderId="10" xfId="0" applyFont="1" applyBorder="1" applyAlignment="1">
      <alignment horizontal="center"/>
    </xf>
    <xf numFmtId="0" fontId="19" fillId="0" borderId="11" xfId="0" applyFont="1" applyBorder="1" applyAlignment="1">
      <alignment horizontal="center"/>
    </xf>
    <xf numFmtId="0" fontId="20" fillId="6" borderId="46"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68" xfId="0" applyFont="1" applyFill="1" applyBorder="1" applyAlignment="1">
      <alignment horizontal="center" vertical="center" wrapText="1"/>
    </xf>
    <xf numFmtId="0" fontId="29" fillId="6" borderId="0" xfId="0" applyFont="1" applyFill="1" applyAlignment="1">
      <alignment horizontal="left" vertical="center"/>
    </xf>
    <xf numFmtId="0" fontId="45" fillId="0" borderId="0" xfId="0" applyFont="1" applyAlignment="1">
      <alignment horizontal="left" vertical="center" wrapText="1"/>
    </xf>
    <xf numFmtId="0" fontId="26" fillId="0" borderId="0" xfId="0" applyFont="1" applyAlignment="1">
      <alignment vertical="top"/>
    </xf>
    <xf numFmtId="0" fontId="20" fillId="7" borderId="83" xfId="0" applyFont="1" applyFill="1" applyBorder="1" applyAlignment="1">
      <alignment horizontal="center" vertical="center" wrapText="1"/>
    </xf>
    <xf numFmtId="0" fontId="20" fillId="7" borderId="82" xfId="0" applyFont="1" applyFill="1" applyBorder="1" applyAlignment="1">
      <alignment horizontal="center" vertical="center" wrapText="1"/>
    </xf>
    <xf numFmtId="0" fontId="20" fillId="7" borderId="81" xfId="0" applyFont="1" applyFill="1" applyBorder="1" applyAlignment="1">
      <alignment horizontal="center" vertical="center" wrapText="1"/>
    </xf>
    <xf numFmtId="0" fontId="20" fillId="7" borderId="98"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48" fillId="7" borderId="26" xfId="0" applyFont="1" applyFill="1" applyBorder="1" applyAlignment="1">
      <alignment horizontal="center" vertical="center" wrapText="1"/>
    </xf>
    <xf numFmtId="0" fontId="30" fillId="0" borderId="2" xfId="12" applyFont="1" applyBorder="1" applyAlignment="1">
      <alignment horizontal="center" vertical="center"/>
    </xf>
    <xf numFmtId="0" fontId="30" fillId="0" borderId="3" xfId="12" applyFont="1" applyBorder="1" applyAlignment="1">
      <alignment horizontal="center" vertical="center"/>
    </xf>
    <xf numFmtId="0" fontId="19" fillId="0" borderId="1" xfId="12" applyFont="1" applyBorder="1" applyAlignment="1">
      <alignment horizontal="center"/>
    </xf>
    <xf numFmtId="0" fontId="61" fillId="6" borderId="0" xfId="0" applyFont="1" applyFill="1" applyAlignment="1">
      <alignment horizontal="left" vertical="top" readingOrder="1"/>
    </xf>
    <xf numFmtId="0" fontId="29" fillId="0" borderId="0" xfId="12" applyFont="1" applyAlignment="1">
      <alignment horizontal="left" vertical="top" wrapText="1"/>
    </xf>
    <xf numFmtId="0" fontId="33" fillId="5" borderId="0" xfId="12" applyFont="1" applyFill="1" applyAlignment="1">
      <alignment horizontal="center"/>
    </xf>
    <xf numFmtId="0" fontId="34" fillId="0" borderId="0" xfId="0" applyFont="1" applyAlignment="1">
      <alignment horizontal="center"/>
    </xf>
    <xf numFmtId="0" fontId="77" fillId="0" borderId="1" xfId="0" applyFont="1" applyBorder="1" applyAlignment="1">
      <alignment horizontal="center"/>
    </xf>
    <xf numFmtId="0" fontId="84" fillId="0" borderId="1" xfId="0" applyFont="1" applyBorder="1" applyAlignment="1">
      <alignment horizontal="center"/>
    </xf>
    <xf numFmtId="0" fontId="29" fillId="6" borderId="0" xfId="0" applyFont="1" applyFill="1" applyAlignment="1">
      <alignment horizontal="left" vertical="top" readingOrder="1"/>
    </xf>
    <xf numFmtId="0" fontId="76" fillId="0" borderId="3" xfId="0" applyFont="1" applyBorder="1" applyAlignment="1">
      <alignment horizontal="center"/>
    </xf>
    <xf numFmtId="0" fontId="76" fillId="0" borderId="4" xfId="0" applyFont="1" applyBorder="1" applyAlignment="1">
      <alignment horizontal="center"/>
    </xf>
    <xf numFmtId="0" fontId="19" fillId="0" borderId="10" xfId="0" applyFont="1" applyBorder="1"/>
    <xf numFmtId="0" fontId="0" fillId="0" borderId="11" xfId="0" applyBorder="1"/>
    <xf numFmtId="0" fontId="29" fillId="0" borderId="0" xfId="0" applyFont="1" applyAlignment="1">
      <alignment horizontal="left" wrapText="1"/>
    </xf>
    <xf numFmtId="0" fontId="29" fillId="5" borderId="0" xfId="0" applyFont="1" applyFill="1" applyAlignment="1">
      <alignment horizontal="center"/>
    </xf>
    <xf numFmtId="0" fontId="29" fillId="0" borderId="0" xfId="0" applyFont="1" applyAlignment="1">
      <alignment horizontal="center"/>
    </xf>
    <xf numFmtId="0" fontId="19" fillId="0" borderId="10" xfId="0" applyFont="1" applyBorder="1" applyAlignment="1">
      <alignment horizontal="center" vertical="top" wrapText="1"/>
    </xf>
    <xf numFmtId="0" fontId="19" fillId="0" borderId="44" xfId="0" applyFont="1" applyBorder="1" applyAlignment="1">
      <alignment horizontal="center" vertical="top" wrapText="1"/>
    </xf>
    <xf numFmtId="0" fontId="19" fillId="0" borderId="1" xfId="0" applyFont="1" applyBorder="1" applyAlignment="1">
      <alignment horizontal="center" vertical="top" wrapText="1"/>
    </xf>
    <xf numFmtId="0" fontId="55" fillId="6" borderId="0" xfId="0" applyFont="1" applyFill="1" applyAlignment="1">
      <alignment horizontal="left" vertical="top"/>
    </xf>
    <xf numFmtId="0" fontId="19" fillId="0" borderId="1" xfId="0" applyFont="1" applyBorder="1" applyAlignment="1">
      <alignment horizontal="center" vertical="center"/>
    </xf>
    <xf numFmtId="0" fontId="19" fillId="0" borderId="2" xfId="0" applyFont="1" applyBorder="1" applyAlignment="1">
      <alignment horizontal="center"/>
    </xf>
    <xf numFmtId="0" fontId="19" fillId="0" borderId="4" xfId="0" applyFont="1" applyBorder="1" applyAlignment="1">
      <alignment horizontal="center"/>
    </xf>
    <xf numFmtId="0" fontId="55" fillId="6" borderId="0" xfId="4" applyFont="1" applyFill="1" applyAlignment="1">
      <alignment horizontal="left"/>
    </xf>
    <xf numFmtId="0" fontId="38" fillId="0" borderId="0" xfId="19" applyFont="1" applyAlignment="1">
      <alignment horizontal="left" wrapText="1"/>
    </xf>
    <xf numFmtId="0" fontId="29" fillId="0" borderId="0" xfId="19" applyFont="1" applyAlignment="1">
      <alignment horizontal="left" wrapText="1"/>
    </xf>
    <xf numFmtId="0" fontId="20" fillId="7" borderId="13"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7" borderId="102" xfId="0" applyFont="1" applyFill="1" applyBorder="1" applyAlignment="1">
      <alignment horizontal="center" vertical="center" wrapText="1"/>
    </xf>
    <xf numFmtId="0" fontId="20" fillId="7" borderId="101"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49" fillId="0" borderId="0" xfId="0" applyFont="1" applyAlignment="1">
      <alignment horizontal="left" wrapText="1"/>
    </xf>
    <xf numFmtId="0" fontId="105" fillId="7" borderId="23" xfId="0" applyFont="1" applyFill="1" applyBorder="1" applyAlignment="1">
      <alignment horizontal="center" vertical="center" wrapText="1"/>
    </xf>
    <xf numFmtId="0" fontId="105" fillId="7" borderId="24" xfId="0" applyFont="1" applyFill="1" applyBorder="1" applyAlignment="1">
      <alignment horizontal="center" vertical="center" wrapText="1"/>
    </xf>
    <xf numFmtId="0" fontId="10" fillId="7" borderId="9" xfId="0" applyFont="1" applyFill="1" applyBorder="1" applyAlignment="1">
      <alignment vertical="center" wrapText="1"/>
    </xf>
    <xf numFmtId="0" fontId="10" fillId="7" borderId="12" xfId="0" applyFont="1" applyFill="1" applyBorder="1" applyAlignment="1">
      <alignment vertical="center" wrapText="1"/>
    </xf>
    <xf numFmtId="0" fontId="105" fillId="7" borderId="45" xfId="0" applyFont="1" applyFill="1" applyBorder="1" applyAlignment="1">
      <alignment horizontal="center" vertical="center" wrapText="1"/>
    </xf>
    <xf numFmtId="0" fontId="105" fillId="7" borderId="30" xfId="0" applyFont="1" applyFill="1" applyBorder="1" applyAlignment="1">
      <alignment horizontal="center" vertical="center" wrapText="1"/>
    </xf>
    <xf numFmtId="0" fontId="105" fillId="7" borderId="31" xfId="0" applyFont="1" applyFill="1" applyBorder="1" applyAlignment="1">
      <alignment horizontal="center" vertical="center" wrapText="1"/>
    </xf>
    <xf numFmtId="0" fontId="20" fillId="7" borderId="64"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9" fillId="0" borderId="0" xfId="0" applyFont="1" applyAlignment="1">
      <alignment vertical="center" wrapText="1"/>
    </xf>
    <xf numFmtId="0" fontId="38" fillId="0" borderId="0" xfId="0" applyFont="1" applyAlignment="1">
      <alignment wrapText="1"/>
    </xf>
    <xf numFmtId="0" fontId="26" fillId="0" borderId="0" xfId="0" applyFont="1"/>
    <xf numFmtId="0" fontId="59" fillId="6" borderId="0" xfId="0" applyFont="1" applyFill="1" applyAlignment="1">
      <alignment horizontal="left" wrapText="1"/>
    </xf>
    <xf numFmtId="0" fontId="38" fillId="0" borderId="0" xfId="0" applyFont="1" applyAlignment="1">
      <alignment horizontal="left" wrapText="1"/>
    </xf>
    <xf numFmtId="0" fontId="27" fillId="0" borderId="0" xfId="21" applyFont="1" applyAlignment="1">
      <alignment horizontal="left" vertical="top"/>
    </xf>
    <xf numFmtId="0" fontId="43" fillId="6" borderId="9" xfId="0" applyFont="1" applyFill="1" applyBorder="1" applyAlignment="1">
      <alignment vertical="center" wrapText="1"/>
    </xf>
    <xf numFmtId="0" fontId="43" fillId="6" borderId="5" xfId="0" applyFont="1" applyFill="1" applyBorder="1" applyAlignment="1">
      <alignment vertical="center" wrapText="1"/>
    </xf>
    <xf numFmtId="0" fontId="20" fillId="6" borderId="64"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20" fillId="6" borderId="65" xfId="0" applyFont="1" applyFill="1" applyBorder="1" applyAlignment="1">
      <alignment horizontal="center" vertical="center" wrapText="1"/>
    </xf>
    <xf numFmtId="0" fontId="43" fillId="6" borderId="50" xfId="0" applyFont="1" applyFill="1" applyBorder="1" applyAlignment="1">
      <alignment horizontal="center" vertical="center" wrapText="1"/>
    </xf>
    <xf numFmtId="0" fontId="43" fillId="6" borderId="14" xfId="0" applyFont="1" applyFill="1" applyBorder="1" applyAlignment="1">
      <alignment horizontal="center" vertical="center" wrapText="1"/>
    </xf>
    <xf numFmtId="0" fontId="43" fillId="6" borderId="70"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99" xfId="0" applyBorder="1" applyAlignment="1">
      <alignment horizontal="center" vertical="center" wrapText="1"/>
    </xf>
    <xf numFmtId="0" fontId="20" fillId="6" borderId="9" xfId="0" applyFont="1" applyFill="1" applyBorder="1" applyAlignment="1">
      <alignment vertical="center" wrapText="1"/>
    </xf>
    <xf numFmtId="0" fontId="20" fillId="6" borderId="39" xfId="0" applyFont="1" applyFill="1" applyBorder="1" applyAlignment="1">
      <alignment vertical="center" wrapText="1"/>
    </xf>
    <xf numFmtId="0" fontId="20" fillId="6" borderId="51"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6" borderId="47"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30" fillId="4" borderId="1" xfId="20" applyFont="1" applyFill="1" applyBorder="1"/>
    <xf numFmtId="0" fontId="26" fillId="0" borderId="1" xfId="0" applyFont="1" applyBorder="1"/>
    <xf numFmtId="0" fontId="29" fillId="6" borderId="0" xfId="4" applyFont="1" applyFill="1" applyAlignment="1">
      <alignment horizontal="left" vertical="top"/>
    </xf>
    <xf numFmtId="0" fontId="30" fillId="0" borderId="4" xfId="4" applyFont="1" applyBorder="1" applyAlignment="1">
      <alignment horizontal="center"/>
    </xf>
    <xf numFmtId="0" fontId="19" fillId="0" borderId="1" xfId="13" applyFont="1" applyBorder="1" applyAlignment="1">
      <alignment horizontal="center" vertical="center" wrapText="1"/>
    </xf>
    <xf numFmtId="0" fontId="36" fillId="0" borderId="1" xfId="0" applyFont="1" applyBorder="1" applyAlignment="1">
      <alignment horizontal="center" vertical="center" wrapText="1"/>
    </xf>
    <xf numFmtId="0" fontId="30" fillId="0" borderId="10" xfId="13" applyFont="1" applyBorder="1" applyAlignment="1">
      <alignment horizontal="center" wrapText="1"/>
    </xf>
    <xf numFmtId="0" fontId="30" fillId="0" borderId="11" xfId="13" applyFont="1" applyBorder="1" applyAlignment="1">
      <alignment horizontal="center" wrapText="1"/>
    </xf>
    <xf numFmtId="0" fontId="30" fillId="0" borderId="2" xfId="13" applyFont="1" applyBorder="1" applyAlignment="1">
      <alignment horizontal="center"/>
    </xf>
    <xf numFmtId="0" fontId="36" fillId="0" borderId="3" xfId="0" applyFont="1" applyBorder="1" applyAlignment="1">
      <alignment horizontal="center"/>
    </xf>
    <xf numFmtId="49" fontId="30" fillId="0" borderId="2" xfId="22" applyNumberFormat="1" applyFont="1" applyBorder="1" applyAlignment="1">
      <alignment horizontal="center"/>
    </xf>
    <xf numFmtId="0" fontId="0" fillId="0" borderId="3" xfId="0" applyBorder="1" applyAlignment="1">
      <alignment horizontal="center"/>
    </xf>
    <xf numFmtId="0" fontId="29" fillId="0" borderId="0" xfId="21" applyFont="1" applyAlignment="1">
      <alignment horizontal="left" vertical="center" wrapText="1"/>
    </xf>
    <xf numFmtId="0" fontId="30" fillId="0" borderId="10" xfId="13" applyFont="1" applyBorder="1" applyAlignment="1">
      <alignment horizontal="center"/>
    </xf>
    <xf numFmtId="0" fontId="30" fillId="0" borderId="11" xfId="13" applyFont="1" applyBorder="1" applyAlignment="1">
      <alignment horizontal="center"/>
    </xf>
    <xf numFmtId="0" fontId="30" fillId="0" borderId="2" xfId="16" applyFont="1" applyBorder="1" applyAlignment="1">
      <alignment horizontal="center"/>
    </xf>
    <xf numFmtId="0" fontId="30" fillId="0" borderId="3" xfId="16" applyFont="1" applyBorder="1" applyAlignment="1">
      <alignment horizontal="center"/>
    </xf>
    <xf numFmtId="0" fontId="29" fillId="0" borderId="0" xfId="13" applyFont="1" applyAlignment="1">
      <alignment horizontal="left" vertical="top" wrapText="1"/>
    </xf>
    <xf numFmtId="0" fontId="44" fillId="0" borderId="0" xfId="13" applyFont="1" applyAlignment="1">
      <alignment horizontal="left" vertical="center" wrapText="1"/>
    </xf>
    <xf numFmtId="0" fontId="29" fillId="6" borderId="0" xfId="4" applyFont="1" applyFill="1" applyAlignment="1">
      <alignment horizontal="left" wrapText="1"/>
    </xf>
    <xf numFmtId="0" fontId="19" fillId="0" borderId="1" xfId="13" applyFont="1" applyBorder="1" applyAlignment="1">
      <alignment horizontal="center" vertical="top" wrapText="1"/>
    </xf>
    <xf numFmtId="0" fontId="30" fillId="0" borderId="18" xfId="13" applyFont="1" applyBorder="1" applyAlignment="1">
      <alignment horizontal="center" vertical="top"/>
    </xf>
    <xf numFmtId="0" fontId="30" fillId="0" borderId="19" xfId="13" applyFont="1" applyBorder="1" applyAlignment="1">
      <alignment horizontal="center" vertical="top"/>
    </xf>
    <xf numFmtId="0" fontId="30" fillId="0" borderId="8" xfId="13" applyFont="1" applyBorder="1" applyAlignment="1">
      <alignment horizontal="center" vertical="top"/>
    </xf>
    <xf numFmtId="0" fontId="30" fillId="0" borderId="20" xfId="13" applyFont="1" applyBorder="1" applyAlignment="1">
      <alignment horizontal="center" vertical="top"/>
    </xf>
    <xf numFmtId="0" fontId="30" fillId="0" borderId="2" xfId="13" applyFont="1" applyBorder="1" applyAlignment="1">
      <alignment horizontal="center" vertical="top"/>
    </xf>
    <xf numFmtId="0" fontId="30" fillId="0" borderId="3" xfId="13" applyFont="1" applyBorder="1" applyAlignment="1">
      <alignment horizontal="center" vertical="top"/>
    </xf>
    <xf numFmtId="0" fontId="29" fillId="0" borderId="0" xfId="2" applyFont="1" applyAlignment="1">
      <alignment horizontal="left" vertical="top" wrapText="1"/>
    </xf>
    <xf numFmtId="0" fontId="27" fillId="0" borderId="0" xfId="21" applyFont="1" applyAlignment="1">
      <alignment horizontal="left" vertical="center"/>
    </xf>
    <xf numFmtId="0" fontId="44" fillId="0" borderId="0" xfId="0" applyFont="1" applyAlignment="1">
      <alignment horizontal="left" vertical="top" wrapText="1"/>
    </xf>
    <xf numFmtId="0" fontId="20" fillId="7" borderId="85" xfId="0" applyFont="1" applyFill="1" applyBorder="1" applyAlignment="1">
      <alignment horizontal="center" vertical="center" wrapText="1"/>
    </xf>
    <xf numFmtId="0" fontId="20" fillId="7" borderId="86"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9" xfId="0" applyFont="1" applyFill="1" applyBorder="1" applyAlignment="1">
      <alignment horizontal="center" vertical="center" wrapText="1"/>
    </xf>
    <xf numFmtId="0" fontId="20" fillId="7" borderId="28"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0" fillId="0" borderId="59" xfId="0" applyBorder="1" applyAlignment="1">
      <alignment horizontal="center" vertical="center" wrapText="1"/>
    </xf>
    <xf numFmtId="0" fontId="20" fillId="7" borderId="30"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5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0" fillId="3" borderId="52" xfId="0" applyFont="1" applyFill="1" applyBorder="1" applyAlignment="1">
      <alignment horizontal="center" vertical="top" wrapText="1"/>
    </xf>
    <xf numFmtId="0" fontId="20" fillId="3" borderId="43" xfId="0" applyFont="1" applyFill="1" applyBorder="1" applyAlignment="1">
      <alignment horizontal="center" vertical="top" wrapText="1"/>
    </xf>
    <xf numFmtId="0" fontId="36" fillId="0" borderId="10" xfId="0" applyFont="1" applyBorder="1" applyAlignment="1">
      <alignment horizontal="center"/>
    </xf>
    <xf numFmtId="0" fontId="36" fillId="0" borderId="11" xfId="0" applyFont="1" applyBorder="1" applyAlignment="1">
      <alignment horizontal="center"/>
    </xf>
    <xf numFmtId="0" fontId="85" fillId="0" borderId="2" xfId="4" applyFont="1" applyBorder="1" applyAlignment="1">
      <alignment horizontal="center" vertical="center" wrapText="1"/>
    </xf>
    <xf numFmtId="0" fontId="85" fillId="0" borderId="3" xfId="4" applyFont="1" applyBorder="1" applyAlignment="1">
      <alignment horizontal="center" vertical="center" wrapText="1"/>
    </xf>
    <xf numFmtId="0" fontId="85" fillId="0" borderId="4" xfId="4" applyFont="1" applyBorder="1" applyAlignment="1">
      <alignment horizontal="center" vertical="center" wrapText="1"/>
    </xf>
    <xf numFmtId="0" fontId="59" fillId="6" borderId="0" xfId="4" applyFont="1" applyFill="1" applyAlignment="1">
      <alignment horizontal="left" vertical="center"/>
    </xf>
    <xf numFmtId="0" fontId="78" fillId="6" borderId="0" xfId="0" applyFont="1" applyFill="1" applyAlignment="1">
      <alignment vertical="center"/>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20" fillId="7" borderId="45" xfId="0" applyFont="1" applyFill="1" applyBorder="1" applyAlignment="1">
      <alignment horizontal="center" vertical="center"/>
    </xf>
    <xf numFmtId="0" fontId="50" fillId="0" borderId="2" xfId="4" applyFont="1" applyBorder="1" applyAlignment="1">
      <alignment horizontal="center" vertical="center" wrapText="1"/>
    </xf>
    <xf numFmtId="0" fontId="50" fillId="0" borderId="3" xfId="4" applyFont="1" applyBorder="1" applyAlignment="1">
      <alignment horizontal="center" vertical="center" wrapText="1"/>
    </xf>
    <xf numFmtId="0" fontId="50" fillId="0" borderId="4" xfId="4" applyFont="1" applyBorder="1" applyAlignment="1">
      <alignment horizontal="center" vertical="center" wrapText="1"/>
    </xf>
    <xf numFmtId="0" fontId="23" fillId="4" borderId="10" xfId="0" applyFont="1" applyFill="1" applyBorder="1" applyAlignment="1">
      <alignment vertical="top"/>
    </xf>
    <xf numFmtId="0" fontId="0" fillId="0" borderId="11" xfId="0" applyBorder="1" applyAlignment="1">
      <alignment vertical="top"/>
    </xf>
    <xf numFmtId="0" fontId="59" fillId="6" borderId="0" xfId="4" applyFont="1" applyFill="1" applyAlignment="1">
      <alignment horizontal="left"/>
    </xf>
    <xf numFmtId="0" fontId="20" fillId="7" borderId="59" xfId="0" applyFont="1" applyFill="1" applyBorder="1" applyAlignment="1">
      <alignment horizontal="center" vertical="center" wrapText="1"/>
    </xf>
    <xf numFmtId="0" fontId="21" fillId="7" borderId="0" xfId="0" applyFont="1" applyFill="1" applyAlignment="1">
      <alignment horizontal="center" vertical="center"/>
    </xf>
    <xf numFmtId="0" fontId="21" fillId="7" borderId="5" xfId="0" applyFont="1" applyFill="1" applyBorder="1" applyAlignment="1">
      <alignment horizontal="center" vertical="center"/>
    </xf>
    <xf numFmtId="0" fontId="59" fillId="11" borderId="0" xfId="4" applyFont="1" applyFill="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14" fontId="48" fillId="0" borderId="10" xfId="4" applyNumberFormat="1" applyFont="1" applyBorder="1" applyAlignment="1">
      <alignment horizontal="center" vertical="center"/>
    </xf>
    <xf numFmtId="14" fontId="48" fillId="0" borderId="11" xfId="4" applyNumberFormat="1" applyFont="1" applyBorder="1" applyAlignment="1">
      <alignment horizontal="center" vertical="center"/>
    </xf>
    <xf numFmtId="0" fontId="23" fillId="0" borderId="10" xfId="4" applyFont="1" applyBorder="1" applyAlignment="1">
      <alignment vertical="center"/>
    </xf>
    <xf numFmtId="0" fontId="23" fillId="0" borderId="11" xfId="4" applyFont="1" applyBorder="1" applyAlignment="1">
      <alignment vertical="center"/>
    </xf>
    <xf numFmtId="0" fontId="48" fillId="4" borderId="2" xfId="18" applyFont="1" applyFill="1" applyBorder="1" applyAlignment="1">
      <alignment horizontal="center" vertical="center" wrapText="1"/>
    </xf>
    <xf numFmtId="0" fontId="48" fillId="4" borderId="3" xfId="18" applyFont="1" applyFill="1" applyBorder="1" applyAlignment="1">
      <alignment horizontal="center" vertical="center" wrapText="1"/>
    </xf>
    <xf numFmtId="0" fontId="48" fillId="4" borderId="4" xfId="18" applyFont="1" applyFill="1" applyBorder="1" applyAlignment="1">
      <alignment horizontal="center" vertical="center" wrapText="1"/>
    </xf>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48E75"/>
      <color rgb="FFD8D9D9"/>
      <color rgb="FFAC8160"/>
      <color rgb="FF87643D"/>
      <color rgb="FFD9B28B"/>
      <color rgb="FFD9D9D9"/>
      <color rgb="FFBB9469"/>
      <color rgb="FFF2F2F2"/>
      <color rgb="FFF7EEE5"/>
      <color rgb="FF62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7.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20.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3.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'D1'!$C$35:$G$35</c:f>
              <c:numCache>
                <c:formatCode>0.0</c:formatCode>
                <c:ptCount val="5"/>
                <c:pt idx="0">
                  <c:v>105.4</c:v>
                </c:pt>
                <c:pt idx="1">
                  <c:v>104.1</c:v>
                </c:pt>
                <c:pt idx="2">
                  <c:v>103.1</c:v>
                </c:pt>
                <c:pt idx="3">
                  <c:v>103.8</c:v>
                </c:pt>
                <c:pt idx="4">
                  <c:v>101.5</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'D1'!$C$36:$G$36</c:f>
              <c:numCache>
                <c:formatCode>0.0</c:formatCode>
                <c:ptCount val="5"/>
                <c:pt idx="0">
                  <c:v>103.9</c:v>
                </c:pt>
                <c:pt idx="1">
                  <c:v>103.7</c:v>
                </c:pt>
                <c:pt idx="2">
                  <c:v>102.1</c:v>
                </c:pt>
                <c:pt idx="3">
                  <c:v>99.9</c:v>
                </c:pt>
                <c:pt idx="4">
                  <c:v>101.1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'D1'!$C$37:$G$37</c:f>
              <c:numCache>
                <c:formatCode>0.0</c:formatCode>
                <c:ptCount val="5"/>
                <c:pt idx="0">
                  <c:v>100.5</c:v>
                </c:pt>
                <c:pt idx="1">
                  <c:v>100.9</c:v>
                </c:pt>
                <c:pt idx="2">
                  <c:v>101.2</c:v>
                </c:pt>
                <c:pt idx="3">
                  <c:v>100.7</c:v>
                </c:pt>
                <c:pt idx="4">
                  <c:v>100.2</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EU</c:v>
                </c:pt>
              </c:strCache>
            </c:strRef>
          </c:tx>
          <c:spPr>
            <a:ln>
              <a:solidFill>
                <a:schemeClr val="accent2">
                  <a:lumMod val="50000"/>
                </a:schemeClr>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'D1'!$C$38:$G$38</c:f>
              <c:numCache>
                <c:formatCode>0.0</c:formatCode>
                <c:ptCount val="5"/>
                <c:pt idx="0">
                  <c:v>100</c:v>
                </c:pt>
                <c:pt idx="1">
                  <c:v>100.3</c:v>
                </c:pt>
                <c:pt idx="2">
                  <c:v>100.4</c:v>
                </c:pt>
                <c:pt idx="3">
                  <c:v>100.4</c:v>
                </c:pt>
                <c:pt idx="4">
                  <c:v>100.3</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'D1'!$C$39:$G$39</c:f>
              <c:numCache>
                <c:formatCode>0.0</c:formatCode>
                <c:ptCount val="5"/>
                <c:pt idx="0">
                  <c:v>102</c:v>
                </c:pt>
                <c:pt idx="1">
                  <c:v>102.5</c:v>
                </c:pt>
                <c:pt idx="2">
                  <c:v>98.1</c:v>
                </c:pt>
                <c:pt idx="3">
                  <c:v>98.7</c:v>
                </c:pt>
                <c:pt idx="4">
                  <c:v>98.8</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2"/>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Cambria" panose="02040503050406030204" pitchFamily="18" charset="0"/>
              <a:ea typeface="Cambria" panose="02040503050406030204" pitchFamily="18" charset="0"/>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90868594546147308"/>
          <c:h val="0.86823234052265208"/>
        </c:manualLayout>
      </c:layout>
      <c:barChart>
        <c:barDir val="col"/>
        <c:grouping val="stacked"/>
        <c:varyColors val="0"/>
        <c:ser>
          <c:idx val="2"/>
          <c:order val="0"/>
          <c:tx>
            <c:strRef>
              <c:f>'D8'!$B$40</c:f>
              <c:strCache>
                <c:ptCount val="1"/>
                <c:pt idx="0">
                  <c:v>Other</c:v>
                </c:pt>
              </c:strCache>
            </c:strRef>
          </c:tx>
          <c:spPr>
            <a:solidFill>
              <a:srgbClr val="7F7F7F"/>
            </a:solidFill>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'D8'!$C$40:$G$40</c:f>
              <c:numCache>
                <c:formatCode>#,##0.00</c:formatCode>
                <c:ptCount val="5"/>
                <c:pt idx="0">
                  <c:v>23.819999999999936</c:v>
                </c:pt>
                <c:pt idx="1">
                  <c:v>29.710000000000051</c:v>
                </c:pt>
                <c:pt idx="2">
                  <c:v>34.88000000000001</c:v>
                </c:pt>
                <c:pt idx="3">
                  <c:v>29.680000000000032</c:v>
                </c:pt>
                <c:pt idx="4">
                  <c:v>28.53</c:v>
                </c:pt>
              </c:numCache>
            </c:numRef>
          </c:val>
          <c:extLst>
            <c:ext xmlns:c16="http://schemas.microsoft.com/office/drawing/2014/chart" uri="{C3380CC4-5D6E-409C-BE32-E72D297353CC}">
              <c16:uniqueId val="{00000006-4763-4730-AAE4-701482960886}"/>
            </c:ext>
          </c:extLst>
        </c:ser>
        <c:ser>
          <c:idx val="6"/>
          <c:order val="1"/>
          <c:tx>
            <c:strRef>
              <c:f>'D8'!$B$39</c:f>
              <c:strCache>
                <c:ptCount val="1"/>
                <c:pt idx="0">
                  <c:v>Heating oil</c:v>
                </c:pt>
              </c:strCache>
            </c:strRef>
          </c:tx>
          <c:spPr>
            <a:solidFill>
              <a:srgbClr val="9B7151"/>
            </a:solidFill>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'D8'!$C$39:$G$39</c:f>
              <c:numCache>
                <c:formatCode>#,##0.00</c:formatCode>
                <c:ptCount val="5"/>
                <c:pt idx="0">
                  <c:v>0.1</c:v>
                </c:pt>
                <c:pt idx="1">
                  <c:v>0.08</c:v>
                </c:pt>
                <c:pt idx="2">
                  <c:v>0.11</c:v>
                </c:pt>
                <c:pt idx="3">
                  <c:v>0.02</c:v>
                </c:pt>
                <c:pt idx="4">
                  <c:v>0.03</c:v>
                </c:pt>
              </c:numCache>
            </c:numRef>
          </c:val>
          <c:extLst>
            <c:ext xmlns:c16="http://schemas.microsoft.com/office/drawing/2014/chart" uri="{C3380CC4-5D6E-409C-BE32-E72D297353CC}">
              <c16:uniqueId val="{00000000-4763-4730-AAE4-701482960886}"/>
            </c:ext>
          </c:extLst>
        </c:ser>
        <c:ser>
          <c:idx val="1"/>
          <c:order val="2"/>
          <c:tx>
            <c:strRef>
              <c:f>'D8'!$B$38</c:f>
              <c:strCache>
                <c:ptCount val="1"/>
                <c:pt idx="0">
                  <c:v>Coal</c:v>
                </c:pt>
              </c:strCache>
            </c:strRef>
          </c:tx>
          <c:spPr>
            <a:solidFill>
              <a:srgbClr val="6A4D38"/>
            </a:solidFill>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'D8'!$C$38:$G$38</c:f>
              <c:numCache>
                <c:formatCode>#,##0.00</c:formatCode>
                <c:ptCount val="5"/>
                <c:pt idx="0">
                  <c:v>3.06</c:v>
                </c:pt>
                <c:pt idx="1">
                  <c:v>2.4700000000000002</c:v>
                </c:pt>
                <c:pt idx="2">
                  <c:v>2.16</c:v>
                </c:pt>
                <c:pt idx="3">
                  <c:v>4.53</c:v>
                </c:pt>
                <c:pt idx="4">
                  <c:v>3.63</c:v>
                </c:pt>
              </c:numCache>
            </c:numRef>
          </c:val>
          <c:extLst>
            <c:ext xmlns:c16="http://schemas.microsoft.com/office/drawing/2014/chart" uri="{C3380CC4-5D6E-409C-BE32-E72D297353CC}">
              <c16:uniqueId val="{00000004-4763-4730-AAE4-701482960886}"/>
            </c:ext>
          </c:extLst>
        </c:ser>
        <c:ser>
          <c:idx val="4"/>
          <c:order val="4"/>
          <c:tx>
            <c:strRef>
              <c:f>'D8'!$B$37</c:f>
              <c:strCache>
                <c:ptCount val="1"/>
                <c:pt idx="0">
                  <c:v>Electricity</c:v>
                </c:pt>
              </c:strCache>
            </c:strRef>
          </c:tx>
          <c:spPr>
            <a:solidFill>
              <a:srgbClr val="B9977D"/>
            </a:solidFill>
            <a:ln>
              <a:solidFill>
                <a:sysClr val="window" lastClr="FFFFFF"/>
              </a:solidFill>
            </a:ln>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'D8'!$C$37:$G$37</c:f>
              <c:numCache>
                <c:formatCode>#,##0.00</c:formatCode>
                <c:ptCount val="5"/>
                <c:pt idx="0">
                  <c:v>18.309999999999999</c:v>
                </c:pt>
                <c:pt idx="1">
                  <c:v>18.23</c:v>
                </c:pt>
                <c:pt idx="2">
                  <c:v>37.29</c:v>
                </c:pt>
                <c:pt idx="3">
                  <c:v>53.82</c:v>
                </c:pt>
                <c:pt idx="4">
                  <c:v>108.98</c:v>
                </c:pt>
              </c:numCache>
            </c:numRef>
          </c:val>
          <c:extLst>
            <c:ext xmlns:c16="http://schemas.microsoft.com/office/drawing/2014/chart" uri="{C3380CC4-5D6E-409C-BE32-E72D297353CC}">
              <c16:uniqueId val="{00000002-4763-4730-AAE4-701482960886}"/>
            </c:ext>
          </c:extLst>
        </c:ser>
        <c:ser>
          <c:idx val="0"/>
          <c:order val="5"/>
          <c:tx>
            <c:strRef>
              <c:f>'D8'!$B$36</c:f>
              <c:strCache>
                <c:ptCount val="1"/>
                <c:pt idx="0">
                  <c:v>Gasoline</c:v>
                </c:pt>
              </c:strCache>
            </c:strRef>
          </c:tx>
          <c:spPr>
            <a:solidFill>
              <a:srgbClr val="543D2C"/>
            </a:solidFill>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'D8'!$C$36:$G$36</c:f>
              <c:numCache>
                <c:formatCode>#,##0.00</c:formatCode>
                <c:ptCount val="5"/>
                <c:pt idx="0">
                  <c:v>67.81</c:v>
                </c:pt>
                <c:pt idx="1">
                  <c:v>63.82</c:v>
                </c:pt>
                <c:pt idx="2">
                  <c:v>77.13</c:v>
                </c:pt>
                <c:pt idx="3">
                  <c:v>70.69</c:v>
                </c:pt>
                <c:pt idx="4">
                  <c:v>59.21</c:v>
                </c:pt>
              </c:numCache>
            </c:numRef>
          </c:val>
          <c:extLst>
            <c:ext xmlns:c16="http://schemas.microsoft.com/office/drawing/2014/chart" uri="{C3380CC4-5D6E-409C-BE32-E72D297353CC}">
              <c16:uniqueId val="{00000001-4763-4730-AAE4-701482960886}"/>
            </c:ext>
          </c:extLst>
        </c:ser>
        <c:ser>
          <c:idx val="5"/>
          <c:order val="6"/>
          <c:tx>
            <c:strRef>
              <c:f>'D8'!$B$35</c:f>
              <c:strCache>
                <c:ptCount val="1"/>
                <c:pt idx="0">
                  <c:v>Natural gas</c:v>
                </c:pt>
              </c:strCache>
            </c:strRef>
          </c:tx>
          <c:spPr>
            <a:solidFill>
              <a:srgbClr val="9B7151"/>
            </a:solidFill>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'D8'!$C$35:$G$35</c:f>
              <c:numCache>
                <c:formatCode>#,##0.00</c:formatCode>
                <c:ptCount val="5"/>
                <c:pt idx="0">
                  <c:v>-2.839999999999975</c:v>
                </c:pt>
                <c:pt idx="1">
                  <c:v>28.1</c:v>
                </c:pt>
                <c:pt idx="2">
                  <c:v>85.7</c:v>
                </c:pt>
                <c:pt idx="3">
                  <c:v>111.62</c:v>
                </c:pt>
                <c:pt idx="4">
                  <c:v>176.52</c:v>
                </c:pt>
              </c:numCache>
            </c:numRef>
          </c:val>
          <c:extLst>
            <c:ext xmlns:c16="http://schemas.microsoft.com/office/drawing/2014/chart" uri="{C3380CC4-5D6E-409C-BE32-E72D297353CC}">
              <c16:uniqueId val="{00000005-4763-4730-AAE4-701482960886}"/>
            </c:ext>
          </c:extLst>
        </c:ser>
        <c:ser>
          <c:idx val="3"/>
          <c:order val="7"/>
          <c:tx>
            <c:strRef>
              <c:f>'D8'!$B$34</c:f>
              <c:strCache>
                <c:ptCount val="1"/>
                <c:pt idx="0">
                  <c:v>Diesel</c:v>
                </c:pt>
              </c:strCache>
            </c:strRef>
          </c:tx>
          <c:spPr>
            <a:solidFill>
              <a:srgbClr val="D6C3B4"/>
            </a:solidFill>
            <a:ln>
              <a:solidFill>
                <a:sysClr val="window" lastClr="FFFFFF"/>
              </a:solidFill>
            </a:ln>
          </c:spPr>
          <c:invertIfNegative val="0"/>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'D8'!$C$34:$G$34</c:f>
              <c:numCache>
                <c:formatCode>#,##0.00</c:formatCode>
                <c:ptCount val="5"/>
                <c:pt idx="0">
                  <c:v>144.93</c:v>
                </c:pt>
                <c:pt idx="1">
                  <c:v>133.69</c:v>
                </c:pt>
                <c:pt idx="2">
                  <c:v>157.63999999999999</c:v>
                </c:pt>
                <c:pt idx="3">
                  <c:v>133.75</c:v>
                </c:pt>
                <c:pt idx="4">
                  <c:v>117.13</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'D8'!$B$41</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'D8'!$C$32:$G$33</c:f>
              <c:multiLvlStrCache>
                <c:ptCount val="5"/>
                <c:lvl>
                  <c:pt idx="0">
                    <c:v>I</c:v>
                  </c:pt>
                  <c:pt idx="1">
                    <c:v>II</c:v>
                  </c:pt>
                  <c:pt idx="2">
                    <c:v>III</c:v>
                  </c:pt>
                  <c:pt idx="3">
                    <c:v>IV</c:v>
                  </c:pt>
                  <c:pt idx="4">
                    <c:v>I</c:v>
                  </c:pt>
                </c:lvl>
                <c:lvl>
                  <c:pt idx="0">
                    <c:v>2024</c:v>
                  </c:pt>
                  <c:pt idx="4">
                    <c:v>2025</c:v>
                  </c:pt>
                </c:lvl>
              </c:multiLvlStrCache>
            </c:multiLvlStrRef>
          </c:cat>
          <c:val>
            <c:numRef>
              <c:f>'D8'!$C$41:$G$41</c:f>
              <c:numCache>
                <c:formatCode>#,##0.00</c:formatCode>
                <c:ptCount val="5"/>
                <c:pt idx="0">
                  <c:v>255.18999999999997</c:v>
                </c:pt>
                <c:pt idx="1">
                  <c:v>276.10000000000008</c:v>
                </c:pt>
                <c:pt idx="2">
                  <c:v>394.91</c:v>
                </c:pt>
                <c:pt idx="3">
                  <c:v>404.11</c:v>
                </c:pt>
                <c:pt idx="4">
                  <c:v>494.03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6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1111885350614359"/>
          <c:w val="0.80432349956255467"/>
          <c:h val="0.6574905002546324"/>
        </c:manualLayout>
      </c:layout>
      <c:barChart>
        <c:barDir val="col"/>
        <c:grouping val="clustered"/>
        <c:varyColors val="0"/>
        <c:ser>
          <c:idx val="1"/>
          <c:order val="1"/>
          <c:tx>
            <c:strRef>
              <c:f>'D9'!$B$28</c:f>
              <c:strCache>
                <c:ptCount val="1"/>
                <c:pt idx="0">
                  <c:v>Exports</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'D9'!$C$28:$G$28</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Imports</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'D9'!$C$29:$G$29</c:f>
              <c:numCache>
                <c:formatCode>0.00</c:formatCode>
                <c:ptCount val="5"/>
                <c:pt idx="0">
                  <c:v>358.19000000000005</c:v>
                </c:pt>
                <c:pt idx="1">
                  <c:v>444.08000000000004</c:v>
                </c:pt>
                <c:pt idx="2">
                  <c:v>508.56</c:v>
                </c:pt>
                <c:pt idx="3">
                  <c:v>474.1</c:v>
                </c:pt>
                <c:pt idx="4">
                  <c:v>425.85446473000007</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'D9'!$C$27:$G$27</c:f>
              <c:numCache>
                <c:formatCode>0.00</c:formatCode>
                <c:ptCount val="5"/>
                <c:pt idx="0">
                  <c:v>210.34999999999991</c:v>
                </c:pt>
                <c:pt idx="1">
                  <c:v>239.77999999999997</c:v>
                </c:pt>
                <c:pt idx="2">
                  <c:v>231.64000000000004</c:v>
                </c:pt>
                <c:pt idx="3">
                  <c:v>237.02999999999997</c:v>
                </c:pt>
                <c:pt idx="4">
                  <c:v>200.19839791999999</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'D9'!$C$30:$G$30</c:f>
              <c:numCache>
                <c:formatCode>0.0</c:formatCode>
                <c:ptCount val="5"/>
                <c:pt idx="0">
                  <c:v>5.4743290791363908</c:v>
                </c:pt>
                <c:pt idx="1">
                  <c:v>5.6362991013607697</c:v>
                </c:pt>
                <c:pt idx="2">
                  <c:v>4.4428418537030714</c:v>
                </c:pt>
                <c:pt idx="3">
                  <c:v>4.8474672632864122</c:v>
                </c:pt>
                <c:pt idx="4">
                  <c:v>5.0999999999999996</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 </a:t>
                </a:r>
                <a:r>
                  <a:rPr lang="en-US"/>
                  <a:t> US$ million</a:t>
                </a:r>
                <a:endParaRPr lang="ro-MD"/>
              </a:p>
              <a:p>
                <a:pPr>
                  <a:defRPr/>
                </a:pPr>
                <a:endParaRPr lang="ro-MD"/>
              </a:p>
            </c:rich>
          </c:tx>
          <c:layout>
            <c:manualLayout>
              <c:xMode val="edge"/>
              <c:yMode val="edge"/>
              <c:x val="1.7905600782952977E-2"/>
              <c:y val="0.366958279468797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383254748023754"/>
          <c:w val="0.96942320209973754"/>
          <c:h val="0.1459240161351512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6982-46F6-91D3-9401DA1534ED}"/>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6982-46F6-91D3-9401DA1534E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'D10'!$C$51:$C$52</c:f>
              <c:numCache>
                <c:formatCode>General</c:formatCode>
                <c:ptCount val="2"/>
                <c:pt idx="0">
                  <c:v>144.63999999999999</c:v>
                </c:pt>
                <c:pt idx="1">
                  <c:v>17.95</c:v>
                </c:pt>
              </c:numCache>
            </c:numRef>
          </c:val>
          <c:extLst>
            <c:ext xmlns:c16="http://schemas.microsoft.com/office/drawing/2014/chart" uri="{C3380CC4-5D6E-409C-BE32-E72D297353CC}">
              <c16:uniqueId val="{00000002-6982-46F6-91D3-9401DA1534ED}"/>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24387897494718425"/>
          <c:w val="0.95305175808826026"/>
          <c:h val="0.54265248463777227"/>
        </c:manualLayout>
      </c:layout>
      <c:barChart>
        <c:barDir val="col"/>
        <c:grouping val="clustered"/>
        <c:varyColors val="0"/>
        <c:ser>
          <c:idx val="0"/>
          <c:order val="0"/>
          <c:tx>
            <c:strRef>
              <c:f>'D10'!$B$63:$B$64</c:f>
              <c:strCache>
                <c:ptCount val="2"/>
                <c:pt idx="0">
                  <c:v>Software</c:v>
                </c:pt>
                <c:pt idx="1">
                  <c:v>Other computer services</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09168339587993"/>
                      <c:h val="0.14757089637345092"/>
                    </c:manualLayout>
                  </c15:layout>
                </c:ext>
                <c:ext xmlns:c16="http://schemas.microsoft.com/office/drawing/2014/chart" uri="{C3380CC4-5D6E-409C-BE32-E72D297353CC}">
                  <c16:uniqueId val="{00000000-BC03-4CCA-8F9C-EEAF0706796D}"/>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4934222785062002"/>
                      <c:h val="0.14757089637345092"/>
                    </c:manualLayout>
                  </c15:layout>
                </c:ext>
                <c:ext xmlns:c16="http://schemas.microsoft.com/office/drawing/2014/chart" uri="{C3380CC4-5D6E-409C-BE32-E72D297353CC}">
                  <c16:uniqueId val="{00000001-BC03-4CCA-8F9C-EEAF0706796D}"/>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Software</c:v>
                </c:pt>
                <c:pt idx="1">
                  <c:v>Other computer services</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BC03-4CCA-8F9C-EEAF0706796D}"/>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4399705418921684"/>
          <c:h val="0.77057622408264737"/>
        </c:manualLayout>
      </c:layout>
      <c:barChart>
        <c:barDir val="bar"/>
        <c:grouping val="clustered"/>
        <c:varyColors val="0"/>
        <c:ser>
          <c:idx val="0"/>
          <c:order val="0"/>
          <c:tx>
            <c:strRef>
              <c:f>'D10'!$B$56:$B$59</c:f>
              <c:strCache>
                <c:ptCount val="4"/>
                <c:pt idx="0">
                  <c:v>Sea</c:v>
                </c:pt>
                <c:pt idx="1">
                  <c:v>Air</c:v>
                </c:pt>
                <c:pt idx="2">
                  <c:v>Auto</c:v>
                </c:pt>
                <c:pt idx="3">
                  <c:v>Other</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'D10'!$D$56:$D$59</c:f>
              <c:numCache>
                <c:formatCode>0.00</c:formatCode>
                <c:ptCount val="4"/>
                <c:pt idx="0">
                  <c:v>28.56</c:v>
                </c:pt>
                <c:pt idx="1">
                  <c:v>50.44</c:v>
                </c:pt>
                <c:pt idx="2">
                  <c:v>64.81</c:v>
                </c:pt>
                <c:pt idx="3">
                  <c:v>19.22</c:v>
                </c:pt>
              </c:numCache>
            </c:numRef>
          </c:val>
          <c:extLst>
            <c:ext xmlns:c16="http://schemas.microsoft.com/office/drawing/2014/chart" uri="{C3380CC4-5D6E-409C-BE32-E72D297353CC}">
              <c16:uniqueId val="{00000004-FE13-46EB-B8C9-D363C79E4567}"/>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Sea</c:v>
                </c:pt>
                <c:pt idx="1">
                  <c:v>Air</c:v>
                </c:pt>
                <c:pt idx="2">
                  <c:v>Auto</c:v>
                </c:pt>
                <c:pt idx="3">
                  <c:v>Other</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1-01F7-4C2C-ABBB-6F0C24DBC88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2-01F7-4C2C-ABBB-6F0C24DBC88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'D10'!$C$56:$C$59</c:f>
              <c:numCache>
                <c:formatCode>0.00</c:formatCode>
                <c:ptCount val="4"/>
                <c:pt idx="0">
                  <c:v>2.85</c:v>
                </c:pt>
                <c:pt idx="1">
                  <c:v>43.28</c:v>
                </c:pt>
                <c:pt idx="2">
                  <c:v>56.4</c:v>
                </c:pt>
                <c:pt idx="3">
                  <c:v>7.8500000000000014</c:v>
                </c:pt>
              </c:numCache>
            </c:numRef>
          </c:val>
          <c:extLst>
            <c:ext xmlns:c16="http://schemas.microsoft.com/office/drawing/2014/chart" uri="{C3380CC4-5D6E-409C-BE32-E72D297353CC}">
              <c16:uniqueId val="{00000004-01F7-4C2C-ABBB-6F0C24DBC88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Software</c:v>
                </c:pt>
                <c:pt idx="1">
                  <c:v>Other computer services</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803B-4103-AAF9-7609A69B3D3E}"/>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803B-4103-AAF9-7609A69B3D3E}"/>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Software</c:v>
                </c:pt>
                <c:pt idx="1">
                  <c:v>Other computer services</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803B-4103-AAF9-7609A69B3D3E}"/>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2891738085898949"/>
        </c:manualLayout>
      </c:layout>
      <c:barChart>
        <c:barDir val="col"/>
        <c:grouping val="stacked"/>
        <c:varyColors val="0"/>
        <c:ser>
          <c:idx val="3"/>
          <c:order val="0"/>
          <c:tx>
            <c:strRef>
              <c:f>'D11'!$B$47</c:f>
              <c:strCache>
                <c:ptCount val="1"/>
                <c:pt idx="0">
                  <c:v>Other primary income, net</c:v>
                </c:pt>
              </c:strCache>
            </c:strRef>
          </c:tx>
          <c:spPr>
            <a:solidFill>
              <a:schemeClr val="tx1"/>
            </a:solidFill>
            <a:ln>
              <a:noFill/>
            </a:ln>
            <a:effectLst/>
          </c:spPr>
          <c:invertIfNegative val="0"/>
          <c:cat>
            <c:multiLvlStrRef>
              <c:f>'D11'!$C$42:$G$43</c:f>
              <c:multiLvlStrCache>
                <c:ptCount val="5"/>
                <c:lvl>
                  <c:pt idx="0">
                    <c:v>I</c:v>
                  </c:pt>
                  <c:pt idx="1">
                    <c:v>II</c:v>
                  </c:pt>
                  <c:pt idx="2">
                    <c:v>III</c:v>
                  </c:pt>
                  <c:pt idx="3">
                    <c:v>IV</c:v>
                  </c:pt>
                  <c:pt idx="4">
                    <c:v>I</c:v>
                  </c:pt>
                </c:lvl>
                <c:lvl>
                  <c:pt idx="0">
                    <c:v>2024</c:v>
                  </c:pt>
                  <c:pt idx="4">
                    <c:v>2025</c:v>
                  </c:pt>
                </c:lvl>
              </c:multiLvlStrCache>
            </c:multiLvlStrRef>
          </c:cat>
          <c:val>
            <c:numRef>
              <c:f>'D11'!$C$47:$G$47</c:f>
              <c:numCache>
                <c:formatCode>#,##0.00</c:formatCode>
                <c:ptCount val="5"/>
                <c:pt idx="0">
                  <c:v>0.98</c:v>
                </c:pt>
                <c:pt idx="1">
                  <c:v>1.05</c:v>
                </c:pt>
                <c:pt idx="2">
                  <c:v>3.0000000000000027E-2</c:v>
                </c:pt>
                <c:pt idx="3">
                  <c:v>0.83000000000000007</c:v>
                </c:pt>
                <c:pt idx="4">
                  <c:v>1.66</c:v>
                </c:pt>
              </c:numCache>
            </c:numRef>
          </c:val>
          <c:extLst>
            <c:ext xmlns:c16="http://schemas.microsoft.com/office/drawing/2014/chart" uri="{C3380CC4-5D6E-409C-BE32-E72D297353CC}">
              <c16:uniqueId val="{00000000-A525-4E17-95CE-0B8A8B398CB9}"/>
            </c:ext>
          </c:extLst>
        </c:ser>
        <c:ser>
          <c:idx val="2"/>
          <c:order val="1"/>
          <c:tx>
            <c:strRef>
              <c:f>'D11'!$B$46</c:f>
              <c:strCache>
                <c:ptCount val="1"/>
                <c:pt idx="0">
                  <c:v>Investment income,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'D11'!$C$42:$G$43</c:f>
              <c:multiLvlStrCache>
                <c:ptCount val="5"/>
                <c:lvl>
                  <c:pt idx="0">
                    <c:v>I</c:v>
                  </c:pt>
                  <c:pt idx="1">
                    <c:v>II</c:v>
                  </c:pt>
                  <c:pt idx="2">
                    <c:v>III</c:v>
                  </c:pt>
                  <c:pt idx="3">
                    <c:v>IV</c:v>
                  </c:pt>
                  <c:pt idx="4">
                    <c:v>I</c:v>
                  </c:pt>
                </c:lvl>
                <c:lvl>
                  <c:pt idx="0">
                    <c:v>2024</c:v>
                  </c:pt>
                  <c:pt idx="4">
                    <c:v>2025</c:v>
                  </c:pt>
                </c:lvl>
              </c:multiLvlStrCache>
            </c:multiLvlStrRef>
          </c:cat>
          <c:val>
            <c:numRef>
              <c:f>'D11'!$C$46:$G$46</c:f>
              <c:numCache>
                <c:formatCode>#,##0.00</c:formatCode>
                <c:ptCount val="5"/>
                <c:pt idx="0">
                  <c:v>-92.990000000000009</c:v>
                </c:pt>
                <c:pt idx="1">
                  <c:v>-174.89000000000001</c:v>
                </c:pt>
                <c:pt idx="2">
                  <c:v>-196.5</c:v>
                </c:pt>
                <c:pt idx="3">
                  <c:v>-153.32999999999998</c:v>
                </c:pt>
                <c:pt idx="4">
                  <c:v>-130.25178592999998</c:v>
                </c:pt>
              </c:numCache>
            </c:numRef>
          </c:val>
          <c:extLst>
            <c:ext xmlns:c16="http://schemas.microsoft.com/office/drawing/2014/chart" uri="{C3380CC4-5D6E-409C-BE32-E72D297353CC}">
              <c16:uniqueId val="{00000001-A525-4E17-95CE-0B8A8B398CB9}"/>
            </c:ext>
          </c:extLst>
        </c:ser>
        <c:ser>
          <c:idx val="1"/>
          <c:order val="2"/>
          <c:tx>
            <c:strRef>
              <c:f>'D11'!$B$45</c:f>
              <c:strCache>
                <c:ptCount val="1"/>
                <c:pt idx="0">
                  <c:v>Compensation of employees, net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'D11'!$C$42:$G$43</c:f>
              <c:multiLvlStrCache>
                <c:ptCount val="5"/>
                <c:lvl>
                  <c:pt idx="0">
                    <c:v>I</c:v>
                  </c:pt>
                  <c:pt idx="1">
                    <c:v>II</c:v>
                  </c:pt>
                  <c:pt idx="2">
                    <c:v>III</c:v>
                  </c:pt>
                  <c:pt idx="3">
                    <c:v>IV</c:v>
                  </c:pt>
                  <c:pt idx="4">
                    <c:v>I</c:v>
                  </c:pt>
                </c:lvl>
                <c:lvl>
                  <c:pt idx="0">
                    <c:v>2024</c:v>
                  </c:pt>
                  <c:pt idx="4">
                    <c:v>2025</c:v>
                  </c:pt>
                </c:lvl>
              </c:multiLvlStrCache>
            </c:multiLvlStrRef>
          </c:cat>
          <c:val>
            <c:numRef>
              <c:f>'D11'!$C$45:$G$45</c:f>
              <c:numCache>
                <c:formatCode>#,##0.00</c:formatCode>
                <c:ptCount val="5"/>
                <c:pt idx="0">
                  <c:v>167.5</c:v>
                </c:pt>
                <c:pt idx="1">
                  <c:v>216.20999999999998</c:v>
                </c:pt>
                <c:pt idx="2">
                  <c:v>199.58</c:v>
                </c:pt>
                <c:pt idx="3">
                  <c:v>189.45999999999998</c:v>
                </c:pt>
                <c:pt idx="4">
                  <c:v>133.24513440999999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'D11'!$B$48</c:f>
              <c:strCache>
                <c:ptCount val="1"/>
                <c:pt idx="0">
                  <c:v>Balance</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'D11'!$C$48:$G$48</c:f>
              <c:numCache>
                <c:formatCode>#,##0.00</c:formatCode>
                <c:ptCount val="5"/>
                <c:pt idx="0">
                  <c:v>75.489999999999981</c:v>
                </c:pt>
                <c:pt idx="1">
                  <c:v>42.369999999999891</c:v>
                </c:pt>
                <c:pt idx="2">
                  <c:v>3.1099999999999568</c:v>
                </c:pt>
                <c:pt idx="3">
                  <c:v>36.959999999999951</c:v>
                </c:pt>
                <c:pt idx="4">
                  <c:v>4.6497637000000225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'D11'!$B$44</c:f>
              <c:strCache>
                <c:ptCount val="1"/>
                <c:pt idx="0">
                  <c:v>Balance / GDP (right axis)</c:v>
                </c:pt>
              </c:strCache>
            </c:strRef>
          </c:tx>
          <c:spPr>
            <a:ln w="34925" cap="rnd">
              <a:no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'D11'!$C$44:$G$44</c:f>
              <c:numCache>
                <c:formatCode>0.0%</c:formatCode>
                <c:ptCount val="5"/>
                <c:pt idx="0">
                  <c:v>0.02</c:v>
                </c:pt>
                <c:pt idx="1">
                  <c:v>0.01</c:v>
                </c:pt>
                <c:pt idx="2">
                  <c:v>1E-3</c:v>
                </c:pt>
                <c:pt idx="3">
                  <c:v>8.0000000000000002E-3</c:v>
                </c:pt>
                <c:pt idx="4">
                  <c:v>1E-3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 US$ million</a:t>
                </a:r>
                <a:endParaRPr lang="ro-MD"/>
              </a:p>
              <a:p>
                <a:pPr>
                  <a:defRPr/>
                </a:pPr>
                <a:endParaRPr lang="ro-MD"/>
              </a:p>
            </c:rich>
          </c:tx>
          <c:layout>
            <c:manualLayout>
              <c:xMode val="edge"/>
              <c:yMode val="edge"/>
              <c:x val="8.389737291395331E-3"/>
              <c:y val="0.357051147430961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2.673726699788365E-2"/>
          <c:y val="0.88914735608753359"/>
          <c:w val="0.92100386630993936"/>
          <c:h val="8.882196847627592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tx>
            <c:strRef>
              <c:f>'D11'!$B$58:$B$59</c:f>
              <c:strCache>
                <c:ptCount val="2"/>
                <c:pt idx="0">
                  <c:v>… from reserve assets</c:v>
                </c:pt>
                <c:pt idx="1">
                  <c:v>… from other investment</c:v>
                </c:pt>
              </c:strCache>
            </c:strRef>
          </c:tx>
          <c:spPr>
            <a:solidFill>
              <a:schemeClr val="bg1"/>
            </a:solidFill>
            <a:ln>
              <a:noFill/>
            </a:ln>
            <a:effectLst/>
          </c:spPr>
          <c:invertIfNegative val="0"/>
          <c:dLbls>
            <c:dLbl>
              <c:idx val="0"/>
              <c:layout>
                <c:manualLayout>
                  <c:x val="-0.13876965698769131"/>
                  <c:y val="-1.1361974978918443E-7"/>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2722824076520635"/>
                      <c:h val="0.20594141732283464"/>
                    </c:manualLayout>
                  </c15:layout>
                </c:ext>
                <c:ext xmlns:c16="http://schemas.microsoft.com/office/drawing/2014/chart" uri="{C3380CC4-5D6E-409C-BE32-E72D297353CC}">
                  <c16:uniqueId val="{00000000-1BF2-4EE2-9934-AAABC1082193}"/>
                </c:ext>
              </c:extLst>
            </c:dLbl>
            <c:dLbl>
              <c:idx val="1"/>
              <c:layout>
                <c:manualLayout>
                  <c:x val="-1.2062011946033666E-2"/>
                  <c:y val="-1.1361974981349892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3954764043756269"/>
                      <c:h val="0.20594141732283464"/>
                    </c:manualLayout>
                  </c15:layout>
                </c:ext>
                <c:ext xmlns:c16="http://schemas.microsoft.com/office/drawing/2014/chart" uri="{C3380CC4-5D6E-409C-BE32-E72D297353CC}">
                  <c16:uniqueId val="{00000001-1BF2-4EE2-9934-AAABC1082193}"/>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'D11'!$B$58:$B$59</c:f>
              <c:strCache>
                <c:ptCount val="2"/>
                <c:pt idx="0">
                  <c:v>… from reserve assets</c:v>
                </c:pt>
                <c:pt idx="1">
                  <c:v>… from other investment</c:v>
                </c:pt>
              </c:strCache>
            </c:strRef>
          </c:cat>
          <c:val>
            <c:numRef>
              <c:f>'D11'!$C$58:$C$59</c:f>
              <c:numCache>
                <c:formatCode>0.00</c:formatCode>
                <c:ptCount val="2"/>
                <c:pt idx="0">
                  <c:v>44.34</c:v>
                </c:pt>
                <c:pt idx="1">
                  <c:v>7.6609894500000024</c:v>
                </c:pt>
              </c:numCache>
            </c:numRef>
          </c:val>
          <c:extLst>
            <c:ext xmlns:c16="http://schemas.microsoft.com/office/drawing/2014/chart" uri="{C3380CC4-5D6E-409C-BE32-E72D297353CC}">
              <c16:uniqueId val="{00000002-1BF2-4EE2-9934-AAABC1082193}"/>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2475443544023377"/>
                      <c:h val="0.16874493719371167"/>
                    </c:manualLayout>
                  </c15:layout>
                </c:ext>
                <c:ext xmlns:c16="http://schemas.microsoft.com/office/drawing/2014/chart" uri="{C3380CC4-5D6E-409C-BE32-E72D297353CC}">
                  <c16:uniqueId val="{00000000-DA8D-4179-812A-D3984A699109}"/>
                </c:ext>
              </c:extLst>
            </c:dLbl>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'D11'!$B$62:$B$63</c:f>
              <c:strCache>
                <c:ptCount val="2"/>
                <c:pt idx="0">
                  <c:v>Direct investment income</c:v>
                </c:pt>
                <c:pt idx="1">
                  <c:v>Income from other investment</c:v>
                </c:pt>
              </c:strCache>
            </c:strRef>
          </c:cat>
          <c:val>
            <c:numRef>
              <c:f>'D11'!$C$62:$C$63</c:f>
              <c:numCache>
                <c:formatCode>0.00</c:formatCode>
                <c:ptCount val="2"/>
                <c:pt idx="0">
                  <c:v>144.54</c:v>
                </c:pt>
                <c:pt idx="1">
                  <c:v>37.712775380000011</c:v>
                </c:pt>
              </c:numCache>
            </c:numRef>
          </c:val>
          <c:extLst>
            <c:ext xmlns:c16="http://schemas.microsoft.com/office/drawing/2014/chart" uri="{C3380CC4-5D6E-409C-BE32-E72D297353CC}">
              <c16:uniqueId val="{00000000-E7F6-4D71-9D02-E9E7FE794EBD}"/>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1918705083260972"/>
        </c:manualLayout>
      </c:layout>
      <c:barChart>
        <c:barDir val="col"/>
        <c:grouping val="clustered"/>
        <c:varyColors val="0"/>
        <c:ser>
          <c:idx val="1"/>
          <c:order val="1"/>
          <c:tx>
            <c:strRef>
              <c:f>'D2'!$B$30</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'D2'!$C$27:$G$28</c:f>
              <c:multiLvlStrCache>
                <c:ptCount val="5"/>
                <c:lvl>
                  <c:pt idx="0">
                    <c:v>I</c:v>
                  </c:pt>
                  <c:pt idx="1">
                    <c:v>II</c:v>
                  </c:pt>
                  <c:pt idx="2">
                    <c:v>III</c:v>
                  </c:pt>
                  <c:pt idx="3">
                    <c:v>IV</c:v>
                  </c:pt>
                  <c:pt idx="4">
                    <c:v>I</c:v>
                  </c:pt>
                </c:lvl>
                <c:lvl>
                  <c:pt idx="0">
                    <c:v>2024</c:v>
                  </c:pt>
                  <c:pt idx="4">
                    <c:v>2025</c:v>
                  </c:pt>
                </c:lvl>
              </c:multiLvlStrCache>
            </c:multiLvlStrRef>
          </c:cat>
          <c:val>
            <c:numRef>
              <c:f>'D2'!$C$30:$G$30</c:f>
              <c:numCache>
                <c:formatCode>0.0</c:formatCode>
                <c:ptCount val="5"/>
                <c:pt idx="0">
                  <c:v>35.541098449429029</c:v>
                </c:pt>
                <c:pt idx="1">
                  <c:v>32.71583668033724</c:v>
                </c:pt>
                <c:pt idx="2">
                  <c:v>27.646158765202284</c:v>
                </c:pt>
                <c:pt idx="3">
                  <c:v>31.052206265092234</c:v>
                </c:pt>
                <c:pt idx="4">
                  <c:v>33.4</c:v>
                </c:pt>
              </c:numCache>
            </c:numRef>
          </c:val>
          <c:extLst>
            <c:ext xmlns:c16="http://schemas.microsoft.com/office/drawing/2014/chart" uri="{C3380CC4-5D6E-409C-BE32-E72D297353CC}">
              <c16:uniqueId val="{00000000-1C34-44AE-AA02-3BA501AC092B}"/>
            </c:ext>
          </c:extLst>
        </c:ser>
        <c:ser>
          <c:idx val="2"/>
          <c:order val="2"/>
          <c:tx>
            <c:strRef>
              <c:f>'D2'!$B$31</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'D2'!$C$27:$G$28</c:f>
              <c:multiLvlStrCache>
                <c:ptCount val="5"/>
                <c:lvl>
                  <c:pt idx="0">
                    <c:v>I</c:v>
                  </c:pt>
                  <c:pt idx="1">
                    <c:v>II</c:v>
                  </c:pt>
                  <c:pt idx="2">
                    <c:v>III</c:v>
                  </c:pt>
                  <c:pt idx="3">
                    <c:v>IV</c:v>
                  </c:pt>
                  <c:pt idx="4">
                    <c:v>I</c:v>
                  </c:pt>
                </c:lvl>
                <c:lvl>
                  <c:pt idx="0">
                    <c:v>2024</c:v>
                  </c:pt>
                  <c:pt idx="4">
                    <c:v>2025</c:v>
                  </c:pt>
                </c:lvl>
              </c:multiLvlStrCache>
            </c:multiLvlStrRef>
          </c:cat>
          <c:val>
            <c:numRef>
              <c:f>'D2'!$C$31:$G$31</c:f>
              <c:numCache>
                <c:formatCode>0.0</c:formatCode>
                <c:ptCount val="5"/>
                <c:pt idx="0">
                  <c:v>58.298269434973562</c:v>
                </c:pt>
                <c:pt idx="1">
                  <c:v>59.367090903764705</c:v>
                </c:pt>
                <c:pt idx="2">
                  <c:v>53.796282131950434</c:v>
                </c:pt>
                <c:pt idx="3">
                  <c:v>58.242672972868533</c:v>
                </c:pt>
                <c:pt idx="4">
                  <c:v>69.421587302944005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'D2'!$B$29</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'D2'!$C$27:$G$28</c:f>
              <c:multiLvlStrCache>
                <c:ptCount val="5"/>
                <c:lvl>
                  <c:pt idx="0">
                    <c:v>I</c:v>
                  </c:pt>
                  <c:pt idx="1">
                    <c:v>II</c:v>
                  </c:pt>
                  <c:pt idx="2">
                    <c:v>III</c:v>
                  </c:pt>
                  <c:pt idx="3">
                    <c:v>IV</c:v>
                  </c:pt>
                  <c:pt idx="4">
                    <c:v>I</c:v>
                  </c:pt>
                </c:lvl>
                <c:lvl>
                  <c:pt idx="0">
                    <c:v>2024</c:v>
                  </c:pt>
                  <c:pt idx="4">
                    <c:v>2025</c:v>
                  </c:pt>
                </c:lvl>
              </c:multiLvlStrCache>
            </c:multiLvlStrRef>
          </c:cat>
          <c:val>
            <c:numRef>
              <c:f>'D2'!$C$29:$G$29</c:f>
              <c:numCache>
                <c:formatCode>0.0</c:formatCode>
                <c:ptCount val="5"/>
                <c:pt idx="0">
                  <c:v>93.839367884402591</c:v>
                </c:pt>
                <c:pt idx="1">
                  <c:v>92.082927584101952</c:v>
                </c:pt>
                <c:pt idx="2">
                  <c:v>81.442440897152721</c:v>
                </c:pt>
                <c:pt idx="3">
                  <c:v>89.294879237960771</c:v>
                </c:pt>
                <c:pt idx="4">
                  <c:v>102.7598802614018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2260493515213418"/>
          <c:w val="0.90361147937487118"/>
          <c:h val="0.176777310779823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8.7793477870060768E-2"/>
          <c:w val="0.85907035915967334"/>
          <c:h val="0.56049077769388411"/>
        </c:manualLayout>
      </c:layout>
      <c:barChart>
        <c:barDir val="col"/>
        <c:grouping val="stacked"/>
        <c:varyColors val="0"/>
        <c:ser>
          <c:idx val="4"/>
          <c:order val="1"/>
          <c:tx>
            <c:strRef>
              <c:f>'D12'!$B$60</c:f>
              <c:strCache>
                <c:ptCount val="1"/>
                <c:pt idx="0">
                  <c:v>Other secondary income,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'D12'!$C$60:$G$60</c:f>
              <c:numCache>
                <c:formatCode>#,##0.00</c:formatCode>
                <c:ptCount val="5"/>
                <c:pt idx="0">
                  <c:v>121.10000000000008</c:v>
                </c:pt>
                <c:pt idx="1">
                  <c:v>146.29999999999995</c:v>
                </c:pt>
                <c:pt idx="2">
                  <c:v>167.45000000000005</c:v>
                </c:pt>
                <c:pt idx="3">
                  <c:v>141.09999999999991</c:v>
                </c:pt>
                <c:pt idx="4">
                  <c:v>108.72</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Personal transfers, net</c:v>
                </c:pt>
              </c:strCache>
            </c:strRef>
          </c:tx>
          <c:spPr>
            <a:solidFill>
              <a:srgbClr val="BB9469"/>
            </a:solidFill>
            <a:ln>
              <a:noFill/>
            </a:ln>
            <a:effectLst/>
          </c:spPr>
          <c:invertIfNegative val="0"/>
          <c:dLbls>
            <c:dLbl>
              <c:idx val="4"/>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9A-4A6A-A0F1-4BA419CD6D5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'D12'!$C$59:$G$59</c:f>
              <c:numCache>
                <c:formatCode>#,##0.00</c:formatCode>
                <c:ptCount val="5"/>
                <c:pt idx="0">
                  <c:v>157.63999999999999</c:v>
                </c:pt>
                <c:pt idx="1">
                  <c:v>154.64999999999998</c:v>
                </c:pt>
                <c:pt idx="2">
                  <c:v>155.97000000000003</c:v>
                </c:pt>
                <c:pt idx="3">
                  <c:v>164.25</c:v>
                </c:pt>
                <c:pt idx="4">
                  <c:v>174.02</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Current international cooperation,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'D12'!$C$58:$G$58</c:f>
              <c:numCache>
                <c:formatCode>#,##0.00</c:formatCode>
                <c:ptCount val="5"/>
                <c:pt idx="0">
                  <c:v>72.490000000000009</c:v>
                </c:pt>
                <c:pt idx="1">
                  <c:v>79.359999999999985</c:v>
                </c:pt>
                <c:pt idx="2">
                  <c:v>162.91</c:v>
                </c:pt>
                <c:pt idx="3">
                  <c:v>102.97</c:v>
                </c:pt>
                <c:pt idx="4">
                  <c:v>117.64</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Balance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'D12'!$C$55:$G$56</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'D12'!$C$57:$G$57</c15:sqref>
                        </c15:formulaRef>
                      </c:ext>
                    </c:extLst>
                    <c:numCache>
                      <c:formatCode>#,##0.00</c:formatCode>
                      <c:ptCount val="5"/>
                      <c:pt idx="0">
                        <c:v>351.23000000000008</c:v>
                      </c:pt>
                      <c:pt idx="1">
                        <c:v>380.30999999999995</c:v>
                      </c:pt>
                      <c:pt idx="2">
                        <c:v>486.33000000000004</c:v>
                      </c:pt>
                      <c:pt idx="3">
                        <c:v>408.31999999999994</c:v>
                      </c:pt>
                      <c:pt idx="4">
                        <c:v>400.38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Balance / GDP (%, right scale)</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'D12'!$C$61:$G$61</c:f>
              <c:numCache>
                <c:formatCode>0.0</c:formatCode>
                <c:ptCount val="5"/>
                <c:pt idx="0">
                  <c:v>9.1407085280325724</c:v>
                </c:pt>
                <c:pt idx="1">
                  <c:v>8.939617651888959</c:v>
                </c:pt>
                <c:pt idx="2">
                  <c:v>9.3277807093615461</c:v>
                </c:pt>
                <c:pt idx="3">
                  <c:v>8.3505030770706004</c:v>
                </c:pt>
                <c:pt idx="4">
                  <c:v>10.1</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US$ million</a:t>
                </a: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856380110020494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'D13'!$B$56</c:f>
              <c:strCache>
                <c:ptCount val="1"/>
                <c:pt idx="0">
                  <c:v>Personal transfers</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'D13'!$C$56:$G$56</c:f>
              <c:numCache>
                <c:formatCode>General</c:formatCode>
                <c:ptCount val="5"/>
                <c:pt idx="0">
                  <c:v>252.53</c:v>
                </c:pt>
                <c:pt idx="1">
                  <c:v>253.35</c:v>
                </c:pt>
                <c:pt idx="2">
                  <c:v>260.23</c:v>
                </c:pt>
                <c:pt idx="3">
                  <c:v>263.67</c:v>
                </c:pt>
                <c:pt idx="4">
                  <c:v>260.87</c:v>
                </c:pt>
              </c:numCache>
            </c:numRef>
          </c:val>
          <c:extLst>
            <c:ext xmlns:c16="http://schemas.microsoft.com/office/drawing/2014/chart" uri="{C3380CC4-5D6E-409C-BE32-E72D297353CC}">
              <c16:uniqueId val="{00000000-9F74-4D68-848C-B18F2FB436CD}"/>
            </c:ext>
          </c:extLst>
        </c:ser>
        <c:ser>
          <c:idx val="1"/>
          <c:order val="1"/>
          <c:tx>
            <c:strRef>
              <c:f>'D13'!$B$57</c:f>
              <c:strCache>
                <c:ptCount val="1"/>
                <c:pt idx="0">
                  <c:v>Compensation of employees</c:v>
                </c:pt>
              </c:strCache>
            </c:strRef>
          </c:tx>
          <c:spPr>
            <a:solidFill>
              <a:schemeClr val="bg1">
                <a:lumMod val="75000"/>
              </a:schemeClr>
            </a:solidFill>
            <a:ln>
              <a:noFill/>
            </a:ln>
            <a:effectLst/>
          </c:spPr>
          <c:invertIfNegative val="0"/>
          <c:cat>
            <c:multiLvlStrRef>
              <c:f>#REF!</c:f>
            </c:multiLvlStrRef>
          </c:cat>
          <c:val>
            <c:numRef>
              <c:f>'D13'!$C$57:$G$57</c:f>
              <c:numCache>
                <c:formatCode>General</c:formatCode>
                <c:ptCount val="5"/>
                <c:pt idx="0">
                  <c:v>167.57</c:v>
                </c:pt>
                <c:pt idx="1">
                  <c:v>210.42</c:v>
                </c:pt>
                <c:pt idx="2">
                  <c:v>196.58</c:v>
                </c:pt>
                <c:pt idx="3">
                  <c:v>184.34</c:v>
                </c:pt>
                <c:pt idx="4">
                  <c:v>133.08000000000001</c:v>
                </c:pt>
              </c:numCache>
            </c:numRef>
          </c:val>
          <c:extLst>
            <c:ext xmlns:c16="http://schemas.microsoft.com/office/drawing/2014/chart" uri="{C3380CC4-5D6E-409C-BE32-E72D297353CC}">
              <c16:uniqueId val="{00000002-9F74-4D68-848C-B18F2FB436CD}"/>
            </c:ext>
          </c:extLst>
        </c:ser>
        <c:ser>
          <c:idx val="2"/>
          <c:order val="2"/>
          <c:tx>
            <c:strRef>
              <c:f>'D13'!$B$58</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'D13'!$C$58:$G$58</c:f>
              <c:numCache>
                <c:formatCode>General</c:formatCode>
                <c:ptCount val="5"/>
                <c:pt idx="0">
                  <c:v>13.07</c:v>
                </c:pt>
                <c:pt idx="1">
                  <c:v>15.7</c:v>
                </c:pt>
                <c:pt idx="2">
                  <c:v>20.5</c:v>
                </c:pt>
                <c:pt idx="3">
                  <c:v>20.260000000000002</c:v>
                </c:pt>
                <c:pt idx="4">
                  <c:v>17.37</c:v>
                </c:pt>
              </c:numCache>
            </c:numRef>
          </c:val>
          <c:extLst>
            <c:ext xmlns:c16="http://schemas.microsoft.com/office/drawing/2014/chart" uri="{C3380CC4-5D6E-409C-BE32-E72D297353CC}">
              <c16:uniqueId val="{00000003-9F74-4D68-848C-B18F2FB436CD}"/>
            </c:ext>
          </c:extLst>
        </c:ser>
        <c:ser>
          <c:idx val="3"/>
          <c:order val="3"/>
          <c:tx>
            <c:strRef>
              <c:f>'D13'!$B$59</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'D13'!$C$59:$G$59</c:f>
              <c:numCache>
                <c:formatCode>General</c:formatCode>
                <c:ptCount val="5"/>
                <c:pt idx="0">
                  <c:v>-94.89</c:v>
                </c:pt>
                <c:pt idx="1">
                  <c:v>-98.7</c:v>
                </c:pt>
                <c:pt idx="2">
                  <c:v>-104.26</c:v>
                </c:pt>
                <c:pt idx="3">
                  <c:v>-99.42</c:v>
                </c:pt>
                <c:pt idx="4">
                  <c:v>-86.84</c:v>
                </c:pt>
              </c:numCache>
            </c:numRef>
          </c:val>
          <c:extLst>
            <c:ext xmlns:c16="http://schemas.microsoft.com/office/drawing/2014/chart" uri="{C3380CC4-5D6E-409C-BE32-E72D297353CC}">
              <c16:uniqueId val="{00000004-9F74-4D68-848C-B18F2FB436CD}"/>
            </c:ext>
          </c:extLst>
        </c:ser>
        <c:ser>
          <c:idx val="4"/>
          <c:order val="4"/>
          <c:tx>
            <c:strRef>
              <c:f>'D13'!$B$60</c:f>
              <c:strCache>
                <c:ptCount val="1"/>
                <c:pt idx="0">
                  <c:v>Compensation of employees</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'D13'!$C$60:$G$60</c:f>
              <c:numCache>
                <c:formatCode>General</c:formatCode>
                <c:ptCount val="5"/>
                <c:pt idx="0">
                  <c:v>-25.62</c:v>
                </c:pt>
                <c:pt idx="1">
                  <c:v>-26.9</c:v>
                </c:pt>
                <c:pt idx="2">
                  <c:v>-27.24</c:v>
                </c:pt>
                <c:pt idx="3">
                  <c:v>-23.42</c:v>
                </c:pt>
                <c:pt idx="4">
                  <c:v>-20.07</c:v>
                </c:pt>
              </c:numCache>
            </c:numRef>
          </c:val>
          <c:extLst>
            <c:ext xmlns:c16="http://schemas.microsoft.com/office/drawing/2014/chart" uri="{C3380CC4-5D6E-409C-BE32-E72D297353CC}">
              <c16:uniqueId val="{00000005-9F74-4D68-848C-B18F2FB436CD}"/>
            </c:ext>
          </c:extLst>
        </c:ser>
        <c:ser>
          <c:idx val="5"/>
          <c:order val="5"/>
          <c:tx>
            <c:strRef>
              <c:f>'D13'!$B$61</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'D13'!$C$61:$G$61</c:f>
              <c:numCache>
                <c:formatCode>General</c:formatCode>
                <c:ptCount val="5"/>
                <c:pt idx="0">
                  <c:v>-4.99</c:v>
                </c:pt>
                <c:pt idx="1">
                  <c:v>-7.9</c:v>
                </c:pt>
                <c:pt idx="2">
                  <c:v>-7.49</c:v>
                </c:pt>
                <c:pt idx="3">
                  <c:v>-8.23</c:v>
                </c:pt>
                <c:pt idx="4">
                  <c:v>-9.2100000000000009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'D13'!$B$62</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'D13'!$C$62:$G$62</c:f>
              <c:numCache>
                <c:formatCode>General</c:formatCode>
                <c:ptCount val="5"/>
                <c:pt idx="0">
                  <c:v>433.17</c:v>
                </c:pt>
                <c:pt idx="1">
                  <c:v>479.46999999999997</c:v>
                </c:pt>
                <c:pt idx="2">
                  <c:v>477.31000000000006</c:v>
                </c:pt>
                <c:pt idx="3">
                  <c:v>468.27</c:v>
                </c:pt>
                <c:pt idx="4">
                  <c:v>411.32000000000005</c:v>
                </c:pt>
              </c:numCache>
            </c:numRef>
          </c:val>
          <c:smooth val="0"/>
          <c:extLst>
            <c:ext xmlns:c16="http://schemas.microsoft.com/office/drawing/2014/chart" uri="{C3380CC4-5D6E-409C-BE32-E72D297353CC}">
              <c16:uniqueId val="{00000007-9F74-4D68-848C-B18F2FB436CD}"/>
            </c:ext>
          </c:extLst>
        </c:ser>
        <c:ser>
          <c:idx val="8"/>
          <c:order val="8"/>
          <c:tx>
            <c:strRef>
              <c:f>'D13'!$B$63</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'D13'!$C$63:$G$63</c:f>
              <c:numCache>
                <c:formatCode>General</c:formatCode>
                <c:ptCount val="5"/>
                <c:pt idx="0">
                  <c:v>-125.5</c:v>
                </c:pt>
                <c:pt idx="1">
                  <c:v>-133.5</c:v>
                </c:pt>
                <c:pt idx="2">
                  <c:v>-138.99</c:v>
                </c:pt>
                <c:pt idx="3">
                  <c:v>-131.07</c:v>
                </c:pt>
                <c:pt idx="4">
                  <c:v>-116.12</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'D13'!$B$64</c:f>
              <c:strCache>
                <c:ptCount val="1"/>
                <c:pt idx="0">
                  <c:v>Personal remittances (inflows) to GDP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'D13'!$C$64:$G$64</c:f>
              <c:numCache>
                <c:formatCode>0.0%</c:formatCode>
                <c:ptCount val="5"/>
                <c:pt idx="0">
                  <c:v>0.11273184844938799</c:v>
                </c:pt>
                <c:pt idx="1">
                  <c:v>0.113</c:v>
                </c:pt>
                <c:pt idx="2">
                  <c:v>9.1999999999999998E-2</c:v>
                </c:pt>
                <c:pt idx="3">
                  <c:v>9.6000000000000002E-2</c:v>
                </c:pt>
                <c:pt idx="4">
                  <c:v>0.104</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Outflows</a:t>
                </a:r>
                <a:r>
                  <a:rPr lang="ro-MD"/>
                  <a:t> </a:t>
                </a:r>
              </a:p>
            </c:rich>
          </c:tx>
          <c:layout>
            <c:manualLayout>
              <c:xMode val="edge"/>
              <c:yMode val="edge"/>
              <c:x val="5.6743100910835757E-3"/>
              <c:y val="0.59657110540740421"/>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nflows</a:t>
                </a:r>
                <a:r>
                  <a:rPr lang="ro-MD"/>
                  <a:t>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23543975092011182"/>
          <c:w val="0.43548038352970753"/>
          <c:h val="0.53303927056511302"/>
        </c:manualLayout>
      </c:layout>
      <c:lineChart>
        <c:grouping val="standard"/>
        <c:varyColors val="0"/>
        <c:ser>
          <c:idx val="1"/>
          <c:order val="0"/>
          <c:tx>
            <c:strRef>
              <c:f>'D13'!$B$74</c:f>
              <c:strCache>
                <c:ptCount val="1"/>
                <c:pt idx="0">
                  <c:v>EU</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'D13'!$C$74:$G$74</c:f>
              <c:numCache>
                <c:formatCode>#,##0.00</c:formatCode>
                <c:ptCount val="5"/>
                <c:pt idx="0">
                  <c:v>253.42</c:v>
                </c:pt>
                <c:pt idx="1">
                  <c:v>277.01</c:v>
                </c:pt>
                <c:pt idx="2">
                  <c:v>283.39000000000004</c:v>
                </c:pt>
                <c:pt idx="3">
                  <c:v>295.14</c:v>
                </c:pt>
                <c:pt idx="4">
                  <c:v>246.07</c:v>
                </c:pt>
              </c:numCache>
            </c:numRef>
          </c:val>
          <c:smooth val="0"/>
          <c:extLst>
            <c:ext xmlns:c16="http://schemas.microsoft.com/office/drawing/2014/chart" uri="{C3380CC4-5D6E-409C-BE32-E72D297353CC}">
              <c16:uniqueId val="{00000000-771E-45A6-A0A0-129539369CEC}"/>
            </c:ext>
          </c:extLst>
        </c:ser>
        <c:ser>
          <c:idx val="2"/>
          <c:order val="1"/>
          <c:tx>
            <c:strRef>
              <c:f>'D13'!$B$75</c:f>
              <c:strCache>
                <c:ptCount val="1"/>
                <c:pt idx="0">
                  <c:v>CIS </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2-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'D13'!$C$75:$G$75</c:f>
              <c:numCache>
                <c:formatCode>#,##0.00</c:formatCode>
                <c:ptCount val="5"/>
                <c:pt idx="0">
                  <c:v>38.82</c:v>
                </c:pt>
                <c:pt idx="1">
                  <c:v>53.54</c:v>
                </c:pt>
                <c:pt idx="2">
                  <c:v>38.620000000000005</c:v>
                </c:pt>
                <c:pt idx="3">
                  <c:v>11.32</c:v>
                </c:pt>
                <c:pt idx="4">
                  <c:v>11.26</c:v>
                </c:pt>
              </c:numCache>
            </c:numRef>
          </c:val>
          <c:smooth val="0"/>
          <c:extLst>
            <c:ext xmlns:c16="http://schemas.microsoft.com/office/drawing/2014/chart" uri="{C3380CC4-5D6E-409C-BE32-E72D297353CC}">
              <c16:uniqueId val="{00000004-771E-45A6-A0A0-129539369CEC}"/>
            </c:ext>
          </c:extLst>
        </c:ser>
        <c:ser>
          <c:idx val="3"/>
          <c:order val="2"/>
          <c:tx>
            <c:strRef>
              <c:f>'D13'!$B$76</c:f>
              <c:strCache>
                <c:ptCount val="1"/>
                <c:pt idx="0">
                  <c:v>Other countries</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6-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'D13'!$C$76:$G$76</c:f>
              <c:numCache>
                <c:formatCode>#,##0.00</c:formatCode>
                <c:ptCount val="5"/>
                <c:pt idx="0">
                  <c:v>140.92999999999998</c:v>
                </c:pt>
                <c:pt idx="1">
                  <c:v>148.91999999999999</c:v>
                </c:pt>
                <c:pt idx="2">
                  <c:v>155.30000000000001</c:v>
                </c:pt>
                <c:pt idx="3">
                  <c:v>161.81</c:v>
                </c:pt>
                <c:pt idx="4">
                  <c:v>153.99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52040103991740372"/>
        </c:manualLayout>
      </c:layout>
      <c:lineChart>
        <c:grouping val="standard"/>
        <c:varyColors val="0"/>
        <c:ser>
          <c:idx val="1"/>
          <c:order val="1"/>
          <c:tx>
            <c:strRef>
              <c:f>'D13'!$B$78</c:f>
              <c:strCache>
                <c:ptCount val="1"/>
                <c:pt idx="0">
                  <c:v>EU</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'D13'!$C$78:$G$78</c:f>
              <c:numCache>
                <c:formatCode>#,##0.00</c:formatCode>
                <c:ptCount val="5"/>
                <c:pt idx="0">
                  <c:v>71.789999999999992</c:v>
                </c:pt>
                <c:pt idx="1">
                  <c:v>76.56</c:v>
                </c:pt>
                <c:pt idx="2">
                  <c:v>85.92</c:v>
                </c:pt>
                <c:pt idx="3">
                  <c:v>92.789999999999992</c:v>
                </c:pt>
                <c:pt idx="4">
                  <c:v>81.86</c:v>
                </c:pt>
              </c:numCache>
            </c:numRef>
          </c:val>
          <c:smooth val="0"/>
          <c:extLst>
            <c:ext xmlns:c16="http://schemas.microsoft.com/office/drawing/2014/chart" uri="{C3380CC4-5D6E-409C-BE32-E72D297353CC}">
              <c16:uniqueId val="{00000000-3A62-4D74-84A4-E87595B5AD26}"/>
            </c:ext>
          </c:extLst>
        </c:ser>
        <c:ser>
          <c:idx val="2"/>
          <c:order val="2"/>
          <c:tx>
            <c:strRef>
              <c:f>'D13'!$B$79</c:f>
              <c:strCache>
                <c:ptCount val="1"/>
                <c:pt idx="0">
                  <c:v>CIS </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2-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layout>
                <c:manualLayout>
                  <c:x val="-3.7847222222222351E-2"/>
                  <c:y val="3.7020881239402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'D13'!$C$79:$G$79</c:f>
              <c:numCache>
                <c:formatCode>#,##0.00</c:formatCode>
                <c:ptCount val="5"/>
                <c:pt idx="0">
                  <c:v>22.599999999999998</c:v>
                </c:pt>
                <c:pt idx="1">
                  <c:v>24.78</c:v>
                </c:pt>
                <c:pt idx="2">
                  <c:v>19.200000000000003</c:v>
                </c:pt>
                <c:pt idx="3">
                  <c:v>4.78</c:v>
                </c:pt>
                <c:pt idx="4">
                  <c:v>4.2300000000000004</c:v>
                </c:pt>
              </c:numCache>
            </c:numRef>
          </c:val>
          <c:smooth val="0"/>
          <c:extLst>
            <c:ext xmlns:c16="http://schemas.microsoft.com/office/drawing/2014/chart" uri="{C3380CC4-5D6E-409C-BE32-E72D297353CC}">
              <c16:uniqueId val="{00000005-3A62-4D74-84A4-E87595B5AD26}"/>
            </c:ext>
          </c:extLst>
        </c:ser>
        <c:ser>
          <c:idx val="3"/>
          <c:order val="3"/>
          <c:tx>
            <c:strRef>
              <c:f>'D13'!$B$80</c:f>
              <c:strCache>
                <c:ptCount val="1"/>
                <c:pt idx="0">
                  <c:v>Other countries</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7-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'D13'!$C$80:$G$80</c:f>
              <c:numCache>
                <c:formatCode>#,##0.00</c:formatCode>
                <c:ptCount val="5"/>
                <c:pt idx="0">
                  <c:v>31.11</c:v>
                </c:pt>
                <c:pt idx="1">
                  <c:v>32.160000000000004</c:v>
                </c:pt>
                <c:pt idx="2">
                  <c:v>33.870000000000005</c:v>
                </c:pt>
                <c:pt idx="3">
                  <c:v>33.5</c:v>
                </c:pt>
                <c:pt idx="4">
                  <c:v>30.02</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'D13'!$C$71:$G$72</c15:sqref>
                        </c15:formulaRef>
                      </c:ext>
                    </c:extLst>
                    <c:multiLvlStrCache>
                      <c:ptCount val="5"/>
                      <c:lvl>
                        <c:pt idx="0">
                          <c:v>I</c:v>
                        </c:pt>
                        <c:pt idx="1">
                          <c:v>II</c:v>
                        </c:pt>
                        <c:pt idx="2">
                          <c:v>III</c:v>
                        </c:pt>
                        <c:pt idx="3">
                          <c:v>IV</c:v>
                        </c:pt>
                        <c:pt idx="4">
                          <c:v>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t>Capital account evolution</a:t>
            </a:r>
            <a:endParaRPr lang="ro-MD"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'D14'!$C$29:$G$29</c:f>
              <c:numCache>
                <c:formatCode>General</c:formatCode>
                <c:ptCount val="5"/>
                <c:pt idx="0">
                  <c:v>16.3</c:v>
                </c:pt>
                <c:pt idx="1">
                  <c:v>16.5</c:v>
                </c:pt>
                <c:pt idx="2">
                  <c:v>20.769999999999996</c:v>
                </c:pt>
                <c:pt idx="3">
                  <c:v>28.27</c:v>
                </c:pt>
                <c:pt idx="4">
                  <c:v>12.74</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'D14'!$C$30:$G$30</c:f>
              <c:numCache>
                <c:formatCode>0.0</c:formatCode>
                <c:ptCount val="5"/>
                <c:pt idx="0">
                  <c:v>0.42420520080781166</c:v>
                </c:pt>
                <c:pt idx="1">
                  <c:v>0.38785109338749146</c:v>
                </c:pt>
                <c:pt idx="2">
                  <c:v>0.39836740330432047</c:v>
                </c:pt>
                <c:pt idx="3">
                  <c:v>0.57814580235880209</c:v>
                </c:pt>
                <c:pt idx="4">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000" b="1">
                <a:latin typeface="Cambria" panose="02040503050406030204" pitchFamily="18" charset="0"/>
                <a:ea typeface="Cambria" panose="02040503050406030204" pitchFamily="18" charset="0"/>
              </a:rPr>
              <a:t>Capital transfers,</a:t>
            </a:r>
            <a:r>
              <a:rPr lang="en-US" sz="1000" b="1" baseline="0">
                <a:latin typeface="Cambria" panose="02040503050406030204" pitchFamily="18" charset="0"/>
                <a:ea typeface="Cambria" panose="02040503050406030204" pitchFamily="18" charset="0"/>
              </a:rPr>
              <a:t> by sectors</a:t>
            </a:r>
            <a:endParaRPr lang="ro-MD" sz="1000" b="1">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'D14'!$K$27</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'D14'!$I$28:$J$37</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General government</c:v>
                  </c:pt>
                  <c:pt idx="5">
                    <c:v>Financial and nonfinancial corporations, Hs and NPISHs</c:v>
                  </c:pt>
                </c:lvl>
              </c:multiLvlStrCache>
            </c:multiLvlStrRef>
          </c:cat>
          <c:val>
            <c:numRef>
              <c:f>'D14'!$K$28:$K$37</c:f>
              <c:numCache>
                <c:formatCode>General</c:formatCode>
                <c:ptCount val="10"/>
                <c:pt idx="0">
                  <c:v>8.23</c:v>
                </c:pt>
                <c:pt idx="1">
                  <c:v>8.75</c:v>
                </c:pt>
                <c:pt idx="2">
                  <c:v>7.76</c:v>
                </c:pt>
                <c:pt idx="3">
                  <c:v>16.239999999999998</c:v>
                </c:pt>
                <c:pt idx="4">
                  <c:v>4.5599999999999996</c:v>
                </c:pt>
                <c:pt idx="5" formatCode="0.00">
                  <c:v>13.07</c:v>
                </c:pt>
                <c:pt idx="6" formatCode="0.00">
                  <c:v>15.7</c:v>
                </c:pt>
                <c:pt idx="7" formatCode="0.00">
                  <c:v>20.5</c:v>
                </c:pt>
                <c:pt idx="8" formatCode="0.00">
                  <c:v>20.260000000000002</c:v>
                </c:pt>
                <c:pt idx="9" formatCode="0.00">
                  <c:v>17.37</c:v>
                </c:pt>
              </c:numCache>
            </c:numRef>
          </c:val>
          <c:extLst>
            <c:ext xmlns:c16="http://schemas.microsoft.com/office/drawing/2014/chart" uri="{C3380CC4-5D6E-409C-BE32-E72D297353CC}">
              <c16:uniqueId val="{00000000-F96D-4EB5-8A7B-E995DB214C13}"/>
            </c:ext>
          </c:extLst>
        </c:ser>
        <c:ser>
          <c:idx val="1"/>
          <c:order val="1"/>
          <c:tx>
            <c:strRef>
              <c:f>'D14'!$L$27</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'D14'!$I$28:$J$37</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General government</c:v>
                  </c:pt>
                  <c:pt idx="5">
                    <c:v>Financial and nonfinancial corporations, Hs and NPISHs</c:v>
                  </c:pt>
                </c:lvl>
              </c:multiLvlStrCache>
            </c:multiLvlStrRef>
          </c:cat>
          <c:val>
            <c:numRef>
              <c:f>'D14'!$L$28:$L$37</c:f>
              <c:numCache>
                <c:formatCode>#,##0.00</c:formatCode>
                <c:ptCount val="10"/>
                <c:pt idx="5" formatCode="0.00">
                  <c:v>5</c:v>
                </c:pt>
                <c:pt idx="6" formatCode="0.00">
                  <c:v>7.95</c:v>
                </c:pt>
                <c:pt idx="7" formatCode="0.00">
                  <c:v>7.49</c:v>
                </c:pt>
                <c:pt idx="8" formatCode="0.00">
                  <c:v>8.23</c:v>
                </c:pt>
                <c:pt idx="9" formatCode="0.00">
                  <c:v>9.1999999999999993</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71101352699364295"/>
        </c:manualLayout>
      </c:layout>
      <c:barChart>
        <c:barDir val="col"/>
        <c:grouping val="clustered"/>
        <c:varyColors val="0"/>
        <c:ser>
          <c:idx val="0"/>
          <c:order val="0"/>
          <c:tx>
            <c:strRef>
              <c:f>'D15'!$B$33</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'D15'!$C$33:$D$33</c:f>
              <c:numCache>
                <c:formatCode>General</c:formatCode>
                <c:ptCount val="2"/>
                <c:pt idx="0">
                  <c:v>21.59</c:v>
                </c:pt>
                <c:pt idx="1">
                  <c:v>124.55</c:v>
                </c:pt>
              </c:numCache>
            </c:numRef>
          </c:val>
          <c:extLst>
            <c:ext xmlns:c16="http://schemas.microsoft.com/office/drawing/2014/chart" uri="{C3380CC4-5D6E-409C-BE32-E72D297353CC}">
              <c16:uniqueId val="{00000001-3166-42A7-A4A4-9C7CFCA19940}"/>
            </c:ext>
          </c:extLst>
        </c:ser>
        <c:ser>
          <c:idx val="2"/>
          <c:order val="1"/>
          <c:tx>
            <c:strRef>
              <c:f>'D15'!$B$36</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'D15'!$C$36:$D$36</c:f>
              <c:numCache>
                <c:formatCode>General</c:formatCode>
                <c:ptCount val="2"/>
                <c:pt idx="0">
                  <c:v>-480.2</c:v>
                </c:pt>
                <c:pt idx="1">
                  <c:v>0.28999999999999998</c:v>
                </c:pt>
              </c:numCache>
            </c:numRef>
          </c:val>
          <c:extLst>
            <c:ext xmlns:c16="http://schemas.microsoft.com/office/drawing/2014/chart" uri="{C3380CC4-5D6E-409C-BE32-E72D297353CC}">
              <c16:uniqueId val="{00000002-3166-42A7-A4A4-9C7CFCA19940}"/>
            </c:ext>
          </c:extLst>
        </c:ser>
        <c:ser>
          <c:idx val="3"/>
          <c:order val="2"/>
          <c:tx>
            <c:strRef>
              <c:f>'D15'!$B$37</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'D15'!$C$37:$D$37</c:f>
              <c:numCache>
                <c:formatCode>General</c:formatCode>
                <c:ptCount val="2"/>
                <c:pt idx="0">
                  <c:v>-20.65</c:v>
                </c:pt>
                <c:pt idx="1">
                  <c:v>-61.94</c:v>
                </c:pt>
              </c:numCache>
            </c:numRef>
          </c:val>
          <c:extLst>
            <c:ext xmlns:c16="http://schemas.microsoft.com/office/drawing/2014/chart" uri="{C3380CC4-5D6E-409C-BE32-E72D297353CC}">
              <c16:uniqueId val="{00000003-3166-42A7-A4A4-9C7CFCA19940}"/>
            </c:ext>
          </c:extLst>
        </c:ser>
        <c:ser>
          <c:idx val="4"/>
          <c:order val="3"/>
          <c:tx>
            <c:strRef>
              <c:f>'D15'!$B$38</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'D15'!$C$38:$D$38</c:f>
              <c:numCache>
                <c:formatCode>General</c:formatCode>
                <c:ptCount val="2"/>
                <c:pt idx="0">
                  <c:v>-81.96</c:v>
                </c:pt>
                <c:pt idx="1">
                  <c:v>160.56</c:v>
                </c:pt>
              </c:numCache>
            </c:numRef>
          </c:val>
          <c:extLst>
            <c:ext xmlns:c16="http://schemas.microsoft.com/office/drawing/2014/chart" uri="{C3380CC4-5D6E-409C-BE32-E72D297353CC}">
              <c16:uniqueId val="{00000004-3166-42A7-A4A4-9C7CFCA19940}"/>
            </c:ext>
          </c:extLst>
        </c:ser>
        <c:ser>
          <c:idx val="5"/>
          <c:order val="4"/>
          <c:tx>
            <c:strRef>
              <c:f>'D15'!$B$39</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'D15'!$C$39:$D$39</c:f>
              <c:numCache>
                <c:formatCode>General</c:formatCode>
                <c:ptCount val="2"/>
                <c:pt idx="0">
                  <c:v>-141.19999999999999</c:v>
                </c:pt>
              </c:numCache>
            </c:numRef>
          </c:val>
          <c:extLst>
            <c:ext xmlns:c16="http://schemas.microsoft.com/office/drawing/2014/chart" uri="{C3380CC4-5D6E-409C-BE32-E72D297353CC}">
              <c16:uniqueId val="{00000005-3166-42A7-A4A4-9C7CFCA19940}"/>
            </c:ext>
          </c:extLst>
        </c:ser>
        <c:ser>
          <c:idx val="6"/>
          <c:order val="5"/>
          <c:tx>
            <c:strRef>
              <c:f>'D15'!$B$34</c:f>
              <c:strCache>
                <c:ptCount val="1"/>
                <c:pt idx="0">
                  <c:v>Portfolio investment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'D15'!$C$34:$D$34</c:f>
              <c:numCache>
                <c:formatCode>General</c:formatCode>
                <c:ptCount val="2"/>
                <c:pt idx="0">
                  <c:v>23.03</c:v>
                </c:pt>
                <c:pt idx="1">
                  <c:v>-1.01</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'D15'!$B$35</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'D15'!$C$35:$D$35</c:f>
              <c:numCache>
                <c:formatCode>General</c:formatCode>
                <c:ptCount val="2"/>
                <c:pt idx="0" formatCode="0.00">
                  <c:v>-4.2632564145606011E-14</c:v>
                </c:pt>
                <c:pt idx="1">
                  <c:v>-0.77000000000000113</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6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0"/>
          <c:y val="0.88342081369301517"/>
          <c:w val="0.99495875126444255"/>
          <c:h val="0.115061981545344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'D16'!$C$30:$C$34</c:f>
              <c:numCache>
                <c:formatCode>0.00</c:formatCode>
                <c:ptCount val="5"/>
                <c:pt idx="0">
                  <c:v>45.563154760000003</c:v>
                </c:pt>
                <c:pt idx="1">
                  <c:v>8.0818557599999998</c:v>
                </c:pt>
                <c:pt idx="2">
                  <c:v>32.31870017</c:v>
                </c:pt>
                <c:pt idx="3">
                  <c:v>29.858481780000002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'D16'!$D$30:$D$34</c:f>
              <c:numCache>
                <c:formatCode>0.00</c:formatCode>
                <c:ptCount val="5"/>
                <c:pt idx="0">
                  <c:v>114.96696538</c:v>
                </c:pt>
                <c:pt idx="1">
                  <c:v>14.017695209999999</c:v>
                </c:pt>
                <c:pt idx="2">
                  <c:v>21.35920582</c:v>
                </c:pt>
                <c:pt idx="3">
                  <c:v>25.395045280000001</c:v>
                </c:pt>
                <c:pt idx="4">
                  <c:v>2.0276276599999998</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'D16'!$H$30:$I$30</c:f>
              <c:numCache>
                <c:formatCode>0.00</c:formatCode>
                <c:ptCount val="2"/>
                <c:pt idx="0">
                  <c:v>1.28857972</c:v>
                </c:pt>
                <c:pt idx="1">
                  <c:v>0.22032033000000001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'D16'!$H$31:$I$31</c:f>
              <c:numCache>
                <c:formatCode>0.00</c:formatCode>
                <c:ptCount val="2"/>
                <c:pt idx="0">
                  <c:v>114.53361275</c:v>
                </c:pt>
                <c:pt idx="1">
                  <c:v>177.54621901999997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30318359984737592"/>
          <c:y val="0.16421162017008464"/>
          <c:w val="0.40480457563949879"/>
          <c:h val="0.78094003972250159"/>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0B-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4"/>
              <c:layout>
                <c:manualLayout>
                  <c:x val="-5.3691275167785891E-3"/>
                  <c:y val="-0.1824953445065177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3.7583892617449599E-2"/>
                  <c:y val="-0.1638733705772811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'D17'!$B$31:$B$36</c:f>
              <c:strCache>
                <c:ptCount val="6"/>
                <c:pt idx="0">
                  <c:v>EBRD</c:v>
                </c:pt>
                <c:pt idx="1">
                  <c:v>IMF</c:v>
                </c:pt>
                <c:pt idx="2">
                  <c:v>IDA</c:v>
                </c:pt>
                <c:pt idx="3">
                  <c:v>IBRD</c:v>
                </c:pt>
                <c:pt idx="4">
                  <c:v>IFAD</c:v>
                </c:pt>
                <c:pt idx="5">
                  <c:v>JICA</c:v>
                </c:pt>
              </c:strCache>
            </c:strRef>
          </c:cat>
          <c:val>
            <c:numRef>
              <c:f>'D17'!$C$31:$C$36</c:f>
              <c:numCache>
                <c:formatCode>0.0%</c:formatCode>
                <c:ptCount val="6"/>
                <c:pt idx="0">
                  <c:v>0.307</c:v>
                </c:pt>
                <c:pt idx="1">
                  <c:v>0.307</c:v>
                </c:pt>
                <c:pt idx="2">
                  <c:v>0.19</c:v>
                </c:pt>
                <c:pt idx="3">
                  <c:v>0.13200000000000001</c:v>
                </c:pt>
                <c:pt idx="4">
                  <c:v>4.4999999999999998E-2</c:v>
                </c:pt>
                <c:pt idx="5">
                  <c:v>1.9E-2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2227964827838667"/>
        </c:manualLayout>
      </c:layout>
      <c:barChart>
        <c:barDir val="col"/>
        <c:grouping val="clustered"/>
        <c:varyColors val="0"/>
        <c:ser>
          <c:idx val="1"/>
          <c:order val="1"/>
          <c:tx>
            <c:strRef>
              <c:f>'D2'!$B$35</c:f>
              <c:strCache>
                <c:ptCount val="1"/>
                <c:pt idx="0">
                  <c:v>Foreign fin. assets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'D2'!$C$35:$G$35</c:f>
              <c:numCache>
                <c:formatCode>0.0</c:formatCode>
                <c:ptCount val="5"/>
                <c:pt idx="0">
                  <c:v>45.289190309527967</c:v>
                </c:pt>
                <c:pt idx="1">
                  <c:v>44.626966284326365</c:v>
                </c:pt>
                <c:pt idx="2">
                  <c:v>46.236175605630194</c:v>
                </c:pt>
                <c:pt idx="3">
                  <c:v>45.202012709652678</c:v>
                </c:pt>
                <c:pt idx="4">
                  <c:v>44.622619128105654</c:v>
                </c:pt>
              </c:numCache>
            </c:numRef>
          </c:val>
          <c:extLst>
            <c:ext xmlns:c16="http://schemas.microsoft.com/office/drawing/2014/chart" uri="{C3380CC4-5D6E-409C-BE32-E72D297353CC}">
              <c16:uniqueId val="{00000000-BCF1-44C7-B75D-CE4CBFF13A0B}"/>
            </c:ext>
          </c:extLst>
        </c:ser>
        <c:ser>
          <c:idx val="2"/>
          <c:order val="2"/>
          <c:tx>
            <c:strRef>
              <c:f>'D2'!$B$36</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'D2'!$C$36:$G$36</c:f>
              <c:numCache>
                <c:formatCode>0.0</c:formatCode>
                <c:ptCount val="5"/>
                <c:pt idx="0">
                  <c:v>79.75320432802144</c:v>
                </c:pt>
                <c:pt idx="1">
                  <c:v>76.838934080176799</c:v>
                </c:pt>
                <c:pt idx="2">
                  <c:v>77.822652670003521</c:v>
                </c:pt>
                <c:pt idx="3">
                  <c:v>75.906384166449641</c:v>
                </c:pt>
                <c:pt idx="4">
                  <c:v>77.598328837180816</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'D2'!$B$34</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'D2'!$C$33:$G$33</c:f>
              <c:strCache>
                <c:ptCount val="5"/>
                <c:pt idx="0">
                  <c:v>03/31/2024</c:v>
                </c:pt>
                <c:pt idx="1">
                  <c:v>06/30/2024</c:v>
                </c:pt>
                <c:pt idx="2">
                  <c:v>09/30/2024</c:v>
                </c:pt>
                <c:pt idx="3">
                  <c:v>12/31/2024</c:v>
                </c:pt>
                <c:pt idx="4">
                  <c:v>03/31/2025</c:v>
                </c:pt>
              </c:strCache>
            </c:strRef>
          </c:cat>
          <c:val>
            <c:numRef>
              <c:f>'D2'!$C$34:$G$34</c:f>
              <c:numCache>
                <c:formatCode>0.0</c:formatCode>
                <c:ptCount val="5"/>
                <c:pt idx="0">
                  <c:v>125.04239463754941</c:v>
                </c:pt>
                <c:pt idx="1">
                  <c:v>121.46590036450317</c:v>
                </c:pt>
                <c:pt idx="2">
                  <c:v>124.05882827563372</c:v>
                </c:pt>
                <c:pt idx="3">
                  <c:v>121.10839687610232</c:v>
                </c:pt>
                <c:pt idx="4">
                  <c:v>122.22094796528647</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4070188555807379"/>
          <c:w val="0.927484148548957"/>
          <c:h val="0.1529185261337882"/>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2652154494674179"/>
        </c:manualLayout>
      </c:layout>
      <c:barChart>
        <c:barDir val="col"/>
        <c:grouping val="stacked"/>
        <c:varyColors val="0"/>
        <c:ser>
          <c:idx val="0"/>
          <c:order val="0"/>
          <c:tx>
            <c:strRef>
              <c:f>'D18'!$B$32</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'D18'!$C$30:$G$31</c:f>
              <c:multiLvlStrCache>
                <c:ptCount val="5"/>
                <c:lvl>
                  <c:pt idx="0">
                    <c:v>I</c:v>
                  </c:pt>
                  <c:pt idx="1">
                    <c:v>II</c:v>
                  </c:pt>
                  <c:pt idx="2">
                    <c:v>III</c:v>
                  </c:pt>
                  <c:pt idx="3">
                    <c:v>IV</c:v>
                  </c:pt>
                  <c:pt idx="4">
                    <c:v>I</c:v>
                  </c:pt>
                </c:lvl>
                <c:lvl>
                  <c:pt idx="0">
                    <c:v>2024</c:v>
                  </c:pt>
                  <c:pt idx="4">
                    <c:v>2025</c:v>
                  </c:pt>
                </c:lvl>
              </c:multiLvlStrCache>
            </c:multiLvlStrRef>
          </c:cat>
          <c:val>
            <c:numRef>
              <c:f>'D18'!$C$32:$G$32</c:f>
              <c:numCache>
                <c:formatCode>0.0</c:formatCode>
                <c:ptCount val="5"/>
                <c:pt idx="0">
                  <c:v>31.4</c:v>
                </c:pt>
                <c:pt idx="1">
                  <c:v>30.3</c:v>
                </c:pt>
                <c:pt idx="2">
                  <c:v>31.3</c:v>
                </c:pt>
                <c:pt idx="3">
                  <c:v>29.9</c:v>
                </c:pt>
                <c:pt idx="4">
                  <c:v>29.484592053597225</c:v>
                </c:pt>
              </c:numCache>
            </c:numRef>
          </c:val>
          <c:extLst>
            <c:ext xmlns:c16="http://schemas.microsoft.com/office/drawing/2014/chart" uri="{C3380CC4-5D6E-409C-BE32-E72D297353CC}">
              <c16:uniqueId val="{00000000-AF53-4C6C-A058-7392D5C0BE52}"/>
            </c:ext>
          </c:extLst>
        </c:ser>
        <c:ser>
          <c:idx val="1"/>
          <c:order val="1"/>
          <c:tx>
            <c:strRef>
              <c:f>'D18'!$B$33</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'D18'!$C$30:$G$31</c:f>
              <c:multiLvlStrCache>
                <c:ptCount val="5"/>
                <c:lvl>
                  <c:pt idx="0">
                    <c:v>I</c:v>
                  </c:pt>
                  <c:pt idx="1">
                    <c:v>II</c:v>
                  </c:pt>
                  <c:pt idx="2">
                    <c:v>III</c:v>
                  </c:pt>
                  <c:pt idx="3">
                    <c:v>IV</c:v>
                  </c:pt>
                  <c:pt idx="4">
                    <c:v>I</c:v>
                  </c:pt>
                </c:lvl>
                <c:lvl>
                  <c:pt idx="0">
                    <c:v>2024</c:v>
                  </c:pt>
                  <c:pt idx="4">
                    <c:v>2025</c:v>
                  </c:pt>
                </c:lvl>
              </c:multiLvlStrCache>
            </c:multiLvlStrRef>
          </c:cat>
          <c:val>
            <c:numRef>
              <c:f>'D18'!$C$33:$G$33</c:f>
              <c:numCache>
                <c:formatCode>0.0</c:formatCode>
                <c:ptCount val="5"/>
                <c:pt idx="0">
                  <c:v>-21.6</c:v>
                </c:pt>
                <c:pt idx="1">
                  <c:v>-20.7</c:v>
                </c:pt>
                <c:pt idx="2">
                  <c:v>-21.9</c:v>
                </c:pt>
                <c:pt idx="3">
                  <c:v>-23.3</c:v>
                </c:pt>
                <c:pt idx="4">
                  <c:v>-23.335723855867329</c:v>
                </c:pt>
              </c:numCache>
            </c:numRef>
          </c:val>
          <c:extLst>
            <c:ext xmlns:c16="http://schemas.microsoft.com/office/drawing/2014/chart" uri="{C3380CC4-5D6E-409C-BE32-E72D297353CC}">
              <c16:uniqueId val="{00000001-AF53-4C6C-A058-7392D5C0BE52}"/>
            </c:ext>
          </c:extLst>
        </c:ser>
        <c:ser>
          <c:idx val="2"/>
          <c:order val="2"/>
          <c:tx>
            <c:strRef>
              <c:f>'D18'!$B$34</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'D18'!$C$30:$G$31</c:f>
              <c:multiLvlStrCache>
                <c:ptCount val="5"/>
                <c:lvl>
                  <c:pt idx="0">
                    <c:v>I</c:v>
                  </c:pt>
                  <c:pt idx="1">
                    <c:v>II</c:v>
                  </c:pt>
                  <c:pt idx="2">
                    <c:v>III</c:v>
                  </c:pt>
                  <c:pt idx="3">
                    <c:v>IV</c:v>
                  </c:pt>
                  <c:pt idx="4">
                    <c:v>I</c:v>
                  </c:pt>
                </c:lvl>
                <c:lvl>
                  <c:pt idx="0">
                    <c:v>2024</c:v>
                  </c:pt>
                  <c:pt idx="4">
                    <c:v>2025</c:v>
                  </c:pt>
                </c:lvl>
              </c:multiLvlStrCache>
            </c:multiLvlStrRef>
          </c:cat>
          <c:val>
            <c:numRef>
              <c:f>'D18'!$C$34:$G$34</c:f>
              <c:numCache>
                <c:formatCode>0.0</c:formatCode>
                <c:ptCount val="5"/>
                <c:pt idx="0">
                  <c:v>2.1</c:v>
                </c:pt>
                <c:pt idx="1">
                  <c:v>2.4</c:v>
                </c:pt>
                <c:pt idx="2">
                  <c:v>2.7</c:v>
                </c:pt>
                <c:pt idx="3">
                  <c:v>2.4</c:v>
                </c:pt>
                <c:pt idx="4">
                  <c:v>3.0461410903513744</c:v>
                </c:pt>
              </c:numCache>
            </c:numRef>
          </c:val>
          <c:extLst>
            <c:ext xmlns:c16="http://schemas.microsoft.com/office/drawing/2014/chart" uri="{C3380CC4-5D6E-409C-BE32-E72D297353CC}">
              <c16:uniqueId val="{00000004-AF53-4C6C-A058-7392D5C0BE52}"/>
            </c:ext>
          </c:extLst>
        </c:ser>
        <c:ser>
          <c:idx val="3"/>
          <c:order val="3"/>
          <c:tx>
            <c:strRef>
              <c:f>'D18'!$B$35</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'D18'!$C$30:$G$31</c:f>
              <c:multiLvlStrCache>
                <c:ptCount val="5"/>
                <c:lvl>
                  <c:pt idx="0">
                    <c:v>I</c:v>
                  </c:pt>
                  <c:pt idx="1">
                    <c:v>II</c:v>
                  </c:pt>
                  <c:pt idx="2">
                    <c:v>III</c:v>
                  </c:pt>
                  <c:pt idx="3">
                    <c:v>IV</c:v>
                  </c:pt>
                  <c:pt idx="4">
                    <c:v>I</c:v>
                  </c:pt>
                </c:lvl>
                <c:lvl>
                  <c:pt idx="0">
                    <c:v>2024</c:v>
                  </c:pt>
                  <c:pt idx="4">
                    <c:v>2025</c:v>
                  </c:pt>
                </c:lvl>
              </c:multiLvlStrCache>
            </c:multiLvlStrRef>
          </c:cat>
          <c:val>
            <c:numRef>
              <c:f>'D18'!$C$35:$G$35</c:f>
              <c:numCache>
                <c:formatCode>0.0</c:formatCode>
                <c:ptCount val="5"/>
                <c:pt idx="0">
                  <c:v>-46.4</c:v>
                </c:pt>
                <c:pt idx="1">
                  <c:v>-44.2</c:v>
                </c:pt>
                <c:pt idx="2">
                  <c:v>-43.7</c:v>
                </c:pt>
                <c:pt idx="3">
                  <c:v>-39.700000000000003</c:v>
                </c:pt>
                <c:pt idx="4">
                  <c:v>-42.170729189481776</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'D18'!$B$36</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'D18'!$C$30:$G$31</c:f>
              <c:multiLvlStrCache>
                <c:ptCount val="5"/>
                <c:lvl>
                  <c:pt idx="0">
                    <c:v>I</c:v>
                  </c:pt>
                  <c:pt idx="1">
                    <c:v>II</c:v>
                  </c:pt>
                  <c:pt idx="2">
                    <c:v>III</c:v>
                  </c:pt>
                  <c:pt idx="3">
                    <c:v>IV</c:v>
                  </c:pt>
                  <c:pt idx="4">
                    <c:v>I</c:v>
                  </c:pt>
                </c:lvl>
                <c:lvl>
                  <c:pt idx="0">
                    <c:v>2024</c:v>
                  </c:pt>
                  <c:pt idx="4">
                    <c:v>2025</c:v>
                  </c:pt>
                </c:lvl>
              </c:multiLvlStrCache>
            </c:multiLvlStrRef>
          </c:cat>
          <c:val>
            <c:numRef>
              <c:f>'D18'!$C$36:$G$36</c:f>
              <c:numCache>
                <c:formatCode>0.0</c:formatCode>
                <c:ptCount val="5"/>
                <c:pt idx="0">
                  <c:v>-34.5</c:v>
                </c:pt>
                <c:pt idx="1">
                  <c:v>-32.200000000000003</c:v>
                </c:pt>
                <c:pt idx="2">
                  <c:v>-31.6</c:v>
                </c:pt>
                <c:pt idx="3">
                  <c:v>-30.7</c:v>
                </c:pt>
                <c:pt idx="4">
                  <c:v>-32.975719901400502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4457364947467456E-2"/>
          <c:w val="0.68494245066429038"/>
          <c:h val="0.87356052360444036"/>
        </c:manualLayout>
      </c:layout>
      <c:barChart>
        <c:barDir val="col"/>
        <c:grouping val="stacked"/>
        <c:varyColors val="0"/>
        <c:ser>
          <c:idx val="1"/>
          <c:order val="0"/>
          <c:tx>
            <c:strRef>
              <c:f>'D19'!$C$34</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'D19'!$D$34:$H$34</c:f>
              <c:numCache>
                <c:formatCode>0.0</c:formatCode>
                <c:ptCount val="5"/>
                <c:pt idx="0">
                  <c:v>5.6</c:v>
                </c:pt>
                <c:pt idx="1">
                  <c:v>5.8</c:v>
                </c:pt>
                <c:pt idx="2">
                  <c:v>5.6</c:v>
                </c:pt>
                <c:pt idx="3">
                  <c:v>6.1</c:v>
                </c:pt>
                <c:pt idx="4">
                  <c:v>6.4</c:v>
                </c:pt>
              </c:numCache>
            </c:numRef>
          </c:val>
          <c:extLst>
            <c:ext xmlns:c16="http://schemas.microsoft.com/office/drawing/2014/chart" uri="{C3380CC4-5D6E-409C-BE32-E72D297353CC}">
              <c16:uniqueId val="{00000000-1BDB-44F4-8A4B-9128F4F575A0}"/>
            </c:ext>
          </c:extLst>
        </c:ser>
        <c:ser>
          <c:idx val="2"/>
          <c:order val="1"/>
          <c:tx>
            <c:strRef>
              <c:f>'D19'!$C$35</c:f>
              <c:strCache>
                <c:ptCount val="1"/>
                <c:pt idx="0">
                  <c:v>Portfolio investment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'D19'!$D$35:$H$35</c:f>
              <c:numCache>
                <c:formatCode>0.0</c:formatCode>
                <c:ptCount val="5"/>
                <c:pt idx="0">
                  <c:v>0.3</c:v>
                </c:pt>
                <c:pt idx="1">
                  <c:v>0.3</c:v>
                </c:pt>
                <c:pt idx="2">
                  <c:v>0.3</c:v>
                </c:pt>
                <c:pt idx="3">
                  <c:v>1.1000000000000001</c:v>
                </c:pt>
                <c:pt idx="4">
                  <c:v>1.4</c:v>
                </c:pt>
              </c:numCache>
            </c:numRef>
          </c:val>
          <c:extLst>
            <c:ext xmlns:c16="http://schemas.microsoft.com/office/drawing/2014/chart" uri="{C3380CC4-5D6E-409C-BE32-E72D297353CC}">
              <c16:uniqueId val="{00000001-1BDB-44F4-8A4B-9128F4F575A0}"/>
            </c:ext>
          </c:extLst>
        </c:ser>
        <c:ser>
          <c:idx val="3"/>
          <c:order val="2"/>
          <c:tx>
            <c:strRef>
              <c:f>'D19'!$C$36</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'D19'!$D$36:$H$36</c:f>
              <c:numCache>
                <c:formatCode>0.0</c:formatCode>
                <c:ptCount val="5"/>
                <c:pt idx="0">
                  <c:v>24</c:v>
                </c:pt>
                <c:pt idx="1">
                  <c:v>25.3</c:v>
                </c:pt>
                <c:pt idx="2">
                  <c:v>25.7</c:v>
                </c:pt>
                <c:pt idx="3">
                  <c:v>26.1</c:v>
                </c:pt>
                <c:pt idx="4">
                  <c:v>25.6</c:v>
                </c:pt>
              </c:numCache>
            </c:numRef>
          </c:val>
          <c:extLst>
            <c:ext xmlns:c16="http://schemas.microsoft.com/office/drawing/2014/chart" uri="{C3380CC4-5D6E-409C-BE32-E72D297353CC}">
              <c16:uniqueId val="{00000002-1BDB-44F4-8A4B-9128F4F575A0}"/>
            </c:ext>
          </c:extLst>
        </c:ser>
        <c:ser>
          <c:idx val="4"/>
          <c:order val="3"/>
          <c:tx>
            <c:strRef>
              <c:f>'D19'!$C$37</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'D19'!$D$37:$H$37</c:f>
              <c:numCache>
                <c:formatCode>0.0</c:formatCode>
                <c:ptCount val="5"/>
                <c:pt idx="0">
                  <c:v>70.099999999999994</c:v>
                </c:pt>
                <c:pt idx="1">
                  <c:v>68.599999999999994</c:v>
                </c:pt>
                <c:pt idx="2">
                  <c:v>68.400000000000006</c:v>
                </c:pt>
                <c:pt idx="3">
                  <c:v>66.7</c:v>
                </c:pt>
                <c:pt idx="4">
                  <c:v>66.599999999999994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'D19'!$C$38</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'D19'!$D$38:$H$38</c:f>
              <c:numCache>
                <c:formatCode>0.0</c:formatCode>
                <c:ptCount val="5"/>
                <c:pt idx="0">
                  <c:v>-60</c:v>
                </c:pt>
                <c:pt idx="1">
                  <c:v>-59.7</c:v>
                </c:pt>
                <c:pt idx="2">
                  <c:v>-59.6</c:v>
                </c:pt>
                <c:pt idx="3">
                  <c:v>-60.8</c:v>
                </c:pt>
                <c:pt idx="4">
                  <c:v>-61</c:v>
                </c:pt>
              </c:numCache>
            </c:numRef>
          </c:val>
          <c:extLst>
            <c:ext xmlns:c16="http://schemas.microsoft.com/office/drawing/2014/chart" uri="{C3380CC4-5D6E-409C-BE32-E72D297353CC}">
              <c16:uniqueId val="{00000005-1BDB-44F4-8A4B-9128F4F575A0}"/>
            </c:ext>
          </c:extLst>
        </c:ser>
        <c:ser>
          <c:idx val="5"/>
          <c:order val="6"/>
          <c:tx>
            <c:strRef>
              <c:f>'D19'!$C$39</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'D19'!$D$39:$H$39</c:f>
              <c:numCache>
                <c:formatCode>0.0</c:formatCode>
                <c:ptCount val="5"/>
                <c:pt idx="0">
                  <c:v>-39.799999999999997</c:v>
                </c:pt>
                <c:pt idx="1">
                  <c:v>-40.1</c:v>
                </c:pt>
                <c:pt idx="2">
                  <c:v>-40.200000000000003</c:v>
                </c:pt>
                <c:pt idx="3">
                  <c:v>-39</c:v>
                </c:pt>
                <c:pt idx="4">
                  <c:v>-38.799999999999997</c:v>
                </c:pt>
              </c:numCache>
            </c:numRef>
          </c:val>
          <c:extLst>
            <c:ext xmlns:c16="http://schemas.microsoft.com/office/drawing/2014/chart" uri="{C3380CC4-5D6E-409C-BE32-E72D297353CC}">
              <c16:uniqueId val="{00000006-1BDB-44F4-8A4B-9128F4F575A0}"/>
            </c:ext>
          </c:extLst>
        </c:ser>
        <c:ser>
          <c:idx val="0"/>
          <c:order val="7"/>
          <c:tx>
            <c:strRef>
              <c:f>'D19'!$C$40</c:f>
              <c:strCache>
                <c:ptCount val="1"/>
                <c:pt idx="0">
                  <c:v>Portfolio investment</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'D19'!$D$32:$H$33</c:f>
              <c:multiLvlStrCache>
                <c:ptCount val="5"/>
                <c:lvl>
                  <c:pt idx="0">
                    <c:v>I</c:v>
                  </c:pt>
                  <c:pt idx="1">
                    <c:v>II</c:v>
                  </c:pt>
                  <c:pt idx="2">
                    <c:v>III</c:v>
                  </c:pt>
                  <c:pt idx="3">
                    <c:v>IV</c:v>
                  </c:pt>
                  <c:pt idx="4">
                    <c:v>I </c:v>
                  </c:pt>
                </c:lvl>
                <c:lvl>
                  <c:pt idx="0">
                    <c:v>2024</c:v>
                  </c:pt>
                  <c:pt idx="4">
                    <c:v>2025</c:v>
                  </c:pt>
                </c:lvl>
              </c:multiLvlStrCache>
            </c:multiLvlStrRef>
          </c:cat>
          <c:val>
            <c:numRef>
              <c:f>'D19'!$D$40:$H$40</c:f>
              <c:numCache>
                <c:formatCode>0.0</c:formatCode>
                <c:ptCount val="5"/>
                <c:pt idx="0">
                  <c:v>-0.2</c:v>
                </c:pt>
                <c:pt idx="1">
                  <c:v>-0.2</c:v>
                </c:pt>
                <c:pt idx="2">
                  <c:v>-0.2</c:v>
                </c:pt>
                <c:pt idx="3">
                  <c:v>-0.2</c:v>
                </c:pt>
                <c:pt idx="4">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Assets</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80874725836426975"/>
          <c:y val="0.28670858710073099"/>
          <c:w val="0.16135290608482578"/>
          <c:h val="0.3238451069043953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'D20'!$B$42</c:f>
              <c:strCache>
                <c:ptCount val="1"/>
                <c:pt idx="0">
                  <c:v>100-150% of (30%STD + 15%OL + 5%M2 + 5%eX)</c:v>
                </c:pt>
              </c:strCache>
            </c:strRef>
          </c:tx>
          <c:spPr>
            <a:solidFill>
              <a:schemeClr val="bg1">
                <a:lumMod val="65000"/>
              </a:schemeClr>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'D20'!$C$42:$G$42</c:f>
              <c:numCache>
                <c:formatCode>0.00</c:formatCode>
                <c:ptCount val="5"/>
                <c:pt idx="0">
                  <c:v>4015.6503657162625</c:v>
                </c:pt>
                <c:pt idx="1">
                  <c:v>3913.9776481128838</c:v>
                </c:pt>
                <c:pt idx="2">
                  <c:v>4021.0282471983719</c:v>
                </c:pt>
                <c:pt idx="3">
                  <c:v>3945.35</c:v>
                </c:pt>
                <c:pt idx="4">
                  <c:v>3992.6</c:v>
                </c:pt>
              </c:numCache>
            </c:numRef>
          </c:val>
          <c:extLst>
            <c:ext xmlns:c16="http://schemas.microsoft.com/office/drawing/2014/chart" uri="{C3380CC4-5D6E-409C-BE32-E72D297353CC}">
              <c16:uniqueId val="{00000001-FA67-48E5-9A47-5E237A6AF270}"/>
            </c:ext>
          </c:extLst>
        </c:ser>
        <c:ser>
          <c:idx val="5"/>
          <c:order val="5"/>
          <c:tx>
            <c:strRef>
              <c:f>'D20'!$B$41</c:f>
              <c:strCache>
                <c:ptCount val="1"/>
                <c:pt idx="0">
                  <c:v>100% of (30%STD + 15%OL + 5%M2 + 5%eX)</c:v>
                </c:pt>
              </c:strCache>
            </c:strRef>
          </c:tx>
          <c:spPr>
            <a:solidFill>
              <a:schemeClr val="bg1"/>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'D20'!$C$41:$G$41</c:f>
              <c:numCache>
                <c:formatCode>0.00</c:formatCode>
                <c:ptCount val="5"/>
                <c:pt idx="0">
                  <c:v>2677.1002438108417</c:v>
                </c:pt>
                <c:pt idx="1">
                  <c:v>2609.3184320752557</c:v>
                </c:pt>
                <c:pt idx="2">
                  <c:v>2746.539508764748</c:v>
                </c:pt>
                <c:pt idx="3">
                  <c:v>2696.0881687820684</c:v>
                </c:pt>
                <c:pt idx="4">
                  <c:v>2661.7351381918688</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'D20'!$B$37</c:f>
              <c:strCache>
                <c:ptCount val="1"/>
                <c:pt idx="0">
                  <c:v>Reserve assets</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'D20'!$C$37:$G$37</c:f>
              <c:numCache>
                <c:formatCode>0.00</c:formatCode>
                <c:ptCount val="5"/>
                <c:pt idx="0">
                  <c:v>5393.2216103648998</c:v>
                </c:pt>
                <c:pt idx="1">
                  <c:v>5288.6072752788004</c:v>
                </c:pt>
                <c:pt idx="2">
                  <c:v>5681.8370100000002</c:v>
                </c:pt>
                <c:pt idx="3">
                  <c:v>5483.5724689706003</c:v>
                </c:pt>
                <c:pt idx="4">
                  <c:v>5441.8</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'D20'!$B$38</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'D20'!$C$38:$G$38</c:f>
              <c:numCache>
                <c:formatCode>0.00</c:formatCode>
                <c:ptCount val="5"/>
                <c:pt idx="0">
                  <c:v>2402.9349999999999</c:v>
                </c:pt>
                <c:pt idx="1">
                  <c:v>2472.9900000000002</c:v>
                </c:pt>
                <c:pt idx="2">
                  <c:v>2530.9250000000002</c:v>
                </c:pt>
                <c:pt idx="3">
                  <c:v>2604.5925000000002</c:v>
                </c:pt>
                <c:pt idx="4">
                  <c:v>2730.2189750275002</c:v>
                </c:pt>
              </c:numCache>
            </c:numRef>
          </c:val>
          <c:smooth val="0"/>
          <c:extLst>
            <c:ext xmlns:c16="http://schemas.microsoft.com/office/drawing/2014/chart" uri="{C3380CC4-5D6E-409C-BE32-E72D297353CC}">
              <c16:uniqueId val="{00000003-FA67-48E5-9A47-5E237A6AF270}"/>
            </c:ext>
          </c:extLst>
        </c:ser>
        <c:ser>
          <c:idx val="2"/>
          <c:order val="2"/>
          <c:tx>
            <c:strRef>
              <c:f>'D20'!$B$39</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'D20'!$C$39:$G$39</c:f>
              <c:numCache>
                <c:formatCode>0.00</c:formatCode>
                <c:ptCount val="5"/>
                <c:pt idx="0">
                  <c:v>3918.18</c:v>
                </c:pt>
                <c:pt idx="1">
                  <c:v>3716.66</c:v>
                </c:pt>
                <c:pt idx="2">
                  <c:v>3704.91</c:v>
                </c:pt>
                <c:pt idx="3">
                  <c:v>3685.85</c:v>
                </c:pt>
                <c:pt idx="4">
                  <c:v>3702.4399999999996</c:v>
                </c:pt>
              </c:numCache>
            </c:numRef>
          </c:val>
          <c:smooth val="0"/>
          <c:extLst>
            <c:ext xmlns:c16="http://schemas.microsoft.com/office/drawing/2014/chart" uri="{C3380CC4-5D6E-409C-BE32-E72D297353CC}">
              <c16:uniqueId val="{00000004-FA67-48E5-9A47-5E237A6AF270}"/>
            </c:ext>
          </c:extLst>
        </c:ser>
        <c:ser>
          <c:idx val="3"/>
          <c:order val="3"/>
          <c:tx>
            <c:strRef>
              <c:f>'D20'!$B$40</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'D20'!$C$40:$G$40</c:f>
              <c:numCache>
                <c:formatCode>0.00</c:formatCode>
                <c:ptCount val="5"/>
                <c:pt idx="0">
                  <c:v>1281.0158176016866</c:v>
                </c:pt>
                <c:pt idx="1">
                  <c:v>1310.6299954821043</c:v>
                </c:pt>
                <c:pt idx="2">
                  <c:v>1403.4068292682928</c:v>
                </c:pt>
                <c:pt idx="3">
                  <c:v>1365.6854500489744</c:v>
                </c:pt>
                <c:pt idx="4">
                  <c:v>1421.0944590034962</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'D21'!$B$34</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'D21'!$C$34:$G$34</c:f>
              <c:numCache>
                <c:formatCode>#,##0.00</c:formatCode>
                <c:ptCount val="5"/>
                <c:pt idx="0">
                  <c:v>3007.2706515154864</c:v>
                </c:pt>
                <c:pt idx="1">
                  <c:v>2996.9837237756096</c:v>
                </c:pt>
                <c:pt idx="2">
                  <c:v>3219.1727853802317</c:v>
                </c:pt>
                <c:pt idx="3">
                  <c:v>3066.6483276306772</c:v>
                </c:pt>
                <c:pt idx="4">
                  <c:v>3145.4986989509498</c:v>
                </c:pt>
              </c:numCache>
            </c:numRef>
          </c:val>
          <c:smooth val="0"/>
          <c:extLst>
            <c:ext xmlns:c16="http://schemas.microsoft.com/office/drawing/2014/chart" uri="{C3380CC4-5D6E-409C-BE32-E72D297353CC}">
              <c16:uniqueId val="{00000000-BE09-4361-8CA1-476091CE1196}"/>
            </c:ext>
          </c:extLst>
        </c:ser>
        <c:ser>
          <c:idx val="1"/>
          <c:order val="1"/>
          <c:tx>
            <c:strRef>
              <c:f>'D21'!$B$35</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'D21'!$C$35:$G$35</c:f>
              <c:numCache>
                <c:formatCode>#,##0.00</c:formatCode>
                <c:ptCount val="5"/>
                <c:pt idx="0">
                  <c:v>523.65980723873326</c:v>
                </c:pt>
                <c:pt idx="1">
                  <c:v>507.73233617854879</c:v>
                </c:pt>
                <c:pt idx="2">
                  <c:v>572.5676550950003</c:v>
                </c:pt>
                <c:pt idx="3">
                  <c:v>534.2309215339219</c:v>
                </c:pt>
                <c:pt idx="4">
                  <c:v>556.528385057111</c:v>
                </c:pt>
              </c:numCache>
            </c:numRef>
          </c:val>
          <c:smooth val="0"/>
          <c:extLst>
            <c:ext xmlns:c16="http://schemas.microsoft.com/office/drawing/2014/chart" uri="{C3380CC4-5D6E-409C-BE32-E72D297353CC}">
              <c16:uniqueId val="{00000001-BE09-4361-8CA1-476091CE1196}"/>
            </c:ext>
          </c:extLst>
        </c:ser>
        <c:ser>
          <c:idx val="2"/>
          <c:order val="2"/>
          <c:tx>
            <c:strRef>
              <c:f>'D21'!$B$36</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'D21'!$C$36:$G$36</c:f>
              <c:numCache>
                <c:formatCode>#,##0.00</c:formatCode>
                <c:ptCount val="5"/>
                <c:pt idx="0">
                  <c:v>-24.917443106364772</c:v>
                </c:pt>
                <c:pt idx="1">
                  <c:v>-33.27205655473302</c:v>
                </c:pt>
                <c:pt idx="2">
                  <c:v>-22.2216302075974</c:v>
                </c:pt>
                <c:pt idx="3">
                  <c:v>-20.885926060368398</c:v>
                </c:pt>
                <c:pt idx="4">
                  <c:v>-33.032296153989357</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317688327248287"/>
          <c:y val="0.20925340162484954"/>
          <c:w val="0.35156578038852904"/>
          <c:h val="0.50682458625726179"/>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4.2474832516407046E-2"/>
                  <c:y val="-2.177039062585796E-2"/>
                </c:manualLayout>
              </c:layout>
              <c:showLegendKey val="0"/>
              <c:showVal val="0"/>
              <c:showCatName val="1"/>
              <c:showSerName val="0"/>
              <c:showPercent val="1"/>
              <c:showBubbleSize val="0"/>
              <c:extLst>
                <c:ext xmlns:c15="http://schemas.microsoft.com/office/drawing/2012/chart" uri="{CE6537A1-D6FC-4f65-9D91-7224C49458BB}">
                  <c15:layout>
                    <c:manualLayout>
                      <c:w val="0.23790120341981599"/>
                      <c:h val="0.19054349377875879"/>
                    </c:manualLayout>
                  </c15:layout>
                </c:ext>
                <c:ext xmlns:c16="http://schemas.microsoft.com/office/drawing/2014/chart" uri="{C3380CC4-5D6E-409C-BE32-E72D297353CC}">
                  <c16:uniqueId val="{00000003-CC7E-46F0-BC3D-EF39B0C6934C}"/>
                </c:ext>
              </c:extLst>
            </c:dLbl>
            <c:dLbl>
              <c:idx val="2"/>
              <c:layout>
                <c:manualLayout>
                  <c:x val="5.0013498632158742E-3"/>
                  <c:y val="0.10966142830472551"/>
                </c:manualLayout>
              </c:layout>
              <c:showLegendKey val="0"/>
              <c:showVal val="0"/>
              <c:showCatName val="1"/>
              <c:showSerName val="0"/>
              <c:showPercent val="1"/>
              <c:showBubbleSize val="0"/>
              <c:extLst>
                <c:ext xmlns:c15="http://schemas.microsoft.com/office/drawing/2012/chart" uri="{CE6537A1-D6FC-4f65-9D91-7224C49458BB}">
                  <c15:layout>
                    <c:manualLayout>
                      <c:w val="0.22538236475315176"/>
                      <c:h val="0.24743561866482172"/>
                    </c:manualLayout>
                  </c15:layout>
                </c:ext>
                <c:ext xmlns:c16="http://schemas.microsoft.com/office/drawing/2014/chart" uri="{C3380CC4-5D6E-409C-BE32-E72D297353CC}">
                  <c16:uniqueId val="{00000005-CC7E-46F0-BC3D-EF39B0C6934C}"/>
                </c:ext>
              </c:extLst>
            </c:dLbl>
            <c:dLbl>
              <c:idx val="3"/>
              <c:layout>
                <c:manualLayout>
                  <c:x val="-0.1351469035112898"/>
                  <c:y val="-1.95651171218660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6.4338609665831645E-2"/>
                  <c:y val="-9.8986894969616476E-2"/>
                </c:manualLayout>
              </c:layout>
              <c:showLegendKey val="0"/>
              <c:showVal val="0"/>
              <c:showCatName val="1"/>
              <c:showSerName val="0"/>
              <c:showPercent val="1"/>
              <c:showBubbleSize val="0"/>
              <c:extLst>
                <c:ext xmlns:c15="http://schemas.microsoft.com/office/drawing/2012/chart" uri="{CE6537A1-D6FC-4f65-9D91-7224C49458BB}">
                  <c15:layout>
                    <c:manualLayout>
                      <c:w val="0.25571665763805573"/>
                      <c:h val="0.30833085539840843"/>
                    </c:manualLayout>
                  </c15:layout>
                </c:ext>
                <c:ext xmlns:c16="http://schemas.microsoft.com/office/drawing/2014/chart" uri="{C3380CC4-5D6E-409C-BE32-E72D297353CC}">
                  <c16:uniqueId val="{0000000D-CC7E-46F0-BC3D-EF39B0C6934C}"/>
                </c:ext>
              </c:extLst>
            </c:dLbl>
            <c:dLbl>
              <c:idx val="7"/>
              <c:layout>
                <c:manualLayout>
                  <c:x val="0.11955063803700501"/>
                  <c:y val="7.9937277948890911E-2"/>
                </c:manualLayout>
              </c:layout>
              <c:showLegendKey val="0"/>
              <c:showVal val="0"/>
              <c:showCatName val="1"/>
              <c:showSerName val="0"/>
              <c:showPercent val="1"/>
              <c:showBubbleSize val="0"/>
              <c:extLst>
                <c:ext xmlns:c15="http://schemas.microsoft.com/office/drawing/2012/chart" uri="{CE6537A1-D6FC-4f65-9D91-7224C49458BB}">
                  <c15:layout>
                    <c:manualLayout>
                      <c:w val="0.24795905557109574"/>
                      <c:h val="0.14942817294281729"/>
                    </c:manualLayout>
                  </c15:layout>
                </c:ext>
                <c:ext xmlns:c16="http://schemas.microsoft.com/office/drawing/2014/chart" uri="{C3380CC4-5D6E-409C-BE32-E72D297353CC}">
                  <c16:uniqueId val="{0000000F-CC7E-46F0-BC3D-EF39B0C6934C}"/>
                </c:ext>
              </c:extLst>
            </c:dLbl>
            <c:dLbl>
              <c:idx val="8"/>
              <c:layout>
                <c:manualLayout>
                  <c:x val="9.8783493753715229E-2"/>
                  <c:y val="0.230518455067593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CC7E-46F0-BC3D-EF39B0C6934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'D22'!$B$43:$B$52</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Agriculture, forestry and fishing</c:v>
                </c:pt>
                <c:pt idx="8">
                  <c:v>Health and social care</c:v>
                </c:pt>
                <c:pt idx="9">
                  <c:v>Construction</c:v>
                </c:pt>
              </c:strCache>
            </c:strRef>
          </c:cat>
          <c:val>
            <c:numRef>
              <c:f>'D22'!$C$43:$C$52</c:f>
              <c:numCache>
                <c:formatCode>#,##0.0</c:formatCode>
                <c:ptCount val="10"/>
                <c:pt idx="0">
                  <c:v>2.5999999999999943</c:v>
                </c:pt>
                <c:pt idx="1">
                  <c:v>36.4</c:v>
                </c:pt>
                <c:pt idx="2">
                  <c:v>24.5</c:v>
                </c:pt>
                <c:pt idx="3">
                  <c:v>19.8</c:v>
                </c:pt>
                <c:pt idx="4">
                  <c:v>5.3</c:v>
                </c:pt>
                <c:pt idx="5">
                  <c:v>4</c:v>
                </c:pt>
                <c:pt idx="6">
                  <c:v>2.9</c:v>
                </c:pt>
                <c:pt idx="7">
                  <c:v>1.8</c:v>
                </c:pt>
                <c:pt idx="8">
                  <c:v>1.4</c:v>
                </c:pt>
                <c:pt idx="9">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2.7274366082209477E-2"/>
          <c:w val="0.86173440430295389"/>
          <c:h val="0.80104611534707426"/>
        </c:manualLayout>
      </c:layout>
      <c:barChart>
        <c:barDir val="col"/>
        <c:grouping val="stacked"/>
        <c:varyColors val="0"/>
        <c:ser>
          <c:idx val="1"/>
          <c:order val="0"/>
          <c:tx>
            <c:strRef>
              <c:f>'D23'!$C$37</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'D23'!$D$35:$H$36</c:f>
              <c:multiLvlStrCache>
                <c:ptCount val="5"/>
                <c:lvl>
                  <c:pt idx="0">
                    <c:v>I</c:v>
                  </c:pt>
                  <c:pt idx="1">
                    <c:v>II</c:v>
                  </c:pt>
                  <c:pt idx="2">
                    <c:v>III</c:v>
                  </c:pt>
                  <c:pt idx="3">
                    <c:v>IV</c:v>
                  </c:pt>
                  <c:pt idx="4">
                    <c:v>I </c:v>
                  </c:pt>
                </c:lvl>
                <c:lvl>
                  <c:pt idx="0">
                    <c:v>2024</c:v>
                  </c:pt>
                  <c:pt idx="4">
                    <c:v>2025</c:v>
                  </c:pt>
                </c:lvl>
              </c:multiLvlStrCache>
            </c:multiLvlStrRef>
          </c:cat>
          <c:val>
            <c:numRef>
              <c:f>'D23'!$D$37:$H$37</c:f>
              <c:numCache>
                <c:formatCode>0.0</c:formatCode>
                <c:ptCount val="5"/>
                <c:pt idx="0">
                  <c:v>37.9</c:v>
                </c:pt>
                <c:pt idx="1">
                  <c:v>36.4</c:v>
                </c:pt>
                <c:pt idx="2">
                  <c:v>40.700000000000003</c:v>
                </c:pt>
                <c:pt idx="3">
                  <c:v>41.8</c:v>
                </c:pt>
                <c:pt idx="4">
                  <c:v>44</c:v>
                </c:pt>
              </c:numCache>
            </c:numRef>
          </c:val>
          <c:extLst>
            <c:ext xmlns:c16="http://schemas.microsoft.com/office/drawing/2014/chart" uri="{C3380CC4-5D6E-409C-BE32-E72D297353CC}">
              <c16:uniqueId val="{00000000-4846-46EA-AF83-8A330D4277BA}"/>
            </c:ext>
          </c:extLst>
        </c:ser>
        <c:ser>
          <c:idx val="2"/>
          <c:order val="1"/>
          <c:tx>
            <c:strRef>
              <c:f>'D23'!$C$38</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'D23'!$D$35:$H$36</c:f>
              <c:multiLvlStrCache>
                <c:ptCount val="5"/>
                <c:lvl>
                  <c:pt idx="0">
                    <c:v>I</c:v>
                  </c:pt>
                  <c:pt idx="1">
                    <c:v>II</c:v>
                  </c:pt>
                  <c:pt idx="2">
                    <c:v>III</c:v>
                  </c:pt>
                  <c:pt idx="3">
                    <c:v>IV</c:v>
                  </c:pt>
                  <c:pt idx="4">
                    <c:v>I </c:v>
                  </c:pt>
                </c:lvl>
                <c:lvl>
                  <c:pt idx="0">
                    <c:v>2024</c:v>
                  </c:pt>
                  <c:pt idx="4">
                    <c:v>2025</c:v>
                  </c:pt>
                </c:lvl>
              </c:multiLvlStrCache>
            </c:multiLvlStrRef>
          </c:cat>
          <c:val>
            <c:numRef>
              <c:f>'D23'!$D$38:$H$38</c:f>
              <c:numCache>
                <c:formatCode>0.0</c:formatCode>
                <c:ptCount val="5"/>
                <c:pt idx="0">
                  <c:v>62.1</c:v>
                </c:pt>
                <c:pt idx="1">
                  <c:v>63.6</c:v>
                </c:pt>
                <c:pt idx="2">
                  <c:v>59.3</c:v>
                </c:pt>
                <c:pt idx="3">
                  <c:v>58.2</c:v>
                </c:pt>
                <c:pt idx="4">
                  <c:v>56</c:v>
                </c:pt>
              </c:numCache>
            </c:numRef>
          </c:val>
          <c:extLst>
            <c:ext xmlns:c16="http://schemas.microsoft.com/office/drawing/2014/chart" uri="{C3380CC4-5D6E-409C-BE32-E72D297353CC}">
              <c16:uniqueId val="{00000001-4846-46EA-AF83-8A330D4277BA}"/>
            </c:ext>
          </c:extLst>
        </c:ser>
        <c:ser>
          <c:idx val="3"/>
          <c:order val="2"/>
          <c:tx>
            <c:strRef>
              <c:f>'D23'!$C$40</c:f>
              <c:strCache>
                <c:ptCount val="1"/>
                <c:pt idx="0">
                  <c:v>long-term</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'D23'!$D$35:$H$36</c:f>
              <c:multiLvlStrCache>
                <c:ptCount val="5"/>
                <c:lvl>
                  <c:pt idx="0">
                    <c:v>I</c:v>
                  </c:pt>
                  <c:pt idx="1">
                    <c:v>II</c:v>
                  </c:pt>
                  <c:pt idx="2">
                    <c:v>III</c:v>
                  </c:pt>
                  <c:pt idx="3">
                    <c:v>IV</c:v>
                  </c:pt>
                  <c:pt idx="4">
                    <c:v>I </c:v>
                  </c:pt>
                </c:lvl>
                <c:lvl>
                  <c:pt idx="0">
                    <c:v>2024</c:v>
                  </c:pt>
                  <c:pt idx="4">
                    <c:v>2025</c:v>
                  </c:pt>
                </c:lvl>
              </c:multiLvlStrCache>
            </c:multiLvlStrRef>
          </c:cat>
          <c:val>
            <c:numRef>
              <c:f>'D23'!$D$40:$H$40</c:f>
              <c:numCache>
                <c:formatCode>0.0</c:formatCode>
                <c:ptCount val="5"/>
                <c:pt idx="0">
                  <c:v>-80.2</c:v>
                </c:pt>
                <c:pt idx="1">
                  <c:v>-80.5</c:v>
                </c:pt>
                <c:pt idx="2">
                  <c:v>-81.3</c:v>
                </c:pt>
                <c:pt idx="3">
                  <c:v>-82.5</c:v>
                </c:pt>
                <c:pt idx="4">
                  <c:v>-81.440697210754536</c:v>
                </c:pt>
              </c:numCache>
            </c:numRef>
          </c:val>
          <c:extLst>
            <c:ext xmlns:c16="http://schemas.microsoft.com/office/drawing/2014/chart" uri="{C3380CC4-5D6E-409C-BE32-E72D297353CC}">
              <c16:uniqueId val="{00000002-4846-46EA-AF83-8A330D4277BA}"/>
            </c:ext>
          </c:extLst>
        </c:ser>
        <c:ser>
          <c:idx val="4"/>
          <c:order val="3"/>
          <c:tx>
            <c:strRef>
              <c:f>'D23'!$C$39</c:f>
              <c:strCache>
                <c:ptCount val="1"/>
                <c:pt idx="0">
                  <c:v>short-term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'D23'!$D$35:$H$36</c:f>
              <c:multiLvlStrCache>
                <c:ptCount val="5"/>
                <c:lvl>
                  <c:pt idx="0">
                    <c:v>I</c:v>
                  </c:pt>
                  <c:pt idx="1">
                    <c:v>II</c:v>
                  </c:pt>
                  <c:pt idx="2">
                    <c:v>III</c:v>
                  </c:pt>
                  <c:pt idx="3">
                    <c:v>IV</c:v>
                  </c:pt>
                  <c:pt idx="4">
                    <c:v>I </c:v>
                  </c:pt>
                </c:lvl>
                <c:lvl>
                  <c:pt idx="0">
                    <c:v>2024</c:v>
                  </c:pt>
                  <c:pt idx="4">
                    <c:v>2025</c:v>
                  </c:pt>
                </c:lvl>
              </c:multiLvlStrCache>
            </c:multiLvlStrRef>
          </c:cat>
          <c:val>
            <c:numRef>
              <c:f>'D23'!$D$39:$H$39</c:f>
              <c:numCache>
                <c:formatCode>0.0</c:formatCode>
                <c:ptCount val="5"/>
                <c:pt idx="0">
                  <c:v>-19.8</c:v>
                </c:pt>
                <c:pt idx="1">
                  <c:v>-19.5</c:v>
                </c:pt>
                <c:pt idx="2">
                  <c:v>-18.7</c:v>
                </c:pt>
                <c:pt idx="3">
                  <c:v>-17.5</c:v>
                </c:pt>
                <c:pt idx="4">
                  <c:v>-18.559302789245454</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Assets</a:t>
                </a:r>
              </a:p>
            </c:rich>
          </c:tx>
          <c:layout>
            <c:manualLayout>
              <c:xMode val="edge"/>
              <c:yMode val="edge"/>
              <c:x val="2.8228380550434449E-2"/>
              <c:y val="8.4053068909801881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1727289810113266"/>
          <c:w val="0.79603165070669446"/>
          <c:h val="6.541111861459962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t>by maturity</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6333467549745007"/>
        </c:manualLayout>
      </c:layout>
      <c:barChart>
        <c:barDir val="col"/>
        <c:grouping val="clustered"/>
        <c:varyColors val="0"/>
        <c:ser>
          <c:idx val="1"/>
          <c:order val="1"/>
          <c:tx>
            <c:strRef>
              <c:f>'D24'!$B$36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'D24'!$C$36:$G$36</c:f>
              <c:numCache>
                <c:formatCode>#,##0.00</c:formatCode>
                <c:ptCount val="5"/>
                <c:pt idx="0">
                  <c:v>1.5</c:v>
                </c:pt>
                <c:pt idx="1">
                  <c:v>1.75</c:v>
                </c:pt>
                <c:pt idx="2">
                  <c:v>1.96</c:v>
                </c:pt>
                <c:pt idx="3">
                  <c:v>2.23</c:v>
                </c:pt>
                <c:pt idx="4">
                  <c:v>2.46</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'D24'!$C$37:$G$37</c:f>
              <c:numCache>
                <c:formatCode>#,##0.00</c:formatCode>
                <c:ptCount val="5"/>
                <c:pt idx="0">
                  <c:v>3749.91</c:v>
                </c:pt>
                <c:pt idx="1">
                  <c:v>3654.7099999999996</c:v>
                </c:pt>
                <c:pt idx="2">
                  <c:v>4007.5000000000005</c:v>
                </c:pt>
                <c:pt idx="3">
                  <c:v>4308.0300000000007</c:v>
                </c:pt>
                <c:pt idx="4">
                  <c:v>4340.8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'D24'!$C$35:$G$35</c:f>
              <c:numCache>
                <c:formatCode>#,##0.00</c:formatCode>
                <c:ptCount val="5"/>
                <c:pt idx="0">
                  <c:v>3751.41</c:v>
                </c:pt>
                <c:pt idx="1">
                  <c:v>3656.4599999999996</c:v>
                </c:pt>
                <c:pt idx="2">
                  <c:v>4009.4600000000005</c:v>
                </c:pt>
                <c:pt idx="3">
                  <c:v>4310.26</c:v>
                </c:pt>
                <c:pt idx="4">
                  <c:v>4343.26</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7.0415573053368274E-3"/>
          <c:y val="0.85891096289053726"/>
          <c:w val="0.95536111111111111"/>
          <c:h val="0.113311562420078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solidFill>
                  <a:sysClr val="windowText" lastClr="000000"/>
                </a:solidFill>
              </a:rPr>
              <a:t>by instruments</a:t>
            </a:r>
            <a:r>
              <a:rPr lang="ro-MD" sz="1100" b="1">
                <a:solidFill>
                  <a:sysClr val="windowText" lastClr="000000"/>
                </a:solidFill>
              </a:rPr>
              <a:t>,</a:t>
            </a:r>
            <a:r>
              <a:rPr lang="ro-MD" sz="1100" b="1" baseline="0">
                <a:solidFill>
                  <a:sysClr val="windowText" lastClr="000000"/>
                </a:solidFill>
              </a:rPr>
              <a:t> 2025-I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9.7319649464730915E-2"/>
                  <c:y val="0.1556070714926267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20961926705885056"/>
                  <c:y val="5.82860715069793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'D24'!$I$35:$I$37</c:f>
              <c:strCache>
                <c:ptCount val="3"/>
                <c:pt idx="0">
                  <c:v>Loans</c:v>
                </c:pt>
                <c:pt idx="1">
                  <c:v>SDR allocations</c:v>
                </c:pt>
                <c:pt idx="2">
                  <c:v>Other </c:v>
                </c:pt>
              </c:strCache>
            </c:strRef>
          </c:cat>
          <c:val>
            <c:numRef>
              <c:f>'D24'!$J$35:$J$37</c:f>
              <c:numCache>
                <c:formatCode>#,##0.00</c:formatCode>
                <c:ptCount val="3"/>
                <c:pt idx="0">
                  <c:v>3965.5800000000004</c:v>
                </c:pt>
                <c:pt idx="1">
                  <c:v>375.22</c:v>
                </c:pt>
                <c:pt idx="2">
                  <c:v>2.46</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'D25'!$C$33:$G$33</c:f>
              <c:numCache>
                <c:formatCode>0.0</c:formatCode>
                <c:ptCount val="5"/>
                <c:pt idx="0">
                  <c:v>30.4</c:v>
                </c:pt>
                <c:pt idx="1">
                  <c:v>30.2</c:v>
                </c:pt>
                <c:pt idx="2">
                  <c:v>32.299999999999997</c:v>
                </c:pt>
                <c:pt idx="3">
                  <c:v>31.7</c:v>
                </c:pt>
                <c:pt idx="4">
                  <c:v>31.686137573937252</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'D25'!$C$34:$G$34</c:f>
              <c:numCache>
                <c:formatCode>0.0</c:formatCode>
                <c:ptCount val="5"/>
                <c:pt idx="0">
                  <c:v>28</c:v>
                </c:pt>
                <c:pt idx="1">
                  <c:v>28.7</c:v>
                </c:pt>
                <c:pt idx="2">
                  <c:v>27.4</c:v>
                </c:pt>
                <c:pt idx="3">
                  <c:v>25.2</c:v>
                </c:pt>
                <c:pt idx="4">
                  <c:v>25.703670603843818</c:v>
                </c:pt>
              </c:numCache>
            </c:numRef>
          </c:val>
          <c:extLst>
            <c:ext xmlns:c16="http://schemas.microsoft.com/office/drawing/2014/chart" uri="{C3380CC4-5D6E-409C-BE32-E72D297353CC}">
              <c16:uniqueId val="{00000001-929F-44E1-8CC5-9F305734112A}"/>
            </c:ext>
          </c:extLst>
        </c:ser>
        <c:ser>
          <c:idx val="2"/>
          <c:order val="2"/>
          <c:tx>
            <c:strRef>
              <c:f>'D25'!$B$36</c:f>
              <c:strCache>
                <c:ptCount val="1"/>
                <c:pt idx="0">
                  <c:v>EBRD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'D25'!$C$36:$G$36</c:f>
              <c:numCache>
                <c:formatCode>0.0</c:formatCode>
                <c:ptCount val="5"/>
                <c:pt idx="0">
                  <c:v>8.6</c:v>
                </c:pt>
                <c:pt idx="1">
                  <c:v>7.6</c:v>
                </c:pt>
                <c:pt idx="2">
                  <c:v>6.2</c:v>
                </c:pt>
                <c:pt idx="3">
                  <c:v>10.6</c:v>
                </c:pt>
                <c:pt idx="4">
                  <c:v>9.3985516593266905</c:v>
                </c:pt>
              </c:numCache>
            </c:numRef>
          </c:val>
          <c:extLst>
            <c:ext xmlns:c16="http://schemas.microsoft.com/office/drawing/2014/chart" uri="{C3380CC4-5D6E-409C-BE32-E72D297353CC}">
              <c16:uniqueId val="{00000002-929F-44E1-8CC5-9F305734112A}"/>
            </c:ext>
          </c:extLst>
        </c:ser>
        <c:ser>
          <c:idx val="4"/>
          <c:order val="3"/>
          <c:tx>
            <c:strRef>
              <c:f>'D25'!$B$35</c:f>
              <c:strCache>
                <c:ptCount val="1"/>
                <c:pt idx="0">
                  <c:v>EIB</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'D25'!$C$35:$G$35</c:f>
              <c:numCache>
                <c:formatCode>0.0</c:formatCode>
                <c:ptCount val="5"/>
                <c:pt idx="0">
                  <c:v>12.1</c:v>
                </c:pt>
                <c:pt idx="1">
                  <c:v>12.5</c:v>
                </c:pt>
                <c:pt idx="2">
                  <c:v>12.1</c:v>
                </c:pt>
                <c:pt idx="3">
                  <c:v>10.5</c:v>
                </c:pt>
                <c:pt idx="4">
                  <c:v>10.675063111536977</c:v>
                </c:pt>
              </c:numCache>
            </c:numRef>
          </c:val>
          <c:extLst>
            <c:ext xmlns:c16="http://schemas.microsoft.com/office/drawing/2014/chart" uri="{C3380CC4-5D6E-409C-BE32-E72D297353CC}">
              <c16:uniqueId val="{00000004-929F-44E1-8CC5-9F305734112A}"/>
            </c:ext>
          </c:extLst>
        </c:ser>
        <c:ser>
          <c:idx val="3"/>
          <c:order val="4"/>
          <c:tx>
            <c:strRef>
              <c:f>'D25'!$B$37</c:f>
              <c:strCache>
                <c:ptCount val="1"/>
                <c:pt idx="0">
                  <c:v>European Commission</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'D25'!$C$37:$G$37</c:f>
              <c:numCache>
                <c:formatCode>0.0</c:formatCode>
                <c:ptCount val="5"/>
                <c:pt idx="0">
                  <c:v>7.6</c:v>
                </c:pt>
                <c:pt idx="1">
                  <c:v>7.8</c:v>
                </c:pt>
                <c:pt idx="2">
                  <c:v>8.8000000000000007</c:v>
                </c:pt>
                <c:pt idx="3">
                  <c:v>8.6999999999999993</c:v>
                </c:pt>
                <c:pt idx="4">
                  <c:v>8.9337374928596471</c:v>
                </c:pt>
              </c:numCache>
            </c:numRef>
          </c:val>
          <c:extLst>
            <c:ext xmlns:c16="http://schemas.microsoft.com/office/drawing/2014/chart" uri="{C3380CC4-5D6E-409C-BE32-E72D297353CC}">
              <c16:uniqueId val="{00000003-929F-44E1-8CC5-9F305734112A}"/>
            </c:ext>
          </c:extLst>
        </c:ser>
        <c:ser>
          <c:idx val="5"/>
          <c:order val="5"/>
          <c:tx>
            <c:strRef>
              <c:f>'D25'!$B$38</c:f>
              <c:strCache>
                <c:ptCount val="1"/>
                <c:pt idx="0">
                  <c:v>IFAD</c:v>
                </c:pt>
              </c:strCache>
            </c:strRef>
          </c:tx>
          <c:spPr>
            <a:solidFill>
              <a:srgbClr val="BFBFBF"/>
            </a:solidFill>
            <a:ln w="15875">
              <a:noFill/>
            </a:ln>
            <a:effectLst/>
          </c:spPr>
          <c:invertIfNegative val="0"/>
          <c:cat>
            <c:strRef>
              <c:f>'D25'!$C$32:$G$32</c:f>
              <c:strCache>
                <c:ptCount val="5"/>
                <c:pt idx="0">
                  <c:v>I</c:v>
                </c:pt>
                <c:pt idx="1">
                  <c:v>II</c:v>
                </c:pt>
                <c:pt idx="2">
                  <c:v>III</c:v>
                </c:pt>
                <c:pt idx="3">
                  <c:v>IV</c:v>
                </c:pt>
                <c:pt idx="4">
                  <c:v>I</c:v>
                </c:pt>
              </c:strCache>
            </c:strRef>
          </c:cat>
          <c:val>
            <c:numRef>
              <c:f>'D25'!$C$38:$G$38</c:f>
              <c:numCache>
                <c:formatCode>0.0</c:formatCode>
                <c:ptCount val="5"/>
                <c:pt idx="0">
                  <c:v>2</c:v>
                </c:pt>
                <c:pt idx="1">
                  <c:v>2</c:v>
                </c:pt>
                <c:pt idx="2">
                  <c:v>1.9</c:v>
                </c:pt>
                <c:pt idx="3">
                  <c:v>1.7</c:v>
                </c:pt>
                <c:pt idx="4">
                  <c:v>1.7880834362158882</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'D25'!$C$39:$G$39</c:f>
              <c:numCache>
                <c:formatCode>0.0</c:formatCode>
                <c:ptCount val="5"/>
                <c:pt idx="0">
                  <c:v>11.300000000000011</c:v>
                </c:pt>
                <c:pt idx="1">
                  <c:v>11.200000000000003</c:v>
                </c:pt>
                <c:pt idx="2">
                  <c:v>11.300000000000011</c:v>
                </c:pt>
                <c:pt idx="3">
                  <c:v>11.599999999999994</c:v>
                </c:pt>
                <c:pt idx="4">
                  <c:v>11.814756122279732</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6.0555805272341987E-2"/>
          <c:y val="0.87609542876733193"/>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64476687229382956"/>
        </c:manualLayout>
      </c:layout>
      <c:barChart>
        <c:barDir val="col"/>
        <c:grouping val="clustered"/>
        <c:varyColors val="0"/>
        <c:ser>
          <c:idx val="1"/>
          <c:order val="0"/>
          <c:tx>
            <c:strRef>
              <c:f>'D3'!$B$26</c:f>
              <c:strCache>
                <c:ptCount val="1"/>
                <c:pt idx="0">
                  <c:v>Current account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'D3'!$C$24:$G$25</c:f>
              <c:multiLvlStrCache>
                <c:ptCount val="5"/>
                <c:lvl>
                  <c:pt idx="0">
                    <c:v>I</c:v>
                  </c:pt>
                  <c:pt idx="1">
                    <c:v>II</c:v>
                  </c:pt>
                  <c:pt idx="2">
                    <c:v>III</c:v>
                  </c:pt>
                  <c:pt idx="3">
                    <c:v>IV</c:v>
                  </c:pt>
                  <c:pt idx="4">
                    <c:v>I</c:v>
                  </c:pt>
                </c:lvl>
                <c:lvl>
                  <c:pt idx="0">
                    <c:v>2024</c:v>
                  </c:pt>
                  <c:pt idx="4">
                    <c:v>2025</c:v>
                  </c:pt>
                </c:lvl>
              </c:multiLvlStrCache>
            </c:multiLvlStrRef>
          </c:cat>
          <c:val>
            <c:numRef>
              <c:f>'D3'!$C$26:$G$26</c:f>
              <c:numCache>
                <c:formatCode>#,##0.00</c:formatCode>
                <c:ptCount val="5"/>
                <c:pt idx="0">
                  <c:v>-447.72000000000025</c:v>
                </c:pt>
                <c:pt idx="1">
                  <c:v>-711.04</c:v>
                </c:pt>
                <c:pt idx="2">
                  <c:v>-873.9699999999998</c:v>
                </c:pt>
                <c:pt idx="3">
                  <c:v>-884.27</c:v>
                </c:pt>
                <c:pt idx="4">
                  <c:v>-1020.4961588000006</c:v>
                </c:pt>
              </c:numCache>
            </c:numRef>
          </c:val>
          <c:extLst>
            <c:ext xmlns:c16="http://schemas.microsoft.com/office/drawing/2014/chart" uri="{C3380CC4-5D6E-409C-BE32-E72D297353CC}">
              <c16:uniqueId val="{00000000-B442-4A92-A74A-A69A5EE79E2E}"/>
            </c:ext>
          </c:extLst>
        </c:ser>
        <c:ser>
          <c:idx val="2"/>
          <c:order val="1"/>
          <c:tx>
            <c:strRef>
              <c:f>'D3'!$B$27</c:f>
              <c:strCache>
                <c:ptCount val="1"/>
                <c:pt idx="0">
                  <c:v>Capital account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'D3'!$C$24:$G$25</c:f>
              <c:multiLvlStrCache>
                <c:ptCount val="5"/>
                <c:lvl>
                  <c:pt idx="0">
                    <c:v>I</c:v>
                  </c:pt>
                  <c:pt idx="1">
                    <c:v>II</c:v>
                  </c:pt>
                  <c:pt idx="2">
                    <c:v>III</c:v>
                  </c:pt>
                  <c:pt idx="3">
                    <c:v>IV</c:v>
                  </c:pt>
                  <c:pt idx="4">
                    <c:v>I</c:v>
                  </c:pt>
                </c:lvl>
                <c:lvl>
                  <c:pt idx="0">
                    <c:v>2024</c:v>
                  </c:pt>
                  <c:pt idx="4">
                    <c:v>2025</c:v>
                  </c:pt>
                </c:lvl>
              </c:multiLvlStrCache>
            </c:multiLvlStrRef>
          </c:cat>
          <c:val>
            <c:numRef>
              <c:f>'D3'!$C$27:$G$27</c:f>
              <c:numCache>
                <c:formatCode>#,##0.00</c:formatCode>
                <c:ptCount val="5"/>
                <c:pt idx="0">
                  <c:v>16.3</c:v>
                </c:pt>
                <c:pt idx="1">
                  <c:v>16.5</c:v>
                </c:pt>
                <c:pt idx="2">
                  <c:v>20.769999999999996</c:v>
                </c:pt>
                <c:pt idx="3">
                  <c:v>28.27</c:v>
                </c:pt>
                <c:pt idx="4">
                  <c:v>12.73615279</c:v>
                </c:pt>
              </c:numCache>
            </c:numRef>
          </c:val>
          <c:extLst>
            <c:ext xmlns:c16="http://schemas.microsoft.com/office/drawing/2014/chart" uri="{C3380CC4-5D6E-409C-BE32-E72D297353CC}">
              <c16:uniqueId val="{00000001-B442-4A92-A74A-A69A5EE79E2E}"/>
            </c:ext>
          </c:extLst>
        </c:ser>
        <c:ser>
          <c:idx val="3"/>
          <c:order val="2"/>
          <c:tx>
            <c:strRef>
              <c:f>'D3'!$B$28</c:f>
              <c:strCache>
                <c:ptCount val="1"/>
                <c:pt idx="0">
                  <c:v>Financial account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'D3'!$C$24:$G$25</c:f>
              <c:multiLvlStrCache>
                <c:ptCount val="5"/>
                <c:lvl>
                  <c:pt idx="0">
                    <c:v>I</c:v>
                  </c:pt>
                  <c:pt idx="1">
                    <c:v>II</c:v>
                  </c:pt>
                  <c:pt idx="2">
                    <c:v>III</c:v>
                  </c:pt>
                  <c:pt idx="3">
                    <c:v>IV</c:v>
                  </c:pt>
                  <c:pt idx="4">
                    <c:v>I</c:v>
                  </c:pt>
                </c:lvl>
                <c:lvl>
                  <c:pt idx="0">
                    <c:v>2024</c:v>
                  </c:pt>
                  <c:pt idx="4">
                    <c:v>2025</c:v>
                  </c:pt>
                </c:lvl>
              </c:multiLvlStrCache>
            </c:multiLvlStrRef>
          </c:cat>
          <c:val>
            <c:numRef>
              <c:f>'D3'!$C$28:$G$28</c:f>
              <c:numCache>
                <c:formatCode>#,##0.00</c:formatCode>
                <c:ptCount val="5"/>
                <c:pt idx="0">
                  <c:v>-511.4440299900001</c:v>
                </c:pt>
                <c:pt idx="1">
                  <c:v>-503.71518696999993</c:v>
                </c:pt>
                <c:pt idx="2">
                  <c:v>-819.88282588999982</c:v>
                </c:pt>
                <c:pt idx="3">
                  <c:v>-988.96964648000016</c:v>
                </c:pt>
                <c:pt idx="4">
                  <c:v>-901.06860281000013</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'D3'!$C$24:$G$25</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2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legend>
      <c:legendPos val="r"/>
      <c:layout>
        <c:manualLayout>
          <c:xMode val="edge"/>
          <c:yMode val="edge"/>
          <c:x val="0.20167838088775106"/>
          <c:y val="0.87084240266145096"/>
          <c:w val="0.65712779401617294"/>
          <c:h val="0.10757209488941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109413662827"/>
          <c:y val="3.7177857325914082E-2"/>
          <c:w val="0.84815932253171489"/>
          <c:h val="0.71797415007878673"/>
        </c:manualLayout>
      </c:layout>
      <c:barChart>
        <c:barDir val="col"/>
        <c:grouping val="clustered"/>
        <c:varyColors val="0"/>
        <c:ser>
          <c:idx val="1"/>
          <c:order val="1"/>
          <c:tx>
            <c:strRef>
              <c:f>'D26'!$B$36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'D26'!$C$36:$G$36</c:f>
              <c:numCache>
                <c:formatCode>#,##0.00</c:formatCode>
                <c:ptCount val="5"/>
                <c:pt idx="0">
                  <c:v>2679.62</c:v>
                </c:pt>
                <c:pt idx="1">
                  <c:v>2586.2399999999998</c:v>
                </c:pt>
                <c:pt idx="2">
                  <c:v>2614.58</c:v>
                </c:pt>
                <c:pt idx="3">
                  <c:v>2418.19</c:v>
                </c:pt>
                <c:pt idx="4">
                  <c:v>2634.2599999999998</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'D26'!$C$37:$G$37</c:f>
              <c:numCache>
                <c:formatCode>#,##0.00</c:formatCode>
                <c:ptCount val="5"/>
                <c:pt idx="0">
                  <c:v>3584.82</c:v>
                </c:pt>
                <c:pt idx="1">
                  <c:v>3531.01</c:v>
                </c:pt>
                <c:pt idx="2">
                  <c:v>3569.84</c:v>
                </c:pt>
                <c:pt idx="3">
                  <c:v>3484.88</c:v>
                </c:pt>
                <c:pt idx="4">
                  <c:v>3539.63</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'D26'!$B$35</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'D26'!$C$35:$G$35</c:f>
              <c:numCache>
                <c:formatCode>#,##0.00</c:formatCode>
                <c:ptCount val="5"/>
                <c:pt idx="0">
                  <c:v>6264.44</c:v>
                </c:pt>
                <c:pt idx="1">
                  <c:v>6117.25</c:v>
                </c:pt>
                <c:pt idx="2">
                  <c:v>6184.42</c:v>
                </c:pt>
                <c:pt idx="3">
                  <c:v>5903.07</c:v>
                </c:pt>
                <c:pt idx="4">
                  <c:v>6173.8899999999994</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6943865693460187"/>
          <c:w val="0.95536111111111111"/>
          <c:h val="0.102783602249619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6639677375647821"/>
                  <c:y val="2.4711791012802024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20864903169583332"/>
                  <c:y val="-3.84483307613756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'D26'!$I$35:$I$38</c:f>
              <c:strCache>
                <c:ptCount val="4"/>
                <c:pt idx="0">
                  <c:v>Loans</c:v>
                </c:pt>
                <c:pt idx="1">
                  <c:v>Trade credit and advances</c:v>
                </c:pt>
                <c:pt idx="2">
                  <c:v>Other debt liabilities</c:v>
                </c:pt>
                <c:pt idx="3">
                  <c:v>Currency and deposits</c:v>
                </c:pt>
              </c:strCache>
            </c:strRef>
          </c:cat>
          <c:val>
            <c:numRef>
              <c:f>'D26'!$J$35:$J$38</c:f>
              <c:numCache>
                <c:formatCode>0.0%</c:formatCode>
                <c:ptCount val="4"/>
                <c:pt idx="0">
                  <c:v>0.48755970708904761</c:v>
                </c:pt>
                <c:pt idx="1">
                  <c:v>0.38334826179280812</c:v>
                </c:pt>
                <c:pt idx="2">
                  <c:v>9.7219095254369628E-2</c:v>
                </c:pt>
                <c:pt idx="3">
                  <c:v>3.1872935863774703E-2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7512201361957858"/>
        </c:manualLayout>
      </c:layout>
      <c:barChart>
        <c:barDir val="col"/>
        <c:grouping val="stacked"/>
        <c:varyColors val="0"/>
        <c:ser>
          <c:idx val="0"/>
          <c:order val="0"/>
          <c:tx>
            <c:strRef>
              <c:f>'D27'!$B$35</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'D27'!$C$35:$G$35</c:f>
              <c:numCache>
                <c:formatCode>#,##0.00</c:formatCode>
                <c:ptCount val="5"/>
                <c:pt idx="0">
                  <c:v>3559.97</c:v>
                </c:pt>
                <c:pt idx="1">
                  <c:v>3459.7000000000003</c:v>
                </c:pt>
                <c:pt idx="2">
                  <c:v>3482.34</c:v>
                </c:pt>
                <c:pt idx="3">
                  <c:v>3253.09</c:v>
                </c:pt>
                <c:pt idx="4">
                  <c:v>3479.9199999999996</c:v>
                </c:pt>
              </c:numCache>
            </c:numRef>
          </c:val>
          <c:extLst>
            <c:ext xmlns:c16="http://schemas.microsoft.com/office/drawing/2014/chart" uri="{C3380CC4-5D6E-409C-BE32-E72D297353CC}">
              <c16:uniqueId val="{00000000-747D-428A-A218-0E5D489D3595}"/>
            </c:ext>
          </c:extLst>
        </c:ser>
        <c:ser>
          <c:idx val="1"/>
          <c:order val="1"/>
          <c:tx>
            <c:strRef>
              <c:f>'D27'!$B$36</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'D27'!$C$36:$G$36</c:f>
              <c:numCache>
                <c:formatCode>#,##0.00</c:formatCode>
                <c:ptCount val="5"/>
                <c:pt idx="0">
                  <c:v>1857.89</c:v>
                </c:pt>
                <c:pt idx="1">
                  <c:v>1824.3000000000002</c:v>
                </c:pt>
                <c:pt idx="2">
                  <c:v>1831.48</c:v>
                </c:pt>
                <c:pt idx="3">
                  <c:v>1793.83</c:v>
                </c:pt>
                <c:pt idx="4">
                  <c:v>1819.19</c:v>
                </c:pt>
              </c:numCache>
            </c:numRef>
          </c:val>
          <c:extLst>
            <c:ext xmlns:c16="http://schemas.microsoft.com/office/drawing/2014/chart" uri="{C3380CC4-5D6E-409C-BE32-E72D297353CC}">
              <c16:uniqueId val="{00000001-747D-428A-A218-0E5D489D3595}"/>
            </c:ext>
          </c:extLst>
        </c:ser>
        <c:ser>
          <c:idx val="2"/>
          <c:order val="2"/>
          <c:tx>
            <c:strRef>
              <c:f>'D27'!$B$37</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'D27'!$C$37:$G$37</c:f>
              <c:numCache>
                <c:formatCode>#,##0.00</c:formatCode>
                <c:ptCount val="5"/>
                <c:pt idx="0">
                  <c:v>463.73</c:v>
                </c:pt>
                <c:pt idx="1">
                  <c:v>439.76</c:v>
                </c:pt>
                <c:pt idx="2">
                  <c:v>455.96</c:v>
                </c:pt>
                <c:pt idx="3">
                  <c:v>453.56000000000006</c:v>
                </c:pt>
                <c:pt idx="4">
                  <c:v>456.69</c:v>
                </c:pt>
              </c:numCache>
            </c:numRef>
          </c:val>
          <c:extLst>
            <c:ext xmlns:c16="http://schemas.microsoft.com/office/drawing/2014/chart" uri="{C3380CC4-5D6E-409C-BE32-E72D297353CC}">
              <c16:uniqueId val="{00000002-747D-428A-A218-0E5D489D3595}"/>
            </c:ext>
          </c:extLst>
        </c:ser>
        <c:ser>
          <c:idx val="3"/>
          <c:order val="3"/>
          <c:tx>
            <c:strRef>
              <c:f>'D27'!$B$38</c:f>
              <c:strCache>
                <c:ptCount val="1"/>
                <c:pt idx="0">
                  <c:v>Other fin. corporations</c:v>
                </c:pt>
              </c:strCache>
            </c:strRef>
          </c:tx>
          <c:spPr>
            <a:solidFill>
              <a:srgbClr val="F8F0E8"/>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'D27'!$C$38:$G$38</c:f>
              <c:numCache>
                <c:formatCode>#,##0.00</c:formatCode>
                <c:ptCount val="5"/>
                <c:pt idx="0">
                  <c:v>310.89999999999998</c:v>
                </c:pt>
                <c:pt idx="1">
                  <c:v>320.75</c:v>
                </c:pt>
                <c:pt idx="2">
                  <c:v>339.93</c:v>
                </c:pt>
                <c:pt idx="3">
                  <c:v>328.74</c:v>
                </c:pt>
                <c:pt idx="4">
                  <c:v>340.5</c:v>
                </c:pt>
              </c:numCache>
            </c:numRef>
          </c:val>
          <c:extLst>
            <c:ext xmlns:c16="http://schemas.microsoft.com/office/drawing/2014/chart" uri="{C3380CC4-5D6E-409C-BE32-E72D297353CC}">
              <c16:uniqueId val="{00000003-747D-428A-A218-0E5D489D3595}"/>
            </c:ext>
          </c:extLst>
        </c:ser>
        <c:ser>
          <c:idx val="4"/>
          <c:order val="4"/>
          <c:tx>
            <c:strRef>
              <c:f>'D27'!$B$39</c:f>
              <c:strCache>
                <c:ptCount val="1"/>
                <c:pt idx="0">
                  <c:v>Households and NPISHs</c:v>
                </c:pt>
              </c:strCache>
            </c:strRef>
          </c:tx>
          <c:spPr>
            <a:solidFill>
              <a:srgbClr val="5C3D1E"/>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'D27'!$C$39:$G$39</c:f>
              <c:numCache>
                <c:formatCode>#,##0.00</c:formatCode>
                <c:ptCount val="5"/>
                <c:pt idx="0">
                  <c:v>71.95</c:v>
                </c:pt>
                <c:pt idx="1">
                  <c:v>72.740000000000009</c:v>
                </c:pt>
                <c:pt idx="2">
                  <c:v>74.709999999999994</c:v>
                </c:pt>
                <c:pt idx="3">
                  <c:v>73.849999999999994</c:v>
                </c:pt>
                <c:pt idx="4">
                  <c:v>77.58</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3934771173066802"/>
          <c:w val="0.86968532610736571"/>
          <c:h val="0.1295541200073619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31.03.2025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a:lstStyle/>
                  <a:p>
                    <a:fld id="{63817BA4-3E95-4D87-8ECE-6C2470C68149}" type="CATEGORYNAME">
                      <a:rPr lang="en-US"/>
                      <a:pPr/>
                      <a:t>[CATEGORY NAME]</a:t>
                    </a:fld>
                    <a:r>
                      <a:rPr lang="en-US" baseline="0"/>
                      <a:t>
51,9%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31,3%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9,5%</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5,6%</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1,7%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8,3%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CB</c:v>
                </c:pt>
                <c:pt idx="2">
                  <c:v>ERBD</c:v>
                </c:pt>
                <c:pt idx="3">
                  <c:v>EIB</c:v>
                </c:pt>
                <c:pt idx="4">
                  <c:v>IFC</c:v>
                </c:pt>
                <c:pt idx="5">
                  <c:v>BSTDB</c:v>
                </c:pt>
                <c:pt idx="6">
                  <c:v>CEB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2553.0499999999997</c:v>
                </c:pt>
                <c:pt idx="1">
                  <c:v>206.88</c:v>
                </c:pt>
                <c:pt idx="2">
                  <c:v>129.91</c:v>
                </c:pt>
                <c:pt idx="3">
                  <c:v>78.39</c:v>
                </c:pt>
                <c:pt idx="4">
                  <c:v>23.67</c:v>
                </c:pt>
                <c:pt idx="5">
                  <c:v>13.93</c:v>
                </c:pt>
                <c:pt idx="6">
                  <c:v>4.3099999999999996</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'D4'!$B$35</c:f>
              <c:strCache>
                <c:ptCount val="1"/>
                <c:pt idx="0">
                  <c:v>Goods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'D4'!$C$35:$G$35</c:f>
              <c:numCache>
                <c:formatCode>#,##0.00</c:formatCode>
                <c:ptCount val="5"/>
                <c:pt idx="0">
                  <c:v>797.12</c:v>
                </c:pt>
                <c:pt idx="1">
                  <c:v>707.94</c:v>
                </c:pt>
                <c:pt idx="2">
                  <c:v>701.21</c:v>
                </c:pt>
                <c:pt idx="3">
                  <c:v>807.25</c:v>
                </c:pt>
                <c:pt idx="4">
                  <c:v>691.02734999999996</c:v>
                </c:pt>
              </c:numCache>
            </c:numRef>
          </c:val>
          <c:extLst>
            <c:ext xmlns:c16="http://schemas.microsoft.com/office/drawing/2014/chart" uri="{C3380CC4-5D6E-409C-BE32-E72D297353CC}">
              <c16:uniqueId val="{00000000-DDA1-458A-A237-81603DB03298}"/>
            </c:ext>
          </c:extLst>
        </c:ser>
        <c:ser>
          <c:idx val="2"/>
          <c:order val="1"/>
          <c:tx>
            <c:strRef>
              <c:f>'D4'!$B$36</c:f>
              <c:strCache>
                <c:ptCount val="1"/>
                <c:pt idx="0">
                  <c:v>Services</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'D4'!$C$36:$G$36</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DDA1-458A-A237-81603DB03298}"/>
            </c:ext>
          </c:extLst>
        </c:ser>
        <c:ser>
          <c:idx val="3"/>
          <c:order val="2"/>
          <c:tx>
            <c:strRef>
              <c:f>'D4'!$B$37</c:f>
              <c:strCache>
                <c:ptCount val="1"/>
                <c:pt idx="0">
                  <c:v>Primary income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'D4'!$C$37:$G$37</c:f>
              <c:numCache>
                <c:formatCode>#,##0.00</c:formatCode>
                <c:ptCount val="5"/>
                <c:pt idx="0">
                  <c:v>256.18</c:v>
                </c:pt>
                <c:pt idx="1">
                  <c:v>308.18999999999994</c:v>
                </c:pt>
                <c:pt idx="2">
                  <c:v>294.70999999999998</c:v>
                </c:pt>
                <c:pt idx="3">
                  <c:v>275.87999999999994</c:v>
                </c:pt>
                <c:pt idx="4">
                  <c:v>208.78171068000003</c:v>
                </c:pt>
              </c:numCache>
            </c:numRef>
          </c:val>
          <c:extLst>
            <c:ext xmlns:c16="http://schemas.microsoft.com/office/drawing/2014/chart" uri="{C3380CC4-5D6E-409C-BE32-E72D297353CC}">
              <c16:uniqueId val="{00000002-DDA1-458A-A237-81603DB03298}"/>
            </c:ext>
          </c:extLst>
        </c:ser>
        <c:ser>
          <c:idx val="4"/>
          <c:order val="3"/>
          <c:tx>
            <c:strRef>
              <c:f>'D4'!$B$38</c:f>
              <c:strCache>
                <c:ptCount val="1"/>
                <c:pt idx="0">
                  <c:v>Secondary income </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'D4'!$C$38:$G$38</c:f>
              <c:numCache>
                <c:formatCode>#,##0.00</c:formatCode>
                <c:ptCount val="5"/>
                <c:pt idx="0">
                  <c:v>469.67000000000007</c:v>
                </c:pt>
                <c:pt idx="1">
                  <c:v>508.4</c:v>
                </c:pt>
                <c:pt idx="2">
                  <c:v>615.58000000000004</c:v>
                </c:pt>
                <c:pt idx="3">
                  <c:v>537.81999999999994</c:v>
                </c:pt>
                <c:pt idx="4">
                  <c:v>523.15472555999997</c:v>
                </c:pt>
              </c:numCache>
            </c:numRef>
          </c:val>
          <c:extLst>
            <c:ext xmlns:c16="http://schemas.microsoft.com/office/drawing/2014/chart" uri="{C3380CC4-5D6E-409C-BE32-E72D297353CC}">
              <c16:uniqueId val="{00000003-DDA1-458A-A237-81603DB03298}"/>
            </c:ext>
          </c:extLst>
        </c:ser>
        <c:ser>
          <c:idx val="6"/>
          <c:order val="4"/>
          <c:tx>
            <c:strRef>
              <c:f>'D4'!$B$40</c:f>
              <c:strCache>
                <c:ptCount val="1"/>
                <c:pt idx="0">
                  <c:v>Goods </c:v>
                </c:pt>
              </c:strCache>
            </c:strRef>
          </c:tx>
          <c:spPr>
            <a:solidFill>
              <a:srgbClr val="9A6E50"/>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'D4'!$C$40:$G$40</c:f>
              <c:numCache>
                <c:formatCode>#,##0.00</c:formatCode>
                <c:ptCount val="5"/>
                <c:pt idx="0">
                  <c:v>-1881.91</c:v>
                </c:pt>
                <c:pt idx="1">
                  <c:v>-2081.44</c:v>
                </c:pt>
                <c:pt idx="2">
                  <c:v>-2296.2600000000002</c:v>
                </c:pt>
                <c:pt idx="3">
                  <c:v>-2373.83</c:v>
                </c:pt>
                <c:pt idx="4">
                  <c:v>-2316.7514353800002</c:v>
                </c:pt>
              </c:numCache>
            </c:numRef>
          </c:val>
          <c:extLst>
            <c:ext xmlns:c16="http://schemas.microsoft.com/office/drawing/2014/chart" uri="{C3380CC4-5D6E-409C-BE32-E72D297353CC}">
              <c16:uniqueId val="{00000004-DDA1-458A-A237-81603DB03298}"/>
            </c:ext>
          </c:extLst>
        </c:ser>
        <c:ser>
          <c:idx val="7"/>
          <c:order val="5"/>
          <c:tx>
            <c:strRef>
              <c:f>'D4'!$B$41</c:f>
              <c:strCache>
                <c:ptCount val="1"/>
                <c:pt idx="0">
                  <c:v>Services</c:v>
                </c:pt>
              </c:strCache>
            </c:strRef>
          </c:tx>
          <c:spPr>
            <a:solidFill>
              <a:schemeClr val="bg1">
                <a:lumMod val="85000"/>
              </a:schemeClr>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'D4'!$C$41:$G$41</c:f>
              <c:numCache>
                <c:formatCode>#,##0.00</c:formatCode>
                <c:ptCount val="5"/>
                <c:pt idx="0">
                  <c:v>-358.19</c:v>
                </c:pt>
                <c:pt idx="1">
                  <c:v>-444.08</c:v>
                </c:pt>
                <c:pt idx="2">
                  <c:v>-508.56</c:v>
                </c:pt>
                <c:pt idx="3">
                  <c:v>-474.1</c:v>
                </c:pt>
                <c:pt idx="4">
                  <c:v>-425.85446473000002</c:v>
                </c:pt>
              </c:numCache>
            </c:numRef>
          </c:val>
          <c:extLst>
            <c:ext xmlns:c16="http://schemas.microsoft.com/office/drawing/2014/chart" uri="{C3380CC4-5D6E-409C-BE32-E72D297353CC}">
              <c16:uniqueId val="{00000005-DDA1-458A-A237-81603DB03298}"/>
            </c:ext>
          </c:extLst>
        </c:ser>
        <c:ser>
          <c:idx val="8"/>
          <c:order val="6"/>
          <c:tx>
            <c:strRef>
              <c:f>'D4'!$B$42</c:f>
              <c:strCache>
                <c:ptCount val="1"/>
                <c:pt idx="0">
                  <c:v>Primary income </c:v>
                </c:pt>
              </c:strCache>
            </c:strRef>
          </c:tx>
          <c:spPr>
            <a:solidFill>
              <a:srgbClr val="D4BCAC"/>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'D4'!$C$42:$G$42</c:f>
              <c:numCache>
                <c:formatCode>#,##0.00</c:formatCode>
                <c:ptCount val="5"/>
                <c:pt idx="0">
                  <c:v>-180.69</c:v>
                </c:pt>
                <c:pt idx="1">
                  <c:v>-265.82</c:v>
                </c:pt>
                <c:pt idx="2">
                  <c:v>-291.60000000000002</c:v>
                </c:pt>
                <c:pt idx="3">
                  <c:v>-238.92</c:v>
                </c:pt>
                <c:pt idx="4">
                  <c:v>-204.13194698000001</c:v>
                </c:pt>
              </c:numCache>
            </c:numRef>
          </c:val>
          <c:extLst>
            <c:ext xmlns:c16="http://schemas.microsoft.com/office/drawing/2014/chart" uri="{C3380CC4-5D6E-409C-BE32-E72D297353CC}">
              <c16:uniqueId val="{00000006-DDA1-458A-A237-81603DB03298}"/>
            </c:ext>
          </c:extLst>
        </c:ser>
        <c:ser>
          <c:idx val="9"/>
          <c:order val="7"/>
          <c:tx>
            <c:strRef>
              <c:f>'D4'!$B$43</c:f>
              <c:strCache>
                <c:ptCount val="1"/>
                <c:pt idx="0">
                  <c:v>Secondary income </c:v>
                </c:pt>
              </c:strCache>
            </c:strRef>
          </c:tx>
          <c:spPr>
            <a:solidFill>
              <a:srgbClr val="6A4C38"/>
            </a:solidFill>
            <a:ln>
              <a:noFill/>
            </a:ln>
            <a:effectLst/>
          </c:spPr>
          <c:invertIfNegative val="0"/>
          <c:cat>
            <c:multiLvlStrRef>
              <c:f>'D4'!$C$31:$G$32</c:f>
              <c:multiLvlStrCache>
                <c:ptCount val="5"/>
                <c:lvl>
                  <c:pt idx="0">
                    <c:v>I</c:v>
                  </c:pt>
                  <c:pt idx="1">
                    <c:v>II</c:v>
                  </c:pt>
                  <c:pt idx="2">
                    <c:v>III</c:v>
                  </c:pt>
                  <c:pt idx="3">
                    <c:v>IV</c:v>
                  </c:pt>
                  <c:pt idx="4">
                    <c:v>I</c:v>
                  </c:pt>
                </c:lvl>
                <c:lvl>
                  <c:pt idx="0">
                    <c:v>2024</c:v>
                  </c:pt>
                  <c:pt idx="4">
                    <c:v>2025</c:v>
                  </c:pt>
                </c:lvl>
              </c:multiLvlStrCache>
            </c:multiLvlStrRef>
          </c:cat>
          <c:val>
            <c:numRef>
              <c:f>'D4'!$C$43:$G$43</c:f>
              <c:numCache>
                <c:formatCode>#,##0.00</c:formatCode>
                <c:ptCount val="5"/>
                <c:pt idx="0">
                  <c:v>-118.44</c:v>
                </c:pt>
                <c:pt idx="1">
                  <c:v>-128.09</c:v>
                </c:pt>
                <c:pt idx="2">
                  <c:v>-129.25</c:v>
                </c:pt>
                <c:pt idx="3">
                  <c:v>-129.5</c:v>
                </c:pt>
                <c:pt idx="4">
                  <c:v>-122.7749606</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'D4'!$B$34</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'D4'!$C$34:$G$34</c:f>
              <c:numCache>
                <c:formatCode>#,##0.00</c:formatCode>
                <c:ptCount val="5"/>
                <c:pt idx="0">
                  <c:v>2091.5100000000002</c:v>
                </c:pt>
                <c:pt idx="1">
                  <c:v>2208.3900000000003</c:v>
                </c:pt>
                <c:pt idx="2">
                  <c:v>2351.7000000000003</c:v>
                </c:pt>
                <c:pt idx="3">
                  <c:v>2332.08</c:v>
                </c:pt>
                <c:pt idx="4">
                  <c:v>2049.0166488899999</c:v>
                </c:pt>
              </c:numCache>
            </c:numRef>
          </c:val>
          <c:smooth val="0"/>
          <c:extLst>
            <c:ext xmlns:c16="http://schemas.microsoft.com/office/drawing/2014/chart" uri="{C3380CC4-5D6E-409C-BE32-E72D297353CC}">
              <c16:uniqueId val="{00000008-DDA1-458A-A237-81603DB03298}"/>
            </c:ext>
          </c:extLst>
        </c:ser>
        <c:ser>
          <c:idx val="5"/>
          <c:order val="9"/>
          <c:tx>
            <c:strRef>
              <c:f>'D4'!$B$39</c:f>
              <c:strCache>
                <c:ptCount val="1"/>
                <c:pt idx="0">
                  <c:v>Import/outputs</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'D4'!$C$39:$G$39</c:f>
              <c:numCache>
                <c:formatCode>#,##0.00</c:formatCode>
                <c:ptCount val="5"/>
                <c:pt idx="0">
                  <c:v>-2539.23</c:v>
                </c:pt>
                <c:pt idx="1">
                  <c:v>-2919.4300000000003</c:v>
                </c:pt>
                <c:pt idx="2">
                  <c:v>-3225.67</c:v>
                </c:pt>
                <c:pt idx="3">
                  <c:v>-3216.35</c:v>
                </c:pt>
                <c:pt idx="4">
                  <c:v>-3069.5128076900005</c:v>
                </c:pt>
              </c:numCache>
            </c:numRef>
          </c:val>
          <c:smooth val="0"/>
          <c:extLst>
            <c:ext xmlns:c16="http://schemas.microsoft.com/office/drawing/2014/chart" uri="{C3380CC4-5D6E-409C-BE32-E72D297353CC}">
              <c16:uniqueId val="{00000009-DDA1-458A-A237-81603DB03298}"/>
            </c:ext>
          </c:extLst>
        </c:ser>
        <c:ser>
          <c:idx val="10"/>
          <c:order val="10"/>
          <c:tx>
            <c:strRef>
              <c:f>'D4'!$B$33</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'D4'!$C$33:$G$33</c:f>
              <c:numCache>
                <c:formatCode>#,##0.00</c:formatCode>
                <c:ptCount val="5"/>
                <c:pt idx="0">
                  <c:v>-447.7199999999998</c:v>
                </c:pt>
                <c:pt idx="1">
                  <c:v>-711.04</c:v>
                </c:pt>
                <c:pt idx="2">
                  <c:v>-873.9699999999998</c:v>
                </c:pt>
                <c:pt idx="3">
                  <c:v>-884.27</c:v>
                </c:pt>
                <c:pt idx="4">
                  <c:v>-1020.4961588000006</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a:t>
                </a:r>
                <a:r>
                  <a:rPr lang="en-US"/>
                  <a:t>s </a:t>
                </a:r>
                <a:r>
                  <a:rPr lang="ro-MD"/>
                  <a:t>/ </a:t>
                </a:r>
                <a:r>
                  <a:rPr lang="en-US"/>
                  <a:t>outflows</a:t>
                </a:r>
                <a:r>
                  <a:rPr lang="ro-MD"/>
                  <a:t>       </a:t>
                </a:r>
                <a:r>
                  <a:rPr lang="en-US"/>
                  <a:t>                    </a:t>
                </a:r>
                <a:r>
                  <a:rPr lang="ro-MD"/>
                  <a:t>      Export</a:t>
                </a:r>
                <a:r>
                  <a:rPr lang="en-US"/>
                  <a:t>s</a:t>
                </a:r>
                <a:r>
                  <a:rPr lang="ro-MD"/>
                  <a:t> / in</a:t>
                </a:r>
                <a:r>
                  <a:rPr lang="en-US"/>
                  <a:t>flows</a:t>
                </a:r>
                <a:endParaRPr lang="ro-MD"/>
              </a:p>
            </c:rich>
          </c:tx>
          <c:layout>
            <c:manualLayout>
              <c:xMode val="edge"/>
              <c:yMode val="edge"/>
              <c:x val="2.4503333464498754E-2"/>
              <c:y val="0.121390141219363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7172022807696437"/>
          <c:w val="0.9685233192004844"/>
          <c:h val="0.111455366009445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'D5'!$B$33</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'D5'!$C$33:$G$33</c:f>
              <c:numCache>
                <c:formatCode>0.00</c:formatCode>
                <c:ptCount val="5"/>
                <c:pt idx="0">
                  <c:v>-743.37999999999965</c:v>
                </c:pt>
                <c:pt idx="1">
                  <c:v>-904.61000000000024</c:v>
                </c:pt>
                <c:pt idx="2">
                  <c:v>-969.26999999999953</c:v>
                </c:pt>
                <c:pt idx="3">
                  <c:v>-991.7299999999999</c:v>
                </c:pt>
                <c:pt idx="4">
                  <c:v>-1116.462401006846</c:v>
                </c:pt>
              </c:numCache>
            </c:numRef>
          </c:val>
          <c:smooth val="1"/>
          <c:extLst>
            <c:ext xmlns:c16="http://schemas.microsoft.com/office/drawing/2014/chart" uri="{C3380CC4-5D6E-409C-BE32-E72D297353CC}">
              <c16:uniqueId val="{00000000-B594-4076-A6EC-63410CD052E4}"/>
            </c:ext>
          </c:extLst>
        </c:ser>
        <c:ser>
          <c:idx val="3"/>
          <c:order val="2"/>
          <c:tx>
            <c:strRef>
              <c:f>'D5'!$B$34</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'D5'!$C$34:$G$34</c:f>
              <c:numCache>
                <c:formatCode>0.00</c:formatCode>
                <c:ptCount val="5"/>
                <c:pt idx="0">
                  <c:v>-7.480000000000004</c:v>
                </c:pt>
                <c:pt idx="1">
                  <c:v>6.1100000000000136</c:v>
                </c:pt>
                <c:pt idx="2">
                  <c:v>-33.200000000000024</c:v>
                </c:pt>
                <c:pt idx="3">
                  <c:v>-33.200000000000003</c:v>
                </c:pt>
                <c:pt idx="4">
                  <c:v>-15.744866210875585</c:v>
                </c:pt>
              </c:numCache>
            </c:numRef>
          </c:val>
          <c:smooth val="1"/>
          <c:extLst>
            <c:ext xmlns:c16="http://schemas.microsoft.com/office/drawing/2014/chart" uri="{C3380CC4-5D6E-409C-BE32-E72D297353CC}">
              <c16:uniqueId val="{00000001-B594-4076-A6EC-63410CD052E4}"/>
            </c:ext>
          </c:extLst>
        </c:ser>
        <c:ser>
          <c:idx val="4"/>
          <c:order val="3"/>
          <c:tx>
            <c:strRef>
              <c:f>'D5'!$B$35</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'D5'!$C$35:$G$35</c:f>
              <c:numCache>
                <c:formatCode>0.00</c:formatCode>
                <c:ptCount val="5"/>
                <c:pt idx="0">
                  <c:v>-333.93</c:v>
                </c:pt>
                <c:pt idx="1">
                  <c:v>-474.99999999999989</c:v>
                </c:pt>
                <c:pt idx="2">
                  <c:v>-592.58000000000004</c:v>
                </c:pt>
                <c:pt idx="3">
                  <c:v>-541.65</c:v>
                </c:pt>
                <c:pt idx="4">
                  <c:v>-493.51597330371931</c:v>
                </c:pt>
              </c:numCache>
            </c:numRef>
          </c:val>
          <c:smooth val="1"/>
          <c:extLst>
            <c:ext xmlns:c16="http://schemas.microsoft.com/office/drawing/2014/chart" uri="{C3380CC4-5D6E-409C-BE32-E72D297353CC}">
              <c16:uniqueId val="{00000003-B594-4076-A6EC-63410CD052E4}"/>
            </c:ext>
          </c:extLst>
        </c:ser>
        <c:ser>
          <c:idx val="1"/>
          <c:order val="0"/>
          <c:tx>
            <c:strRef>
              <c:f>'D5'!$B$32</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'D5'!$C$32:$G$32</c:f>
              <c:numCache>
                <c:formatCode>#,##0.00</c:formatCode>
                <c:ptCount val="5"/>
                <c:pt idx="0">
                  <c:v>-1084.79</c:v>
                </c:pt>
                <c:pt idx="1">
                  <c:v>-1373.5</c:v>
                </c:pt>
                <c:pt idx="2">
                  <c:v>-1595.05</c:v>
                </c:pt>
                <c:pt idx="3">
                  <c:v>-1566.58</c:v>
                </c:pt>
                <c:pt idx="4">
                  <c:v>-1625.7234000000001</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341968840455566"/>
          <c:y val="0.13184373631666144"/>
          <c:w val="0.46829979267264882"/>
          <c:h val="0.64127027545647863"/>
        </c:manualLayout>
      </c:layout>
      <c:lineChart>
        <c:grouping val="standard"/>
        <c:varyColors val="0"/>
        <c:ser>
          <c:idx val="0"/>
          <c:order val="0"/>
          <c:tx>
            <c:strRef>
              <c:f>'D7'!$B$79</c:f>
              <c:strCache>
                <c:ptCount val="1"/>
                <c:pt idx="0">
                  <c:v>EU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1-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2-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'D7'!$C$79:$G$79</c:f>
              <c:numCache>
                <c:formatCode>#,##0.00</c:formatCode>
                <c:ptCount val="5"/>
                <c:pt idx="0">
                  <c:v>1233.2899999999997</c:v>
                </c:pt>
                <c:pt idx="1">
                  <c:v>1310.2400000000002</c:v>
                </c:pt>
                <c:pt idx="2">
                  <c:v>1425.4499999999996</c:v>
                </c:pt>
                <c:pt idx="3">
                  <c:v>1519.6</c:v>
                </c:pt>
                <c:pt idx="4">
                  <c:v>1511.1424010068461</c:v>
                </c:pt>
              </c:numCache>
            </c:numRef>
          </c:val>
          <c:smooth val="0"/>
          <c:extLst>
            <c:ext xmlns:c16="http://schemas.microsoft.com/office/drawing/2014/chart" uri="{C3380CC4-5D6E-409C-BE32-E72D297353CC}">
              <c16:uniqueId val="{00000004-3049-4DF3-918B-25D54B1E2553}"/>
            </c:ext>
          </c:extLst>
        </c:ser>
        <c:ser>
          <c:idx val="1"/>
          <c:order val="1"/>
          <c:tx>
            <c:strRef>
              <c:f>'D7'!$B$80</c:f>
              <c:strCache>
                <c:ptCount val="1"/>
                <c:pt idx="0">
                  <c:v>CIS</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7-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8-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'D7'!$C$80:$G$80</c:f>
              <c:numCache>
                <c:formatCode>#,##0.00</c:formatCode>
                <c:ptCount val="5"/>
                <c:pt idx="0">
                  <c:v>75.400000000000006</c:v>
                </c:pt>
                <c:pt idx="1">
                  <c:v>72.669999999999987</c:v>
                </c:pt>
                <c:pt idx="2">
                  <c:v>87.350000000000023</c:v>
                </c:pt>
                <c:pt idx="3">
                  <c:v>81.73</c:v>
                </c:pt>
                <c:pt idx="4">
                  <c:v>66.994866210875585</c:v>
                </c:pt>
              </c:numCache>
            </c:numRef>
          </c:val>
          <c:smooth val="0"/>
          <c:extLst>
            <c:ext xmlns:c16="http://schemas.microsoft.com/office/drawing/2014/chart" uri="{C3380CC4-5D6E-409C-BE32-E72D297353CC}">
              <c16:uniqueId val="{00000009-3049-4DF3-918B-25D54B1E2553}"/>
            </c:ext>
          </c:extLst>
        </c:ser>
        <c:ser>
          <c:idx val="2"/>
          <c:order val="2"/>
          <c:tx>
            <c:strRef>
              <c:f>'D7'!$B$81</c:f>
              <c:strCache>
                <c:ptCount val="1"/>
                <c:pt idx="0">
                  <c:v>Other countries</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F-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A-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B-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'D7'!$C$81:$G$81</c:f>
              <c:numCache>
                <c:formatCode>#,##0.00</c:formatCode>
                <c:ptCount val="5"/>
                <c:pt idx="0">
                  <c:v>573.21</c:v>
                </c:pt>
                <c:pt idx="1">
                  <c:v>698.53</c:v>
                </c:pt>
                <c:pt idx="2">
                  <c:v>783.47</c:v>
                </c:pt>
                <c:pt idx="3">
                  <c:v>772.5</c:v>
                </c:pt>
                <c:pt idx="4">
                  <c:v>738.61597330371933</c:v>
                </c:pt>
              </c:numCache>
            </c:numRef>
          </c:val>
          <c:smooth val="0"/>
          <c:extLst>
            <c:ext xmlns:c16="http://schemas.microsoft.com/office/drawing/2014/chart" uri="{C3380CC4-5D6E-409C-BE32-E72D297353CC}">
              <c16:uniqueId val="{0000000D-3049-4DF3-918B-25D54B1E2553}"/>
            </c:ext>
          </c:extLst>
        </c:ser>
        <c:ser>
          <c:idx val="3"/>
          <c:order val="3"/>
          <c:tx>
            <c:strRef>
              <c:f>'D7'!$B$82</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'D7'!$C$82:$G$82</c:f>
              <c:numCache>
                <c:formatCode>#,##0.00</c:formatCode>
                <c:ptCount val="5"/>
                <c:pt idx="0">
                  <c:v>1881.9</c:v>
                </c:pt>
                <c:pt idx="1">
                  <c:v>2081.44</c:v>
                </c:pt>
                <c:pt idx="2">
                  <c:v>2296.27</c:v>
                </c:pt>
                <c:pt idx="3">
                  <c:v>2373.83</c:v>
                </c:pt>
                <c:pt idx="4">
                  <c:v>2316.7534000000001</c:v>
                </c:pt>
              </c:numCache>
            </c:numRef>
          </c:val>
          <c:smooth val="0"/>
          <c:extLst>
            <c:ext xmlns:c16="http://schemas.microsoft.com/office/drawing/2014/chart" uri="{C3380CC4-5D6E-409C-BE32-E72D297353CC}">
              <c16:uniqueId val="{0000000E-3049-4DF3-918B-25D54B1E2553}"/>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a:t>
            </a:r>
            <a:r>
              <a:rPr lang="en-US" sz="800">
                <a:solidFill>
                  <a:sysClr val="windowText" lastClr="000000"/>
                </a:solidFill>
              </a:rPr>
              <a:t>US$ mil.</a:t>
            </a:r>
            <a:r>
              <a:rPr lang="ro-RO" sz="800">
                <a:solidFill>
                  <a:sysClr val="windowText" lastClr="000000"/>
                </a:solidFill>
              </a:rPr>
              <a:t>)</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'D7'!$B$71</c:f>
              <c:strCache>
                <c:ptCount val="1"/>
                <c:pt idx="0">
                  <c:v>EU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2-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3-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'D7'!$C$71:$G$71</c:f>
              <c:numCache>
                <c:formatCode>#,##0.00</c:formatCode>
                <c:ptCount val="5"/>
                <c:pt idx="0">
                  <c:v>489.91</c:v>
                </c:pt>
                <c:pt idx="1">
                  <c:v>405.63</c:v>
                </c:pt>
                <c:pt idx="2">
                  <c:v>456.18</c:v>
                </c:pt>
                <c:pt idx="3">
                  <c:v>527.87</c:v>
                </c:pt>
                <c:pt idx="4">
                  <c:v>394.68</c:v>
                </c:pt>
              </c:numCache>
            </c:numRef>
          </c:val>
          <c:smooth val="0"/>
          <c:extLst>
            <c:ext xmlns:c16="http://schemas.microsoft.com/office/drawing/2014/chart" uri="{C3380CC4-5D6E-409C-BE32-E72D297353CC}">
              <c16:uniqueId val="{00000004-9DB3-46C0-8177-C28CFDBBE7B5}"/>
            </c:ext>
          </c:extLst>
        </c:ser>
        <c:ser>
          <c:idx val="1"/>
          <c:order val="1"/>
          <c:tx>
            <c:strRef>
              <c:f>'D7'!$B$72</c:f>
              <c:strCache>
                <c:ptCount val="1"/>
                <c:pt idx="0">
                  <c:v>CIS</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7-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5-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'D7'!$C$72:$G$72</c:f>
              <c:numCache>
                <c:formatCode>#,##0.00</c:formatCode>
                <c:ptCount val="5"/>
                <c:pt idx="0">
                  <c:v>67.92</c:v>
                </c:pt>
                <c:pt idx="1">
                  <c:v>78.78</c:v>
                </c:pt>
                <c:pt idx="2">
                  <c:v>54.15</c:v>
                </c:pt>
                <c:pt idx="3">
                  <c:v>48.53</c:v>
                </c:pt>
                <c:pt idx="4">
                  <c:v>51.25</c:v>
                </c:pt>
              </c:numCache>
            </c:numRef>
          </c:val>
          <c:smooth val="0"/>
          <c:extLst>
            <c:ext xmlns:c16="http://schemas.microsoft.com/office/drawing/2014/chart" uri="{C3380CC4-5D6E-409C-BE32-E72D297353CC}">
              <c16:uniqueId val="{00000008-9DB3-46C0-8177-C28CFDBBE7B5}"/>
            </c:ext>
          </c:extLst>
        </c:ser>
        <c:ser>
          <c:idx val="2"/>
          <c:order val="2"/>
          <c:tx>
            <c:strRef>
              <c:f>'D7'!$B$73</c:f>
              <c:strCache>
                <c:ptCount val="1"/>
                <c:pt idx="0">
                  <c:v>Other countries</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9-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A-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B-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'D7'!$C$73:$G$73</c:f>
              <c:numCache>
                <c:formatCode>#,##0.00</c:formatCode>
                <c:ptCount val="5"/>
                <c:pt idx="0">
                  <c:v>239.28999999999996</c:v>
                </c:pt>
                <c:pt idx="1">
                  <c:v>223.53000000000006</c:v>
                </c:pt>
                <c:pt idx="2">
                  <c:v>190.88000000000002</c:v>
                </c:pt>
                <c:pt idx="3">
                  <c:v>230.85</c:v>
                </c:pt>
                <c:pt idx="4">
                  <c:v>245.1</c:v>
                </c:pt>
              </c:numCache>
            </c:numRef>
          </c:val>
          <c:smooth val="0"/>
          <c:extLst>
            <c:ext xmlns:c16="http://schemas.microsoft.com/office/drawing/2014/chart" uri="{C3380CC4-5D6E-409C-BE32-E72D297353CC}">
              <c16:uniqueId val="{0000000C-9DB3-46C0-8177-C28CFDBBE7B5}"/>
            </c:ext>
          </c:extLst>
        </c:ser>
        <c:ser>
          <c:idx val="3"/>
          <c:order val="3"/>
          <c:tx>
            <c:strRef>
              <c:f>'D7'!$B$74</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'D7'!$C$74:$G$74</c:f>
              <c:numCache>
                <c:formatCode>#,##0.00</c:formatCode>
                <c:ptCount val="5"/>
                <c:pt idx="0">
                  <c:v>797.12</c:v>
                </c:pt>
                <c:pt idx="1">
                  <c:v>707.94</c:v>
                </c:pt>
                <c:pt idx="2">
                  <c:v>701.21</c:v>
                </c:pt>
                <c:pt idx="3">
                  <c:v>807.25</c:v>
                </c:pt>
                <c:pt idx="4">
                  <c:v>691.03</c:v>
                </c:pt>
              </c:numCache>
            </c:numRef>
          </c:val>
          <c:smooth val="0"/>
          <c:extLst>
            <c:ext xmlns:c16="http://schemas.microsoft.com/office/drawing/2014/chart" uri="{C3380CC4-5D6E-409C-BE32-E72D297353CC}">
              <c16:uniqueId val="{0000000D-9DB3-46C0-8177-C28CFDBBE7B5}"/>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spPr>
            <a:ln>
              <a:solidFill>
                <a:schemeClr val="bg1"/>
              </a:solidFill>
            </a:ln>
          </c:spPr>
          <c:dPt>
            <c:idx val="0"/>
            <c:bubble3D val="0"/>
            <c:spPr>
              <a:solidFill>
                <a:srgbClr val="87643D"/>
              </a:solidFill>
              <a:ln>
                <a:solidFill>
                  <a:schemeClr val="bg1"/>
                </a:solidFill>
              </a:ln>
              <a:effectLst/>
            </c:spPr>
            <c:extLst>
              <c:ext xmlns:c16="http://schemas.microsoft.com/office/drawing/2014/chart" uri="{C3380CC4-5D6E-409C-BE32-E72D297353CC}">
                <c16:uniqueId val="{00000001-F73E-447D-912C-CB4D72403A21}"/>
              </c:ext>
            </c:extLst>
          </c:dPt>
          <c:dPt>
            <c:idx val="1"/>
            <c:bubble3D val="0"/>
            <c:spPr>
              <a:solidFill>
                <a:srgbClr val="D9B28B"/>
              </a:solidFill>
              <a:ln>
                <a:solidFill>
                  <a:schemeClr val="bg1"/>
                </a:solidFill>
              </a:ln>
              <a:effectLst/>
            </c:spPr>
            <c:extLst>
              <c:ext xmlns:c16="http://schemas.microsoft.com/office/drawing/2014/chart" uri="{C3380CC4-5D6E-409C-BE32-E72D297353CC}">
                <c16:uniqueId val="{00000003-F73E-447D-912C-CB4D72403A21}"/>
              </c:ext>
            </c:extLst>
          </c:dPt>
          <c:dPt>
            <c:idx val="2"/>
            <c:bubble3D val="0"/>
            <c:spPr>
              <a:solidFill>
                <a:schemeClr val="bg1">
                  <a:lumMod val="65000"/>
                </a:schemeClr>
              </a:solidFill>
              <a:ln>
                <a:solidFill>
                  <a:schemeClr val="bg1"/>
                </a:solidFill>
              </a:ln>
              <a:effectLst/>
            </c:spPr>
            <c:extLst>
              <c:ext xmlns:c16="http://schemas.microsoft.com/office/drawing/2014/chart" uri="{C3380CC4-5D6E-409C-BE32-E72D297353CC}">
                <c16:uniqueId val="{00000005-F73E-447D-912C-CB4D72403A21}"/>
              </c:ext>
            </c:extLst>
          </c:dPt>
          <c:dPt>
            <c:idx val="3"/>
            <c:bubble3D val="0"/>
            <c:spPr>
              <a:solidFill>
                <a:schemeClr val="bg1">
                  <a:lumMod val="85000"/>
                </a:schemeClr>
              </a:solidFill>
              <a:ln>
                <a:solidFill>
                  <a:schemeClr val="bg1"/>
                </a:solidFill>
              </a:ln>
              <a:effectLst/>
            </c:spPr>
            <c:extLst>
              <c:ext xmlns:c16="http://schemas.microsoft.com/office/drawing/2014/chart" uri="{C3380CC4-5D6E-409C-BE32-E72D297353CC}">
                <c16:uniqueId val="{00000007-F73E-447D-912C-CB4D72403A2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'D7'!$H$56:$H$59</c:f>
              <c:strCache>
                <c:ptCount val="4"/>
                <c:pt idx="0">
                  <c:v>Live animals</c:v>
                </c:pt>
                <c:pt idx="1">
                  <c:v>Vegetable products</c:v>
                </c:pt>
                <c:pt idx="2">
                  <c:v>Animal or vegetable fats</c:v>
                </c:pt>
                <c:pt idx="3">
                  <c:v>Prepared foodstuffs</c:v>
                </c:pt>
              </c:strCache>
            </c:strRef>
          </c:cat>
          <c:val>
            <c:numRef>
              <c:f>'D7'!$I$56:$I$59</c:f>
              <c:numCache>
                <c:formatCode>0.00</c:formatCode>
                <c:ptCount val="4"/>
                <c:pt idx="0">
                  <c:v>9.39</c:v>
                </c:pt>
                <c:pt idx="1">
                  <c:v>249.5</c:v>
                </c:pt>
                <c:pt idx="2">
                  <c:v>19.399999999999999</c:v>
                </c:pt>
                <c:pt idx="3">
                  <c:v>105.11</c:v>
                </c:pt>
              </c:numCache>
            </c:numRef>
          </c:val>
          <c:extLst>
            <c:ext xmlns:c16="http://schemas.microsoft.com/office/drawing/2014/chart" uri="{C3380CC4-5D6E-409C-BE32-E72D297353CC}">
              <c16:uniqueId val="{00000008-F73E-447D-912C-CB4D72403A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Agrifood products 55,5%</a:t>
                  </a:r>
                </a:p>
              </cx:txPr>
              <cx:visibility seriesName="0" categoryName="1" value="1"/>
              <cx:separator> </cx:separator>
            </cx:dataLabel>
            <cx:dataLabel idx="1">
              <cx:numFmt formatCode="0,0%" sourceLinked="0"/>
              <cx:visibility seriesName="0" categoryName="1" value="1"/>
              <cx:separator>
</cx:separator>
            </cx:dataLabel>
            <cx:dataLabel idx="2">
              <cx:numFmt formatCode="0,0%" sourceLinked="0"/>
              <cx:visibility seriesName="0" categoryName="0" value="1"/>
              <cx:separator>
</cx:separator>
            </cx:dataLabel>
            <cx:dataLabel idx="3">
              <cx:numFmt formatCode="0,0%" sourceLinked="0"/>
              <cx:visibility seriesName="0" categoryName="0" value="1"/>
              <cx:separator>
</cx:separator>
            </cx:dataLabel>
            <cx:dataLabel idx="4">
              <cx:numFmt formatCode="0,0%" sourceLinked="0"/>
              <cx:visibility seriesName="0" categoryName="0" value="1"/>
              <cx:separator>
</cx:separator>
            </cx:dataLabel>
            <cx:dataLabel idx="5">
              <cx:numFmt formatCode="0,0%" sourceLinked="0"/>
              <cx:visibility seriesName="0" categoryName="1" value="1"/>
              <cx:separator>
</cx:separator>
            </cx:dataLabel>
            <cx:dataLabel idx="6">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Machinery, appliances, equipment 13,3%</a:t>
                  </a:r>
                </a:p>
              </cx:txPr>
              <cx:visibility seriesName="0" categoryName="1" value="1"/>
              <cx:separator> </cx:separator>
            </cx:dataLabel>
            <cx:dataLabel idx="8">
              <cx:numFmt formatCode="0,0%" sourceLinked="0"/>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plotArea>
      <cx:plotAreaRegion>
        <cx:series layoutId="treemap" uniqueId="{BD3EBB9C-E8A2-4E0F-81A8-43CEE23F9988}">
          <cx:tx>
            <cx:txData>
              <cx:f>_xlchart.v1.18</cx:f>
              <cx:v>Current taxes on income, wealth, etc.  Social contributions Current international cooperation Miscellaneous current transfers of general government Personal transfers* Other current transfers**</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BC727A1A-9E2A-4BD8-8BB1-F380C665ACB2}">
          <cx:tx>
            <cx:txData>
              <cx:f>_xlchart.v1.22</cx:f>
              <cx:v>Current taxes on income, wealth, etc.  Social contributions Current international cooperation Miscellaneous current transfers of general government Personal transfers* Other current transfers**</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numFmt formatCode="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2,9%</a:t>
                  </a:r>
                </a:p>
              </cx:txPr>
              <cx:visibility seriesName="0" categoryName="0" value="1"/>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txData>
          <cx:v>Inflows</cx:v>
        </cx:txData>
      </cx:tx>
      <cx:txPr>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chemeClr val="tx1"/>
              </a:solidFill>
              <a:latin typeface="Cambria" panose="02040503050406030204" pitchFamily="18" charset="0"/>
              <a:ea typeface="Cambria" panose="02040503050406030204" pitchFamily="18" charset="0"/>
            </a:rPr>
            <a:t>Inflows</a:t>
          </a:r>
        </a:p>
      </cx:txPr>
    </cx:title>
    <cx:plotArea>
      <cx:plotAreaRegion>
        <cx:series layoutId="treemap" uniqueId="{816855B8-1D97-4639-A311-ABB964C2D6AB}">
          <cx:tx>
            <cx:txData>
              <cx:f>_xlchart.v1.24</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numFmt formatCode="0,0%" sourceLinked="0"/>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EU
59,8%</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CIS , 2,7%</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txData>
          <cx:v>Outflows</cx:v>
        </cx:txData>
      </cx:tx>
      <cx:txPr>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ysClr val="windowText" lastClr="000000"/>
              </a:solidFill>
              <a:latin typeface="Cambria" panose="02040503050406030204" pitchFamily="18" charset="0"/>
              <a:ea typeface="Cambria" panose="02040503050406030204" pitchFamily="18" charset="0"/>
            </a:rPr>
            <a:t>Outflows</a:t>
          </a:r>
        </a:p>
      </cx:txPr>
    </cx:title>
    <cx:plotArea>
      <cx:plotAreaRegion>
        <cx:series layoutId="treemap" uniqueId="{C0BF6FBB-4B47-43EE-9F11-98A4AD116244}">
          <cx:tx>
            <cx:txData>
              <cx:f>_xlchart.v1.26</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numFmt formatCode="0,0%" sourceLinked="0"/>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EU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CIS , 4,2%</a:t>
                  </a:r>
                </a:p>
              </cx:txPr>
              <cx:visibility seriesName="0" categoryName="1" value="1"/>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Agrifood products 17,5%</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Mineral products 22,4%</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AF175C9B-F61B-451C-A2E3-96716FDD7325}">
          <cx:tx>
            <cx:txData>
              <cx:f>_xlchart.v1.0</cx:f>
              <cx:v>Agrifood products Mineral products Products of the chemical industry Plastics and articles thereof Textiles and textile articles Base metals Machinery, appliances, equipment Vehicles and transport equipment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Agrifood products</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Mineral products</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Products of the chemical industry</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Plastics and articles thereof</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Textiles and textile articles</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Base metals</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Machinery, appliances, equipment</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Other</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942BD369-9000-4F3E-8058-1562FD9EEAD7}">
          <cx:tx>
            <cx:txData>
              <cx:f>_xlchart.v1.8</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numFmt formatCode="# ##0,00" sourceLinked="0"/>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Travel
162,59</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20321F94-CCA0-47D9-A1B6-E6787BCE4569}">
          <cx:tx>
            <cx:txData>
              <cx:f>_xlchart.v1.6</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Personal, cultural, and recreational services
21,3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Technical, trade-related, and other business services
22,84</a:t>
                  </a:r>
                </a:p>
              </cx:txPr>
              <cx:visibility seriesName="0" categoryName="1" value="1"/>
              <cx:separator>
</cx:separator>
            </cx:dataLabel>
            <cx:dataLabel idx="8">
              <cx:visibility seriesName="0" categoryName="1" value="1"/>
              <cx:separator>
</cx:separator>
            </cx:dataLabel>
            <cx:dataLabelHidden idx="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3D7EDA0C-8C5B-4EB0-91EC-27F733EE3215}">
          <cx:tx>
            <cx:txData>
              <cx:f>_xlchart.v1.12</cx:f>
              <cx:v>Compensation of employees  Investment income Other primary income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plotArea>
      <cx:plotAreaRegion>
        <cx:series layoutId="treemap" uniqueId="{0067EA97-E1C7-4921-B08D-F107DD0779E8}">
          <cx:tx>
            <cx:txData>
              <cx:f>_xlchart.v1.16</cx:f>
              <cx:v>Compensation of employees  Investment income Other primary income</cx:v>
            </cx:txData>
          </cx:tx>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0.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3.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5.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6.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2.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6.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1.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4.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8.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9.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38100</xdr:rowOff>
    </xdr:from>
    <xdr:to>
      <xdr:col>7</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7</xdr:col>
      <xdr:colOff>0</xdr:colOff>
      <xdr:row>29</xdr:row>
      <xdr:rowOff>104775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3" name="Rectangle 2">
          <a:extLst>
            <a:ext uri="{FF2B5EF4-FFF2-40B4-BE49-F238E27FC236}">
              <a16:creationId xmlns:a16="http://schemas.microsoft.com/office/drawing/2014/main" id="{FABFA82F-A551-4DCA-9AED-DFC1528CFC9C}"/>
            </a:ext>
          </a:extLst>
        </xdr:cNvPr>
        <xdr:cNvSpPr/>
      </xdr:nvSpPr>
      <xdr:spPr>
        <a:xfrm>
          <a:off x="371475" y="2514599"/>
          <a:ext cx="7505700" cy="484822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B411B248-FED8-4DD7-B43A-93D3A70B1D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1898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8D1C97CE-66EF-4C83-A17F-748C5C3226D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186859"/>
              <a:ext cx="3614020"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0372F26-C7C5-46FB-91B3-637E92BDE5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475200"/>
              <a:ext cx="7364627"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7" name="TextBox 6">
          <a:extLst>
            <a:ext uri="{FF2B5EF4-FFF2-40B4-BE49-F238E27FC236}">
              <a16:creationId xmlns:a16="http://schemas.microsoft.com/office/drawing/2014/main" id="{350717A7-498E-4AF0-A599-DBB343FCAADF}"/>
            </a:ext>
          </a:extLst>
        </xdr:cNvPr>
        <xdr:cNvSpPr txBox="1"/>
      </xdr:nvSpPr>
      <xdr:spPr>
        <a:xfrm>
          <a:off x="5013659" y="24933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Imports</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8" name="TextBox 7">
          <a:extLst>
            <a:ext uri="{FF2B5EF4-FFF2-40B4-BE49-F238E27FC236}">
              <a16:creationId xmlns:a16="http://schemas.microsoft.com/office/drawing/2014/main" id="{41796A24-BC47-46E0-8375-D60E9FE52D17}"/>
            </a:ext>
          </a:extLst>
        </xdr:cNvPr>
        <xdr:cNvSpPr txBox="1"/>
      </xdr:nvSpPr>
      <xdr:spPr>
        <a:xfrm>
          <a:off x="3777733" y="639908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2331879</xdr:colOff>
      <xdr:row>6</xdr:row>
      <xdr:rowOff>159016</xdr:rowOff>
    </xdr:from>
    <xdr:to>
      <xdr:col>1</xdr:col>
      <xdr:colOff>3351159</xdr:colOff>
      <xdr:row>15</xdr:row>
      <xdr:rowOff>14955</xdr:rowOff>
    </xdr:to>
    <xdr:graphicFrame macro="">
      <xdr:nvGraphicFramePr>
        <xdr:cNvPr id="9" name="Chart 8">
          <a:extLst>
            <a:ext uri="{FF2B5EF4-FFF2-40B4-BE49-F238E27FC236}">
              <a16:creationId xmlns:a16="http://schemas.microsoft.com/office/drawing/2014/main" id="{108E327B-1C02-4AA5-A992-9727F18C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260757</xdr:colOff>
      <xdr:row>6</xdr:row>
      <xdr:rowOff>89361</xdr:rowOff>
    </xdr:from>
    <xdr:to>
      <xdr:col>6</xdr:col>
      <xdr:colOff>227606</xdr:colOff>
      <xdr:row>15</xdr:row>
      <xdr:rowOff>131017</xdr:rowOff>
    </xdr:to>
    <xdr:graphicFrame macro="">
      <xdr:nvGraphicFramePr>
        <xdr:cNvPr id="10" name="Chart 9">
          <a:extLst>
            <a:ext uri="{FF2B5EF4-FFF2-40B4-BE49-F238E27FC236}">
              <a16:creationId xmlns:a16="http://schemas.microsoft.com/office/drawing/2014/main" id="{10679A3F-8B70-4239-B89B-1CB81D3A4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3913307</xdr:colOff>
      <xdr:row>8</xdr:row>
      <xdr:rowOff>28575</xdr:rowOff>
    </xdr:from>
    <xdr:to>
      <xdr:col>4</xdr:col>
      <xdr:colOff>19050</xdr:colOff>
      <xdr:row>15</xdr:row>
      <xdr:rowOff>72197</xdr:rowOff>
    </xdr:to>
    <xdr:graphicFrame macro="">
      <xdr:nvGraphicFramePr>
        <xdr:cNvPr id="11" name="Chart 10">
          <a:extLst>
            <a:ext uri="{FF2B5EF4-FFF2-40B4-BE49-F238E27FC236}">
              <a16:creationId xmlns:a16="http://schemas.microsoft.com/office/drawing/2014/main" id="{B3B683DC-6B32-42F4-8813-E27E87493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2" name="Chart 11">
          <a:extLst>
            <a:ext uri="{FF2B5EF4-FFF2-40B4-BE49-F238E27FC236}">
              <a16:creationId xmlns:a16="http://schemas.microsoft.com/office/drawing/2014/main" id="{68721A5A-78E7-4CB5-A5DD-7E6D60AF7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3" name="TextBox 12">
          <a:extLst>
            <a:ext uri="{FF2B5EF4-FFF2-40B4-BE49-F238E27FC236}">
              <a16:creationId xmlns:a16="http://schemas.microsoft.com/office/drawing/2014/main" id="{79DE19C1-6B45-4AC9-AFB5-4070554597EE}"/>
            </a:ext>
          </a:extLst>
        </xdr:cNvPr>
        <xdr:cNvSpPr txBox="1"/>
      </xdr:nvSpPr>
      <xdr:spPr>
        <a:xfrm>
          <a:off x="2056522" y="24999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a:t>
          </a: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s</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378150</xdr:colOff>
      <xdr:row>8</xdr:row>
      <xdr:rowOff>4051</xdr:rowOff>
    </xdr:from>
    <xdr:to>
      <xdr:col>1</xdr:col>
      <xdr:colOff>1562451</xdr:colOff>
      <xdr:row>14</xdr:row>
      <xdr:rowOff>154218</xdr:rowOff>
    </xdr:to>
    <xdr:graphicFrame macro="">
      <xdr:nvGraphicFramePr>
        <xdr:cNvPr id="14" name="Chart 13">
          <a:extLst>
            <a:ext uri="{FF2B5EF4-FFF2-40B4-BE49-F238E27FC236}">
              <a16:creationId xmlns:a16="http://schemas.microsoft.com/office/drawing/2014/main" id="{7725649B-65CC-425D-ACD8-43A3C80F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29157</xdr:rowOff>
    </xdr:from>
    <xdr:to>
      <xdr:col>7</xdr:col>
      <xdr:colOff>19049</xdr:colOff>
      <xdr:row>27</xdr:row>
      <xdr:rowOff>161925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37</xdr:row>
      <xdr:rowOff>228600</xdr:rowOff>
    </xdr:from>
    <xdr:to>
      <xdr:col>6</xdr:col>
      <xdr:colOff>847725</xdr:colOff>
      <xdr:row>38</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383D61B-DD0D-4078-B2D5-3C2AD6461A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7505700"/>
              <a:ext cx="6724650"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29</xdr:row>
      <xdr:rowOff>19050</xdr:rowOff>
    </xdr:from>
    <xdr:to>
      <xdr:col>3</xdr:col>
      <xdr:colOff>314325</xdr:colOff>
      <xdr:row>37</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2EBB58D-9C1A-4E52-8E10-484827758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762500"/>
              <a:ext cx="3857624"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85724</xdr:colOff>
      <xdr:row>30</xdr:row>
      <xdr:rowOff>209550</xdr:rowOff>
    </xdr:from>
    <xdr:to>
      <xdr:col>3</xdr:col>
      <xdr:colOff>241299</xdr:colOff>
      <xdr:row>35</xdr:row>
      <xdr:rowOff>82550</xdr:rowOff>
    </xdr:to>
    <xdr:graphicFrame macro="">
      <xdr:nvGraphicFramePr>
        <xdr:cNvPr id="5" name="Chart 4">
          <a:extLst>
            <a:ext uri="{FF2B5EF4-FFF2-40B4-BE49-F238E27FC236}">
              <a16:creationId xmlns:a16="http://schemas.microsoft.com/office/drawing/2014/main" id="{EACEE108-4541-46D7-8388-DA0E9FC9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342900</xdr:colOff>
      <xdr:row>29</xdr:row>
      <xdr:rowOff>38100</xdr:rowOff>
    </xdr:from>
    <xdr:to>
      <xdr:col>6</xdr:col>
      <xdr:colOff>914400</xdr:colOff>
      <xdr:row>37</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239FC9-E15E-4E90-A978-12BD92F870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295775" y="4781550"/>
              <a:ext cx="2819400"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628650</xdr:colOff>
      <xdr:row>30</xdr:row>
      <xdr:rowOff>219075</xdr:rowOff>
    </xdr:from>
    <xdr:to>
      <xdr:col>6</xdr:col>
      <xdr:colOff>141969</xdr:colOff>
      <xdr:row>35</xdr:row>
      <xdr:rowOff>141513</xdr:rowOff>
    </xdr:to>
    <xdr:graphicFrame macro="">
      <xdr:nvGraphicFramePr>
        <xdr:cNvPr id="7" name="Chart 6">
          <a:extLst>
            <a:ext uri="{FF2B5EF4-FFF2-40B4-BE49-F238E27FC236}">
              <a16:creationId xmlns:a16="http://schemas.microsoft.com/office/drawing/2014/main" id="{39D2F4B7-EF48-4D28-BF96-66A0A8BA4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28574</xdr:rowOff>
    </xdr:from>
    <xdr:to>
      <xdr:col>7</xdr:col>
      <xdr:colOff>0</xdr:colOff>
      <xdr:row>25</xdr:row>
      <xdr:rowOff>114299</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3228975"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7</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533774" y="4048125"/>
              <a:ext cx="3543300"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6</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562725"/>
              <a:ext cx="665797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9525</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38</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781425" cy="22479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6</xdr:col>
      <xdr:colOff>733425</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52900" y="4819650"/>
              <a:ext cx="3505200" cy="2266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352425</xdr:colOff>
      <xdr:row>35</xdr:row>
      <xdr:rowOff>133350</xdr:rowOff>
    </xdr:from>
    <xdr:to>
      <xdr:col>7</xdr:col>
      <xdr:colOff>123825</xdr:colOff>
      <xdr:row>52</xdr:row>
      <xdr:rowOff>23534</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438150</xdr:colOff>
      <xdr:row>37</xdr:row>
      <xdr:rowOff>161926</xdr:rowOff>
    </xdr:from>
    <xdr:to>
      <xdr:col>7</xdr:col>
      <xdr:colOff>0</xdr:colOff>
      <xdr:row>49</xdr:row>
      <xdr:rowOff>142876</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10</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2198</xdr:colOff>
      <xdr:row>5</xdr:row>
      <xdr:rowOff>28575</xdr:rowOff>
    </xdr:from>
    <xdr:to>
      <xdr:col>4</xdr:col>
      <xdr:colOff>0</xdr:colOff>
      <xdr:row>27</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11</xdr:col>
      <xdr:colOff>104775</xdr:colOff>
      <xdr:row>11</xdr:row>
      <xdr:rowOff>132191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658225" y="1600200"/>
          <a:ext cx="895350"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long-term</a:t>
          </a:r>
          <a:endParaRPr lang="ro-MD" sz="800">
            <a:solidFill>
              <a:sysClr val="windowText" lastClr="000000"/>
            </a:solidFill>
            <a:latin typeface="PermianSerifTypeface" panose="02000000000000000000" pitchFamily="50" charset="0"/>
          </a:endParaRPr>
        </a:p>
      </xdr:txBody>
    </xdr:sp>
    <xdr:clientData/>
  </xdr:twoCellAnchor>
  <xdr:twoCellAnchor>
    <xdr:from>
      <xdr:col>8</xdr:col>
      <xdr:colOff>123824</xdr:colOff>
      <xdr:row>18</xdr:row>
      <xdr:rowOff>95250</xdr:rowOff>
    </xdr:from>
    <xdr:to>
      <xdr:col>9</xdr:col>
      <xdr:colOff>47624</xdr:colOff>
      <xdr:row>20</xdr:row>
      <xdr:rowOff>36918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7658099" y="2962275"/>
          <a:ext cx="790575"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short-term</a:t>
          </a:r>
          <a:endParaRPr lang="ro-MD" sz="800">
            <a:solidFill>
              <a:sysClr val="windowText" lastClr="000000"/>
            </a:solidFill>
            <a:latin typeface="PermianSerifTypeface" panose="02000000000000000000" pitchFamily="50"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38100</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5</xdr:row>
      <xdr:rowOff>57150</xdr:rowOff>
    </xdr:from>
    <xdr:to>
      <xdr:col>8</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xdr:colOff>
      <xdr:row>5</xdr:row>
      <xdr:rowOff>47624</xdr:rowOff>
    </xdr:from>
    <xdr:to>
      <xdr:col>8</xdr:col>
      <xdr:colOff>0</xdr:colOff>
      <xdr:row>29</xdr:row>
      <xdr:rowOff>123825</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19050</xdr:rowOff>
    </xdr:from>
    <xdr:to>
      <xdr:col>7</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7</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2380</xdr:colOff>
      <xdr:row>5</xdr:row>
      <xdr:rowOff>38100</xdr:rowOff>
    </xdr:from>
    <xdr:to>
      <xdr:col>4</xdr:col>
      <xdr:colOff>3283</xdr:colOff>
      <xdr:row>39</xdr:row>
      <xdr:rowOff>57150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7632</xdr:colOff>
      <xdr:row>5</xdr:row>
      <xdr:rowOff>9525</xdr:rowOff>
    </xdr:from>
    <xdr:to>
      <xdr:col>8</xdr:col>
      <xdr:colOff>0</xdr:colOff>
      <xdr:row>32</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24</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7</xdr:col>
      <xdr:colOff>1</xdr:colOff>
      <xdr:row>24</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10</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380998</xdr:colOff>
      <xdr:row>5</xdr:row>
      <xdr:rowOff>38100</xdr:rowOff>
    </xdr:from>
    <xdr:to>
      <xdr:col>7</xdr:col>
      <xdr:colOff>0</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10</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47625</xdr:rowOff>
    </xdr:from>
    <xdr:to>
      <xdr:col>7</xdr:col>
      <xdr:colOff>0</xdr:colOff>
      <xdr:row>30</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951</xdr:rowOff>
    </xdr:from>
    <xdr:to>
      <xdr:col>8</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66674</xdr:rowOff>
    </xdr:from>
    <xdr:to>
      <xdr:col>7</xdr:col>
      <xdr:colOff>6569</xdr:colOff>
      <xdr:row>21</xdr:row>
      <xdr:rowOff>114299</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19050</xdr:rowOff>
    </xdr:from>
    <xdr:to>
      <xdr:col>7</xdr:col>
      <xdr:colOff>6569</xdr:colOff>
      <xdr:row>28</xdr:row>
      <xdr:rowOff>146405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47625</xdr:rowOff>
    </xdr:from>
    <xdr:to>
      <xdr:col>7</xdr:col>
      <xdr:colOff>0</xdr:colOff>
      <xdr:row>27</xdr:row>
      <xdr:rowOff>1</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0.00237</cdr:x>
      <cdr:y>0.27818</cdr:y>
    </cdr:from>
    <cdr:to>
      <cdr:x>0.05324</cdr:x>
      <cdr:y>0.50927</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263245" y="1384803"/>
          <a:ext cx="917885" cy="3580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xdr:rowOff>
    </xdr:from>
    <xdr:to>
      <xdr:col>3</xdr:col>
      <xdr:colOff>790574</xdr:colOff>
      <xdr:row>18</xdr:row>
      <xdr:rowOff>28575</xdr:rowOff>
    </xdr:to>
    <xdr:pic>
      <xdr:nvPicPr>
        <xdr:cNvPr id="2" name="Graphic 1">
          <a:extLst>
            <a:ext uri="{FF2B5EF4-FFF2-40B4-BE49-F238E27FC236}">
              <a16:creationId xmlns:a16="http://schemas.microsoft.com/office/drawing/2014/main" id="{90773530-7F81-87B7-2B7E-8D72F567B4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942976"/>
          <a:ext cx="3676649" cy="21716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24849</xdr:colOff>
      <xdr:row>5</xdr:row>
      <xdr:rowOff>24103</xdr:rowOff>
    </xdr:from>
    <xdr:to>
      <xdr:col>9</xdr:col>
      <xdr:colOff>1</xdr:colOff>
      <xdr:row>53</xdr:row>
      <xdr:rowOff>4397</xdr:rowOff>
    </xdr:to>
    <xdr:sp macro="" textlink="">
      <xdr:nvSpPr>
        <xdr:cNvPr id="2" name="Rectangle 1">
          <a:extLst>
            <a:ext uri="{FF2B5EF4-FFF2-40B4-BE49-F238E27FC236}">
              <a16:creationId xmlns:a16="http://schemas.microsoft.com/office/drawing/2014/main" id="{C40F92EB-18B1-461E-9A81-8ECB09BBA92D}"/>
            </a:ext>
          </a:extLst>
        </xdr:cNvPr>
        <xdr:cNvSpPr/>
      </xdr:nvSpPr>
      <xdr:spPr>
        <a:xfrm>
          <a:off x="405849" y="2450907"/>
          <a:ext cx="7537174" cy="71364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55CAD3E5-2081-4D74-A375-A82E572C2584}"/>
            </a:ext>
          </a:extLst>
        </xdr:cNvPr>
        <xdr:cNvSpPr txBox="1"/>
      </xdr:nvSpPr>
      <xdr:spPr>
        <a:xfrm>
          <a:off x="2080691" y="24288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Exports</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4</xdr:col>
      <xdr:colOff>476385</xdr:colOff>
      <xdr:row>5</xdr:row>
      <xdr:rowOff>23529</xdr:rowOff>
    </xdr:from>
    <xdr:to>
      <xdr:col>7</xdr:col>
      <xdr:colOff>944022</xdr:colOff>
      <xdr:row>6</xdr:row>
      <xdr:rowOff>54302</xdr:rowOff>
    </xdr:to>
    <xdr:sp macro="" textlink="">
      <xdr:nvSpPr>
        <xdr:cNvPr id="4" name="TextBox 3">
          <a:extLst>
            <a:ext uri="{FF2B5EF4-FFF2-40B4-BE49-F238E27FC236}">
              <a16:creationId xmlns:a16="http://schemas.microsoft.com/office/drawing/2014/main" id="{C558835E-DD23-425F-B24D-D0745C96D61A}"/>
            </a:ext>
          </a:extLst>
        </xdr:cNvPr>
        <xdr:cNvSpPr txBox="1"/>
      </xdr:nvSpPr>
      <xdr:spPr>
        <a:xfrm>
          <a:off x="4819785" y="1157004"/>
          <a:ext cx="2325012"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en-US" sz="900" b="1">
              <a:solidFill>
                <a:schemeClr val="tx1"/>
              </a:solidFill>
              <a:latin typeface="Cambria" panose="02040503050406030204" pitchFamily="18" charset="0"/>
              <a:ea typeface="Cambria" panose="02040503050406030204" pitchFamily="18" charset="0"/>
              <a:cs typeface="Tahoma" panose="020B0604030504040204" pitchFamily="34" charset="0"/>
            </a:rPr>
            <a:t>s</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87257CFB-E962-4513-B271-C99A89EF802F}"/>
            </a:ext>
          </a:extLst>
        </xdr:cNvPr>
        <xdr:cNvSpPr txBox="1"/>
      </xdr:nvSpPr>
      <xdr:spPr>
        <a:xfrm>
          <a:off x="3814834" y="6703124"/>
          <a:ext cx="966119" cy="17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74120</xdr:colOff>
      <xdr:row>33</xdr:row>
      <xdr:rowOff>140322</xdr:rowOff>
    </xdr:from>
    <xdr:to>
      <xdr:col>8</xdr:col>
      <xdr:colOff>430696</xdr:colOff>
      <xdr:row>52</xdr:row>
      <xdr:rowOff>147431</xdr:rowOff>
    </xdr:to>
    <xdr:graphicFrame macro="">
      <xdr:nvGraphicFramePr>
        <xdr:cNvPr id="6" name="Chart 5">
          <a:extLst>
            <a:ext uri="{FF2B5EF4-FFF2-40B4-BE49-F238E27FC236}">
              <a16:creationId xmlns:a16="http://schemas.microsoft.com/office/drawing/2014/main" id="{5ACAF8DC-7B30-4715-A1C7-418FDA2BE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57151</xdr:colOff>
      <xdr:row>34</xdr:row>
      <xdr:rowOff>7799</xdr:rowOff>
    </xdr:from>
    <xdr:to>
      <xdr:col>3</xdr:col>
      <xdr:colOff>248478</xdr:colOff>
      <xdr:row>50</xdr:row>
      <xdr:rowOff>9525</xdr:rowOff>
    </xdr:to>
    <xdr:graphicFrame macro="">
      <xdr:nvGraphicFramePr>
        <xdr:cNvPr id="7" name="Chart 6">
          <a:extLst>
            <a:ext uri="{FF2B5EF4-FFF2-40B4-BE49-F238E27FC236}">
              <a16:creationId xmlns:a16="http://schemas.microsoft.com/office/drawing/2014/main" id="{A203FF26-7F3F-4FE8-B1B6-084FFEAF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50227</xdr:colOff>
      <xdr:row>6</xdr:row>
      <xdr:rowOff>56521</xdr:rowOff>
    </xdr:from>
    <xdr:to>
      <xdr:col>3</xdr:col>
      <xdr:colOff>281610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2A04E4DF-5146-4007-BDCA-14447B5FBC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7" y="1342396"/>
              <a:ext cx="3574658"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306457</xdr:colOff>
      <xdr:row>6</xdr:row>
      <xdr:rowOff>58405</xdr:rowOff>
    </xdr:from>
    <xdr:to>
      <xdr:col>8</xdr:col>
      <xdr:colOff>438979</xdr:colOff>
      <xdr:row>29</xdr:row>
      <xdr:rowOff>10754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B6B47FA-31DB-4F31-815D-CFF6164700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30732" y="1344280"/>
              <a:ext cx="3828222"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5116490D-810B-4D4F-8E83-E1112F5E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63450</xdr:colOff>
      <xdr:row>30</xdr:row>
      <xdr:rowOff>70402</xdr:rowOff>
    </xdr:from>
    <xdr:to>
      <xdr:col>8</xdr:col>
      <xdr:colOff>463826</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203C04-E3FD-45F0-A44F-08A7FA1737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50" y="5013877"/>
              <a:ext cx="7439351"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1.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2.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6.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8.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9.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30.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1.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2.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3.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4.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4"/>
  <sheetViews>
    <sheetView showGridLines="0" showRowColHeaders="0" tabSelected="1" zoomScaleNormal="100" workbookViewId="0"/>
  </sheetViews>
  <sheetFormatPr defaultRowHeight="14.25" x14ac:dyDescent="0.2"/>
  <cols>
    <col min="1" max="1" customWidth="true" style="9" width="5.7109375" collapsed="false"/>
    <col min="2" max="2" customWidth="true" style="21" width="125.7109375" collapsed="false"/>
    <col min="3" max="3" bestFit="true" customWidth="true" style="151" width="4.7109375" collapsed="false"/>
    <col min="4" max="16384" style="9" width="9.140625" collapsed="false"/>
  </cols>
  <sheetData>
    <row r="1" spans="2:3" x14ac:dyDescent="0.2">
      <c r="C1" s="215"/>
    </row>
    <row r="2" spans="2:3" s="601" customFormat="1" ht="20.25" x14ac:dyDescent="0.3">
      <c r="B2" s="204" t="s">
        <v>107</v>
      </c>
      <c r="C2" s="600"/>
    </row>
    <row r="3" spans="2:3" ht="5.0999999999999996" customHeight="1" x14ac:dyDescent="0.2">
      <c r="C3" s="215"/>
    </row>
    <row r="4" spans="2:3" x14ac:dyDescent="0.2">
      <c r="B4" s="203" t="s">
        <v>108</v>
      </c>
      <c r="C4" s="215"/>
    </row>
    <row r="5" spans="2:3" x14ac:dyDescent="0.2">
      <c r="B5" s="151" t="str">
        <f>'D1'!B$5</f>
        <v>Chart 1. GDP, physical volume indices (% as against the same quarter of the previous year)</v>
      </c>
      <c r="C5" s="303" t="s">
        <v>12</v>
      </c>
    </row>
    <row r="6" spans="2:3" x14ac:dyDescent="0.2">
      <c r="B6" s="151" t="str">
        <f>'T1'!B3</f>
        <v>Table 1. Main macroeconomic indicators of the Republic of Moldova</v>
      </c>
      <c r="C6" s="303" t="s">
        <v>13</v>
      </c>
    </row>
    <row r="7" spans="2:3" x14ac:dyDescent="0.2">
      <c r="B7" s="151" t="str">
        <f>'D2'!B5</f>
        <v>Chart 2. Economic openness indicators, %</v>
      </c>
      <c r="C7" s="303" t="s">
        <v>14</v>
      </c>
    </row>
    <row r="8" spans="2:3" x14ac:dyDescent="0.2">
      <c r="B8" s="151" t="str">
        <f>'T2'!B3</f>
        <v>Table 2. Balance of payments of the Republic of Moldova, main aggregates (US$ million)</v>
      </c>
      <c r="C8" s="303" t="s">
        <v>15</v>
      </c>
    </row>
    <row r="9" spans="2:3" x14ac:dyDescent="0.2">
      <c r="B9" s="151" t="str">
        <f>'D3'!B5</f>
        <v>Chart 3. Current account – main components (US$ million)</v>
      </c>
      <c r="C9" s="424" t="s">
        <v>72</v>
      </c>
    </row>
    <row r="10" spans="2:3" x14ac:dyDescent="0.2">
      <c r="B10" s="151" t="str">
        <f>'T3'!B3</f>
        <v>Table 3. The main components of the BOP current account, % to GDP</v>
      </c>
      <c r="C10" s="303" t="s">
        <v>16</v>
      </c>
    </row>
    <row r="11" spans="2:3" x14ac:dyDescent="0.2">
      <c r="B11" s="151" t="str">
        <f>'D4'!B5</f>
        <v>Chart 4. Current account – main components (US$ million)</v>
      </c>
      <c r="C11" s="303" t="s">
        <v>17</v>
      </c>
    </row>
    <row r="12" spans="2:3" x14ac:dyDescent="0.2">
      <c r="B12" s="151" t="str">
        <f>'D5'!B5</f>
        <v>Chart 5. Trade in goods balance, by region (FOB-FOB), (USD million)</v>
      </c>
      <c r="C12" s="303" t="s">
        <v>18</v>
      </c>
    </row>
    <row r="13" spans="2:3" x14ac:dyDescent="0.2">
      <c r="B13" s="151" t="str">
        <f>'D6'!B5</f>
        <v>Chart 6. Main trading partners (US$ million)</v>
      </c>
      <c r="C13" s="303" t="s">
        <v>19</v>
      </c>
    </row>
    <row r="14" spans="2:3" x14ac:dyDescent="0.2">
      <c r="B14" s="151" t="str">
        <f>'T4'!B3</f>
        <v>Table 4. Contribution of the main categories of goods to the total change (percentage points)</v>
      </c>
      <c r="C14" s="303" t="s">
        <v>67</v>
      </c>
    </row>
    <row r="15" spans="2:3" x14ac:dyDescent="0.2">
      <c r="B15" s="151" t="str">
        <f>'D7'!B5</f>
        <v>Chart 7. Export and import of goods by categories and geographical areas</v>
      </c>
      <c r="C15" s="303" t="s">
        <v>20</v>
      </c>
    </row>
    <row r="16" spans="2:3" x14ac:dyDescent="0.2">
      <c r="B16" s="151" t="str">
        <f>'D8'!B5</f>
        <v>Chart 8. Imports of energy products and electricity (FOB prices), (USD million)</v>
      </c>
      <c r="C16" s="303" t="s">
        <v>21</v>
      </c>
    </row>
    <row r="17" spans="2:3" x14ac:dyDescent="0.2">
      <c r="B17" s="151" t="str">
        <f>'T5'!B3</f>
        <v>Table 5. Contribution of the main categories of services to the total change (percentage points)</v>
      </c>
      <c r="C17" s="303" t="s">
        <v>23</v>
      </c>
    </row>
    <row r="18" spans="2:3" x14ac:dyDescent="0.2">
      <c r="B18" s="151" t="str">
        <f>'D9'!B5</f>
        <v>Chart 9. Balance of services</v>
      </c>
      <c r="C18" s="303" t="s">
        <v>22</v>
      </c>
    </row>
    <row r="19" spans="2:3" x14ac:dyDescent="0.2">
      <c r="B19" s="151" t="str">
        <f>'T6'!B3</f>
        <v xml:space="preserve">Table 6. Balance of computer services, by main types </v>
      </c>
      <c r="C19" s="303" t="s">
        <v>28</v>
      </c>
    </row>
    <row r="20" spans="2:3" x14ac:dyDescent="0.2">
      <c r="B20" s="151" t="str">
        <f>'D10'!B5</f>
        <v>Chart 10. Exports and imports of services, by main types, in quarter I 2025</v>
      </c>
      <c r="C20" s="303" t="s">
        <v>24</v>
      </c>
    </row>
    <row r="21" spans="2:3" x14ac:dyDescent="0.2">
      <c r="B21" s="151" t="str">
        <f>'D11'!B5</f>
        <v>Chart 11. Primary income, in dynamics</v>
      </c>
      <c r="C21" s="303" t="s">
        <v>25</v>
      </c>
    </row>
    <row r="22" spans="2:3" x14ac:dyDescent="0.2">
      <c r="B22" s="151" t="str">
        <f>'D12'!B5</f>
        <v>Chart 12. Secondary income, in dynamics</v>
      </c>
      <c r="C22" s="303" t="s">
        <v>26</v>
      </c>
    </row>
    <row r="23" spans="2:3" x14ac:dyDescent="0.2">
      <c r="B23" s="151" t="str">
        <f>'D13'!B5</f>
        <v>Chart 13. Personal remittances by components</v>
      </c>
      <c r="C23" s="303" t="s">
        <v>27</v>
      </c>
    </row>
    <row r="24" spans="2:3" x14ac:dyDescent="0.2">
      <c r="B24" s="151" t="str">
        <f>'D14'!B5</f>
        <v>Chart 14. The evolution of the capital account</v>
      </c>
      <c r="C24" s="303" t="s">
        <v>31</v>
      </c>
    </row>
    <row r="25" spans="2:3" x14ac:dyDescent="0.2">
      <c r="B25" s="151" t="str">
        <f>'T7'!B3</f>
        <v>Table 7. Sources of the net borrowing coverage, net financial flows</v>
      </c>
      <c r="C25" s="303" t="s">
        <v>29</v>
      </c>
    </row>
    <row r="26" spans="2:3" x14ac:dyDescent="0.2">
      <c r="B26" s="151" t="str">
        <f>'T8'!B3</f>
        <v>Table 8. Direct investment, inflow and outflow (US$ million)</v>
      </c>
      <c r="C26" s="303" t="s">
        <v>30</v>
      </c>
    </row>
    <row r="27" spans="2:3" x14ac:dyDescent="0.2">
      <c r="B27" s="151" t="str">
        <f>'D15'!B5</f>
        <v>Chart 15. Financial account, assets and liabilities by functional categories in Quarter I 2025 (US$ million)</v>
      </c>
      <c r="C27" s="303" t="s">
        <v>32</v>
      </c>
    </row>
    <row r="28" spans="2:3" x14ac:dyDescent="0.2">
      <c r="B28" s="151" t="str">
        <f>'D16'!B5</f>
        <v>Chart 16. External loans (liabilities), drawings and repayments, in Quarter I, 2025 (US$ million)</v>
      </c>
      <c r="C28" s="303" t="s">
        <v>33</v>
      </c>
    </row>
    <row r="29" spans="2:3" ht="5.0999999999999996" customHeight="1" x14ac:dyDescent="0.2"/>
    <row r="30" spans="2:3" x14ac:dyDescent="0.2">
      <c r="B30" s="205" t="s">
        <v>109</v>
      </c>
      <c r="C30" s="304"/>
    </row>
    <row r="31" spans="2:3" x14ac:dyDescent="0.2">
      <c r="B31" s="151" t="str">
        <f>'T9'!B3</f>
        <v>Table 9. Main indicators of the International Investment Position at the end of the period</v>
      </c>
      <c r="C31" s="303" t="s">
        <v>35</v>
      </c>
    </row>
    <row r="32" spans="2:3" x14ac:dyDescent="0.2">
      <c r="B32" s="151" t="str">
        <f>'T10'!B3</f>
        <v>Table 10. International Investment Position (US$ million)</v>
      </c>
      <c r="C32" s="303" t="s">
        <v>37</v>
      </c>
    </row>
    <row r="33" spans="2:3" x14ac:dyDescent="0.2">
      <c r="B33" s="151" t="str">
        <f>'D17'!B5</f>
        <v>Chart 17. The main creditors of general government in Quarter I, 2025</v>
      </c>
      <c r="C33" s="303" t="s">
        <v>34</v>
      </c>
    </row>
    <row r="34" spans="2:3" x14ac:dyDescent="0.2">
      <c r="B34" s="151" t="str">
        <f>'D18'!B5</f>
        <v>Chart 18. Net international investment position, by institutional sector, % to GDP</v>
      </c>
      <c r="C34" s="303" t="s">
        <v>36</v>
      </c>
    </row>
    <row r="35" spans="2:3" x14ac:dyDescent="0.2">
      <c r="B35" s="151" t="str">
        <f>'D19'!B5</f>
        <v>Chart 19. External financial assets and liabilities structure, by functional categories, at period-end (%)</v>
      </c>
      <c r="C35" s="303" t="s">
        <v>40</v>
      </c>
    </row>
    <row r="36" spans="2:3" x14ac:dyDescent="0.2">
      <c r="B36" s="151" t="str">
        <f>'D20'!B5</f>
        <v>Chart 20. Indices of official reserve assets sufficiency</v>
      </c>
      <c r="C36" s="303" t="s">
        <v>41</v>
      </c>
    </row>
    <row r="37" spans="2:3" x14ac:dyDescent="0.2">
      <c r="B37" s="151" t="str">
        <f>'D21'!B5</f>
        <v>Chart 21. Position of direct investment* – equity, by geographic region, at the end of period (US$ million)</v>
      </c>
      <c r="C37" s="303" t="s">
        <v>42</v>
      </c>
    </row>
    <row r="38" spans="2:3" x14ac:dyDescent="0.2">
      <c r="B38" s="151" t="str">
        <f>'D22'!B5</f>
        <v>Chart 22. Direct investment in domestic economy, equity as of 03/31/2025, by industry (according to NACE-2)</v>
      </c>
      <c r="C38" s="303" t="s">
        <v>43</v>
      </c>
    </row>
    <row r="39" spans="2:3" ht="5.0999999999999996" customHeight="1" x14ac:dyDescent="0.2"/>
    <row r="40" spans="2:3" x14ac:dyDescent="0.2">
      <c r="B40" s="205" t="s">
        <v>110</v>
      </c>
      <c r="C40" s="304"/>
    </row>
    <row r="41" spans="2:3" x14ac:dyDescent="0.2">
      <c r="B41" s="151" t="str">
        <f>'T11'!B3</f>
        <v xml:space="preserve">Table 11. Gross external debt, at the end of the period </v>
      </c>
      <c r="C41" s="303" t="s">
        <v>38</v>
      </c>
    </row>
    <row r="42" spans="2:3" x14ac:dyDescent="0.2">
      <c r="B42" s="151" t="str">
        <f>'T12'!B3</f>
        <v>Table 12. Main indicators of the external debt</v>
      </c>
      <c r="C42" s="303" t="s">
        <v>39</v>
      </c>
    </row>
    <row r="43" spans="2:3" x14ac:dyDescent="0.2">
      <c r="B43" s="151" t="str">
        <f>'T13'!B3</f>
        <v>Table 13. External debt service, actual payments</v>
      </c>
      <c r="C43" s="303" t="s">
        <v>46</v>
      </c>
    </row>
    <row r="44" spans="2:3" x14ac:dyDescent="0.2">
      <c r="B44" s="151" t="str">
        <f>'D23'!B5</f>
        <v>Chart 23. Structure of external financial assets and liabilities by maturity, at period-end (%)</v>
      </c>
      <c r="C44" s="303" t="s">
        <v>44</v>
      </c>
    </row>
    <row r="45" spans="2:3" x14ac:dyDescent="0.2">
      <c r="B45" s="151" t="str">
        <f>'T14'!B3</f>
        <v>Table 14. Short-term external public debt (by remaining maturity) - by sector, at period-end (US$ million)</v>
      </c>
      <c r="C45" s="303" t="s">
        <v>49</v>
      </c>
    </row>
    <row r="46" spans="2:3" x14ac:dyDescent="0.2">
      <c r="B46" s="151" t="str">
        <f>'D24'!B5</f>
        <v>Chart 24. Public external debt at period-end, by maturities (according to the original maturity) and by instruments (US$ million)</v>
      </c>
      <c r="C46" s="303" t="s">
        <v>45</v>
      </c>
    </row>
    <row r="47" spans="2:3" s="21" customFormat="1" x14ac:dyDescent="0.2">
      <c r="B47" s="151" t="str">
        <f>'T15'!B3</f>
        <v>Table 15. External loans, SDR allocations and debt securities, by creditor, at the end of the period (US$ million)</v>
      </c>
      <c r="C47" s="329" t="s">
        <v>70</v>
      </c>
    </row>
    <row r="48" spans="2:3" s="21" customFormat="1" x14ac:dyDescent="0.2">
      <c r="B48" s="151" t="str">
        <f>'D25'!B5</f>
        <v>Chart 25. Structure of external public debt by creditors at period-end (%)</v>
      </c>
      <c r="C48" s="303" t="s">
        <v>47</v>
      </c>
    </row>
    <row r="49" spans="2:3" s="21" customFormat="1" x14ac:dyDescent="0.2">
      <c r="B49" s="151" t="str">
        <f>'D26'!B5</f>
        <v>Chart 26. Private external debt at period-end (according to the original maturity), (US$ million)</v>
      </c>
      <c r="C49" s="303" t="s">
        <v>48</v>
      </c>
    </row>
    <row r="50" spans="2:3" s="21" customFormat="1" x14ac:dyDescent="0.2">
      <c r="B50" s="151" t="str">
        <f>'D27'!B5</f>
        <v>Chart 27. Structure of external private debt by institutional sectors, at period-end (%)</v>
      </c>
      <c r="C50" s="303" t="s">
        <v>50</v>
      </c>
    </row>
    <row r="51" spans="2:3" s="21" customFormat="1" x14ac:dyDescent="0.2">
      <c r="B51" s="151" t="str">
        <f>'D28'!B5</f>
        <v xml:space="preserve">Chart 28. Creditor structure of private debt (loans), as of 03/31/2025 </v>
      </c>
      <c r="C51" s="303" t="s">
        <v>176</v>
      </c>
    </row>
    <row r="52" spans="2:3" s="21" customFormat="1" x14ac:dyDescent="0.2">
      <c r="B52" s="151" t="str">
        <f>'T16'!B3</f>
        <v>Table 16. Short-term external private debt (by remaining maturity) - by sector, at period-end (US$ million)</v>
      </c>
      <c r="C52" s="329" t="s">
        <v>71</v>
      </c>
    </row>
    <row r="53" spans="2:3" ht="5.0999999999999996" customHeight="1" x14ac:dyDescent="0.2">
      <c r="C53" s="304"/>
    </row>
    <row r="54" spans="2:3" s="604" customFormat="1" ht="12.75" x14ac:dyDescent="0.2">
      <c r="B54" s="602" t="s">
        <v>54</v>
      </c>
      <c r="C54" s="603"/>
    </row>
  </sheetData>
  <phoneticPr fontId="18" type="noConversion"/>
  <hyperlinks>
    <hyperlink ref="C5" location="'D1'!A1" display="D1" xr:uid="{B254651B-7AC4-43F5-86F5-044D9A0CE342}"/>
    <hyperlink ref="C6" location="'T1'!A1" display="T1" xr:uid="{71AD784C-6266-4D67-A2AF-B9CDA3BBA910}"/>
    <hyperlink ref="C7" location="'D2'!A1" display="D2" xr:uid="{BBF02742-DA6A-4DAF-8C84-1A997F1DD77D}"/>
    <hyperlink ref="C8" location="'T2'!A1" display="T2" xr:uid="{BC0CC540-EFC2-4A60-B404-B4121BCC2254}"/>
    <hyperlink ref="C10" location="'T3'!A1" display="T3" xr:uid="{5DED926B-6BD9-4004-9841-3FB9A7929EB2}"/>
    <hyperlink ref="C17" location="'T5'!A1" display="T5" xr:uid="{C95A8DC0-3E2E-4E8B-BD2F-0FAA1D9BE6AC}"/>
    <hyperlink ref="C19" location="'T6'!A1" display="T6" xr:uid="{D1304329-F382-4FDD-A5C7-2EBC2E78491D}"/>
    <hyperlink ref="C25" location="'T7'!A1" display="T7" xr:uid="{1EC0E056-EBAB-4ADB-936C-B365AC78FDA8}"/>
    <hyperlink ref="C26" location="'T8'!A1" display="T8" xr:uid="{EDC9C420-1B88-423C-99EF-EA9182B4DDAC}"/>
    <hyperlink ref="C31" location="'T9'!A1" display="T9" xr:uid="{704BC642-FC5A-4CD3-84EE-E74847434AC5}"/>
    <hyperlink ref="C32" location="'T10'!A1" display="T10" xr:uid="{335C52A6-957C-4F32-A4FE-A57C57A08932}"/>
    <hyperlink ref="C41" location="'T11'!A1" display="T11" xr:uid="{CFA1DAFC-3156-4092-A14D-9B40A14BAB94}"/>
    <hyperlink ref="C42" location="'T12'!A1" display="T12" xr:uid="{60F29B8C-AB08-40C3-9BDB-39C4E6EED257}"/>
    <hyperlink ref="C43" location="'T13'!A1" display="T13" xr:uid="{821E952C-BD93-4792-8BF3-E1DECB707323}"/>
    <hyperlink ref="C45" location="'T14'!A1" display="T14" xr:uid="{C0BDD717-7404-4096-8152-1D6D44DDFCEF}"/>
    <hyperlink ref="C14" location="'T4'!A1" display="T4" xr:uid="{7444A579-9F6D-4E09-BE20-CDF194E2ABB3}"/>
    <hyperlink ref="C47" location="'T15'!A1" display="T15" xr:uid="{FF9477AF-E2C1-406B-891C-3BF6C6DDCB97}"/>
    <hyperlink ref="C52" location="'T16'!A1" display="T16" xr:uid="{F343D471-12A9-42AA-B860-A89A15587333}"/>
    <hyperlink ref="C9" location="'D3'!A1" display="D3" xr:uid="{90B7E6DC-B787-41FE-823E-E8BFBFE2DDC0}"/>
    <hyperlink ref="C11" location="'D4'!A1" display="D4" xr:uid="{71E800AD-E443-4FC6-8BAB-1FD9FF30C1AF}"/>
    <hyperlink ref="C12" location="'D5'!A1" display="D5" xr:uid="{D4721EE3-2BDB-4FDD-ABAC-F8F7D563457E}"/>
    <hyperlink ref="C13" location="'D6'!A1" display="D6" xr:uid="{DB1F1605-F4A5-41F9-857E-37DE8E2C5A41}"/>
    <hyperlink ref="C15" location="'D7'!A1" display="D7" xr:uid="{D972B391-78DE-4C82-B5AF-A4033FB9AA40}"/>
    <hyperlink ref="C16" location="'D8'!A1" display="D8" xr:uid="{3154690F-6677-470D-B98D-EF478FEBFB10}"/>
    <hyperlink ref="C18" location="'D9'!A1" display="D9" xr:uid="{23D49583-7430-4058-826C-E4D17079906C}"/>
    <hyperlink ref="C20" location="'D10'!A1" display="D10" xr:uid="{4921FB31-0CEF-4F30-8DBA-FD9BF44436FF}"/>
    <hyperlink ref="C21" location="'D11'!A1" display="D11" xr:uid="{F006170F-5920-4FF5-BA0D-3C126C34286A}"/>
    <hyperlink ref="C22" location="'D12'!A1" display="D12" xr:uid="{514783C7-10DC-43C3-B1F0-7D8A5B65625C}"/>
    <hyperlink ref="C23" location="'D13'!A1" display="D13" xr:uid="{66D9E8D9-F58B-4EBE-B4EE-1764B73E838C}"/>
    <hyperlink ref="C24" location="'D14'!A1" display="D14" xr:uid="{47F30054-045A-45E4-8505-D76207F1CF67}"/>
    <hyperlink ref="C27" location="'D15'!A1" display="D15" xr:uid="{463E6AE5-7D1C-4194-99DF-4584ACA38B2E}"/>
    <hyperlink ref="C28" location="'D16'!A1" display="D16" xr:uid="{1A9ADBB2-189C-4ADB-8589-11562C4A21DA}"/>
    <hyperlink ref="C33" location="'D17'!A1" display="D17" xr:uid="{27ADC305-3CAE-4F7E-80F2-1435BB9CC16E}"/>
    <hyperlink ref="C34" location="'D18'!A1" display="D18" xr:uid="{3379207A-FE91-462A-8299-6ECE544DB63D}"/>
    <hyperlink ref="C35" location="'D19'!A1" display="D19" xr:uid="{9017B038-81B2-4070-93F9-E352C83DA21B}"/>
    <hyperlink ref="C36" location="'D20'!A1" display="D20" xr:uid="{0AC8E60E-D62E-46EE-8D2E-94B647F1C0C0}"/>
    <hyperlink ref="C37" location="'D21'!A1" display="D21" xr:uid="{197B12B6-D417-434C-9541-2E16D11C9FEB}"/>
    <hyperlink ref="C38" location="'D22'!A1" display="D22" xr:uid="{54951E80-48D6-49D6-BD80-EDE2C1E928DF}"/>
    <hyperlink ref="C44" location="'D23'!A1" display="D23" xr:uid="{F6F72006-6112-4888-93DF-E79C5E96D1F6}"/>
    <hyperlink ref="C46" location="'D24'!A1" display="D24" xr:uid="{A3536A39-DD5F-4E16-B7E4-C2D4FB16873B}"/>
    <hyperlink ref="C48" location="'D25'!A1" display="D25" xr:uid="{C6A6F843-A2F8-4320-A8F7-62089DCA89ED}"/>
    <hyperlink ref="C49" location="'D26'!A1" display="D26" xr:uid="{5FA40FA1-F933-4D5C-BDF4-F7006F11254D}"/>
    <hyperlink ref="C50" location="'D27'!A1" display="D27" xr:uid="{965CC05F-7B04-496D-8BE4-C4D301D52E2E}"/>
    <hyperlink ref="C51" location="'D28'!A1" display="D28" xr:uid="{45E0B922-B4DA-46C2-AAED-8485DE0EBE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31.0" collapsed="false"/>
    <col min="3" max="4" customWidth="true" style="9" width="12.28515625" collapsed="false"/>
    <col min="5" max="5" customWidth="true" style="9" width="7.28515625" collapsed="false"/>
    <col min="6" max="6" customWidth="true" style="9" width="10.7109375" collapsed="false"/>
    <col min="7" max="10" customWidth="true" style="9" width="12.28515625" collapsed="false"/>
    <col min="11" max="16384" style="9" width="9.140625" collapsed="false"/>
  </cols>
  <sheetData>
    <row r="1" spans="2:12" x14ac:dyDescent="0.2">
      <c r="B1" s="714" t="s">
        <v>106</v>
      </c>
      <c r="C1" s="715"/>
      <c r="D1" s="715"/>
      <c r="E1" s="715"/>
      <c r="F1" s="715"/>
      <c r="G1" s="715"/>
      <c r="H1" s="715"/>
      <c r="I1" s="202"/>
      <c r="J1" s="202"/>
      <c r="K1" s="202"/>
      <c r="L1" s="202"/>
    </row>
    <row r="2" spans="2:12" ht="11.25" customHeight="1" x14ac:dyDescent="0.2">
      <c r="B2" s="268"/>
      <c r="C2" s="269"/>
      <c r="D2" s="269"/>
    </row>
    <row r="3" spans="2:12" s="106" customFormat="1" ht="30" customHeight="1" x14ac:dyDescent="0.25">
      <c r="B3" s="717" t="s">
        <v>120</v>
      </c>
      <c r="C3" s="717"/>
      <c r="D3" s="717"/>
      <c r="E3" s="717"/>
      <c r="F3" s="717"/>
      <c r="G3" s="717"/>
      <c r="H3" s="717"/>
    </row>
    <row r="4" spans="2:12" ht="5.0999999999999996" customHeight="1" x14ac:dyDescent="0.2">
      <c r="B4" s="268"/>
      <c r="C4" s="269"/>
      <c r="D4" s="269"/>
    </row>
    <row r="5" spans="2:12" s="220" customFormat="1" x14ac:dyDescent="0.2">
      <c r="B5" s="418" t="s">
        <v>119</v>
      </c>
      <c r="C5" s="419"/>
      <c r="D5" s="419"/>
      <c r="E5" s="418"/>
      <c r="F5" s="420"/>
      <c r="G5" s="420"/>
      <c r="H5" s="420"/>
      <c r="I5" s="164"/>
      <c r="J5" s="164"/>
      <c r="K5" s="164"/>
    </row>
    <row r="6" spans="2:12" s="148" customFormat="1" ht="12.75" x14ac:dyDescent="0.2">
      <c r="C6" s="624"/>
      <c r="E6" s="144" t="s">
        <v>78</v>
      </c>
      <c r="F6" s="145" t="s">
        <v>477</v>
      </c>
      <c r="G6" s="146" t="s">
        <v>63</v>
      </c>
      <c r="H6" s="146" t="s">
        <v>64</v>
      </c>
      <c r="I6" s="368"/>
      <c r="J6" s="368"/>
      <c r="K6" s="368"/>
      <c r="L6" s="138"/>
    </row>
    <row r="7" spans="2:12" s="148" customFormat="1" ht="12.75" x14ac:dyDescent="0.2">
      <c r="B7" s="268"/>
      <c r="C7" s="624"/>
      <c r="E7" s="147">
        <v>1</v>
      </c>
      <c r="F7" s="446" t="s">
        <v>478</v>
      </c>
      <c r="G7" s="491">
        <v>168.74</v>
      </c>
      <c r="H7" s="491">
        <v>697.3</v>
      </c>
      <c r="I7" s="368"/>
      <c r="K7" s="231"/>
    </row>
    <row r="8" spans="2:12" s="148" customFormat="1" ht="12.75" x14ac:dyDescent="0.2">
      <c r="B8" s="268"/>
      <c r="C8" s="624"/>
      <c r="E8" s="147">
        <v>2</v>
      </c>
      <c r="F8" s="446" t="s">
        <v>479</v>
      </c>
      <c r="G8" s="491">
        <v>70.400000000000006</v>
      </c>
      <c r="H8" s="491">
        <v>249.98</v>
      </c>
      <c r="I8" s="625"/>
    </row>
    <row r="9" spans="2:12" s="148" customFormat="1" ht="12.75" x14ac:dyDescent="0.2">
      <c r="B9" s="268"/>
      <c r="C9" s="624"/>
      <c r="E9" s="147">
        <v>3</v>
      </c>
      <c r="F9" s="446" t="s">
        <v>480</v>
      </c>
      <c r="G9" s="491">
        <v>108.42</v>
      </c>
      <c r="H9" s="491">
        <v>171.1</v>
      </c>
    </row>
    <row r="10" spans="2:12" s="148" customFormat="1" ht="12.75" x14ac:dyDescent="0.2">
      <c r="B10" s="268"/>
      <c r="C10" s="624"/>
      <c r="E10" s="147">
        <v>4</v>
      </c>
      <c r="F10" s="446" t="s">
        <v>121</v>
      </c>
      <c r="G10" s="491">
        <v>1.25</v>
      </c>
      <c r="H10" s="491">
        <v>183</v>
      </c>
    </row>
    <row r="11" spans="2:12" s="148" customFormat="1" ht="12.75" x14ac:dyDescent="0.2">
      <c r="B11" s="268"/>
      <c r="C11" s="624"/>
      <c r="E11" s="147">
        <v>5</v>
      </c>
      <c r="F11" s="446" t="s">
        <v>415</v>
      </c>
      <c r="G11" s="491">
        <v>22.63</v>
      </c>
      <c r="H11" s="491">
        <v>130.76</v>
      </c>
    </row>
    <row r="12" spans="2:12" s="148" customFormat="1" ht="12.75" x14ac:dyDescent="0.2">
      <c r="B12" s="268"/>
      <c r="E12" s="147">
        <v>6</v>
      </c>
      <c r="F12" s="446" t="s">
        <v>481</v>
      </c>
      <c r="G12" s="491">
        <v>18.89</v>
      </c>
      <c r="H12" s="491">
        <v>107.82</v>
      </c>
    </row>
    <row r="13" spans="2:12" s="148" customFormat="1" ht="12.75" x14ac:dyDescent="0.2">
      <c r="E13" s="147">
        <v>7</v>
      </c>
      <c r="F13" s="446" t="s">
        <v>482</v>
      </c>
      <c r="G13" s="491">
        <v>63.63</v>
      </c>
      <c r="H13" s="491">
        <v>52.13</v>
      </c>
    </row>
    <row r="14" spans="2:12" s="148" customFormat="1" ht="12.75" x14ac:dyDescent="0.2">
      <c r="E14" s="147">
        <v>8</v>
      </c>
      <c r="F14" s="446" t="s">
        <v>483</v>
      </c>
      <c r="G14" s="491">
        <v>39.57</v>
      </c>
      <c r="H14" s="491">
        <v>74.05</v>
      </c>
    </row>
    <row r="15" spans="2:12" s="148" customFormat="1" ht="12.75" x14ac:dyDescent="0.2">
      <c r="E15" s="147">
        <v>9</v>
      </c>
      <c r="F15" s="446" t="s">
        <v>122</v>
      </c>
      <c r="G15" s="491">
        <v>2.81</v>
      </c>
      <c r="H15" s="491">
        <v>104.09</v>
      </c>
    </row>
    <row r="16" spans="2:12" s="148" customFormat="1" ht="12.75" x14ac:dyDescent="0.2">
      <c r="E16" s="147">
        <v>10</v>
      </c>
      <c r="F16" s="446" t="s">
        <v>484</v>
      </c>
      <c r="G16" s="491">
        <v>17.41</v>
      </c>
      <c r="H16" s="491">
        <v>63.79</v>
      </c>
    </row>
    <row r="17" spans="3:10" x14ac:dyDescent="0.2">
      <c r="E17" s="332"/>
      <c r="F17" s="332"/>
      <c r="G17" s="332"/>
      <c r="H17" s="332"/>
    </row>
    <row r="18" spans="3:10" x14ac:dyDescent="0.2">
      <c r="E18" s="332"/>
      <c r="F18" s="332"/>
      <c r="G18" s="332"/>
      <c r="H18" s="332"/>
    </row>
    <row r="19" spans="3:10" x14ac:dyDescent="0.2">
      <c r="C19" s="270"/>
      <c r="D19" s="270"/>
    </row>
    <row r="30" spans="3:10" x14ac:dyDescent="0.2">
      <c r="C30" s="160"/>
      <c r="D30" s="160"/>
      <c r="E30" s="160"/>
      <c r="F30" s="160"/>
      <c r="G30" s="160"/>
      <c r="H30" s="160"/>
      <c r="I30" s="160"/>
      <c r="J30" s="160"/>
    </row>
    <row r="31" spans="3:10" x14ac:dyDescent="0.2">
      <c r="C31" s="160"/>
      <c r="D31" s="160"/>
      <c r="E31" s="160"/>
      <c r="F31" s="160"/>
      <c r="G31" s="160"/>
      <c r="H31" s="160"/>
      <c r="I31" s="160"/>
      <c r="J31" s="160"/>
    </row>
    <row r="32" spans="3:10" x14ac:dyDescent="0.2">
      <c r="C32" s="160"/>
      <c r="D32" s="160"/>
      <c r="E32" s="160"/>
      <c r="F32" s="160"/>
      <c r="G32" s="160"/>
      <c r="H32" s="160"/>
      <c r="I32" s="160"/>
      <c r="J32" s="160"/>
    </row>
    <row r="33" spans="3:10" x14ac:dyDescent="0.2">
      <c r="C33" s="160"/>
      <c r="D33" s="160"/>
      <c r="E33" s="160"/>
      <c r="F33" s="160"/>
      <c r="G33" s="160"/>
      <c r="H33" s="160"/>
      <c r="I33" s="160"/>
      <c r="J33" s="160"/>
    </row>
    <row r="34" spans="3:10" x14ac:dyDescent="0.2">
      <c r="C34" s="160"/>
      <c r="D34" s="160"/>
      <c r="E34" s="160"/>
      <c r="F34" s="160"/>
      <c r="G34" s="160"/>
      <c r="H34" s="160"/>
      <c r="I34" s="160"/>
      <c r="J34" s="160"/>
    </row>
    <row r="35" spans="3:10" x14ac:dyDescent="0.2">
      <c r="C35" s="160"/>
      <c r="D35" s="160"/>
      <c r="E35" s="160"/>
      <c r="F35" s="160"/>
      <c r="G35" s="160"/>
      <c r="H35" s="160"/>
      <c r="I35" s="160"/>
      <c r="J35" s="160"/>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W120"/>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40.85546875" collapsed="false"/>
    <col min="3" max="7" customWidth="true" style="148" width="9.28515625" collapsed="false"/>
    <col min="8" max="8" customWidth="true" style="148" width="18.28515625" collapsed="false"/>
    <col min="9" max="9" customWidth="true" style="148" width="7.85546875" collapsed="false"/>
    <col min="10" max="12" customWidth="true" style="148" width="7.28515625" collapsed="false"/>
    <col min="13" max="14" customWidth="true" style="9" width="7.0" collapsed="false"/>
    <col min="15" max="15" customWidth="true" style="149" width="4.7109375" collapsed="false"/>
    <col min="16" max="16" style="9" width="9.140625" collapsed="false"/>
    <col min="17" max="17" customWidth="true" style="9" width="9.140625" collapsed="false"/>
    <col min="18" max="16384" style="9" width="9.140625" collapsed="false"/>
  </cols>
  <sheetData>
    <row r="1" spans="2:23" x14ac:dyDescent="0.2">
      <c r="B1" s="714" t="s">
        <v>106</v>
      </c>
      <c r="C1" s="714"/>
      <c r="D1" s="714"/>
      <c r="E1" s="714"/>
      <c r="F1" s="714"/>
      <c r="G1" s="714"/>
      <c r="H1" s="714"/>
      <c r="I1" s="714"/>
      <c r="J1" s="9"/>
      <c r="K1" s="9"/>
      <c r="L1" s="9"/>
      <c r="O1" s="9"/>
    </row>
    <row r="2" spans="2:23" ht="11.25" customHeight="1" x14ac:dyDescent="0.2">
      <c r="B2" s="12"/>
      <c r="C2" s="12"/>
      <c r="D2" s="12"/>
      <c r="E2" s="12"/>
      <c r="F2" s="12"/>
      <c r="G2" s="12"/>
      <c r="H2" s="12"/>
      <c r="I2" s="12"/>
      <c r="J2" s="9"/>
      <c r="K2" s="9"/>
      <c r="L2" s="9"/>
      <c r="O2" s="9"/>
    </row>
    <row r="3" spans="2:23" s="626" customFormat="1" ht="45" customHeight="1" x14ac:dyDescent="0.25">
      <c r="B3" s="765" t="s">
        <v>486</v>
      </c>
      <c r="C3" s="765"/>
      <c r="D3" s="765"/>
      <c r="E3" s="765"/>
      <c r="F3" s="765"/>
      <c r="G3" s="765"/>
      <c r="H3" s="765"/>
      <c r="I3" s="765"/>
      <c r="J3" s="362"/>
      <c r="K3" s="362"/>
      <c r="L3" s="760"/>
      <c r="M3" s="760"/>
      <c r="N3" s="760"/>
      <c r="O3" s="760"/>
      <c r="P3" s="760"/>
      <c r="Q3" s="760"/>
      <c r="R3" s="760"/>
      <c r="S3" s="760"/>
      <c r="T3" s="760"/>
      <c r="U3" s="760"/>
      <c r="V3" s="760"/>
      <c r="W3" s="760"/>
    </row>
    <row r="4" spans="2:23" s="363" customFormat="1" ht="5.0999999999999996" customHeight="1" x14ac:dyDescent="0.25">
      <c r="B4" s="489"/>
      <c r="C4" s="489"/>
      <c r="D4" s="489"/>
      <c r="E4" s="489"/>
      <c r="F4" s="489"/>
      <c r="G4" s="489"/>
      <c r="H4" s="489"/>
      <c r="I4" s="489"/>
      <c r="J4" s="362"/>
      <c r="K4" s="362"/>
      <c r="L4" s="490"/>
      <c r="M4" s="490"/>
      <c r="N4" s="490"/>
      <c r="O4" s="490"/>
      <c r="P4" s="490"/>
      <c r="Q4" s="490"/>
      <c r="R4" s="490"/>
      <c r="S4" s="490"/>
      <c r="T4" s="490"/>
      <c r="U4" s="490"/>
      <c r="V4" s="490"/>
      <c r="W4" s="490"/>
    </row>
    <row r="5" spans="2:23" s="628" customFormat="1" x14ac:dyDescent="0.2">
      <c r="B5" s="764" t="s">
        <v>177</v>
      </c>
      <c r="C5" s="764"/>
      <c r="D5" s="764"/>
      <c r="E5" s="764"/>
      <c r="F5" s="764"/>
      <c r="G5" s="764"/>
      <c r="H5" s="764"/>
      <c r="I5" s="764"/>
      <c r="J5" s="627"/>
      <c r="K5" s="627"/>
      <c r="L5" s="221"/>
      <c r="M5" s="9"/>
      <c r="N5" s="9"/>
      <c r="O5" s="9"/>
      <c r="P5" s="9"/>
      <c r="Q5" s="9"/>
      <c r="R5" s="9"/>
      <c r="S5" s="9"/>
      <c r="T5" s="9"/>
      <c r="U5" s="221"/>
      <c r="V5" s="221"/>
      <c r="W5" s="221"/>
    </row>
    <row r="6" spans="2:23" ht="12" customHeight="1" x14ac:dyDescent="0.2">
      <c r="B6" s="12"/>
      <c r="C6" s="12"/>
      <c r="D6" s="12"/>
      <c r="E6" s="12"/>
      <c r="F6" s="12"/>
      <c r="G6" s="12"/>
      <c r="H6" s="12"/>
      <c r="I6" s="12"/>
      <c r="J6" s="9"/>
      <c r="K6" s="9"/>
      <c r="L6" s="9"/>
      <c r="O6" s="9"/>
    </row>
    <row r="7" spans="2:23" ht="12" customHeight="1" x14ac:dyDescent="0.2">
      <c r="B7" s="12"/>
      <c r="C7" s="12"/>
      <c r="D7" s="12"/>
      <c r="E7" s="12"/>
      <c r="F7" s="12"/>
      <c r="G7" s="12"/>
      <c r="H7" s="12"/>
      <c r="I7" s="12"/>
      <c r="J7" s="9"/>
      <c r="K7" s="9"/>
      <c r="L7" s="9"/>
      <c r="O7" s="9"/>
    </row>
    <row r="8" spans="2:23" ht="12" customHeight="1" x14ac:dyDescent="0.2">
      <c r="B8" s="12"/>
      <c r="C8" s="12"/>
      <c r="D8" s="12"/>
      <c r="E8" s="12"/>
      <c r="F8" s="12"/>
      <c r="G8" s="12"/>
      <c r="H8" s="12"/>
      <c r="I8" s="12"/>
      <c r="J8" s="9"/>
      <c r="K8" s="9"/>
      <c r="L8" s="9"/>
      <c r="O8" s="9"/>
    </row>
    <row r="9" spans="2:23" ht="12" customHeight="1" x14ac:dyDescent="0.2">
      <c r="B9" s="12"/>
      <c r="C9" s="12"/>
      <c r="D9" s="12"/>
      <c r="E9" s="12"/>
      <c r="F9" s="12"/>
      <c r="G9" s="12"/>
      <c r="H9" s="12"/>
      <c r="I9" s="12"/>
      <c r="J9" s="9"/>
      <c r="K9" s="9"/>
      <c r="L9" s="9"/>
      <c r="O9" s="9"/>
    </row>
    <row r="10" spans="2:23" ht="12" customHeight="1" x14ac:dyDescent="0.2">
      <c r="B10" s="12"/>
      <c r="C10" s="12"/>
      <c r="D10" s="12"/>
      <c r="E10" s="12"/>
      <c r="F10" s="12"/>
      <c r="G10" s="12"/>
      <c r="H10" s="12"/>
      <c r="I10" s="12"/>
      <c r="J10" s="9"/>
      <c r="K10" s="9"/>
      <c r="L10" s="9"/>
      <c r="O10" s="9"/>
    </row>
    <row r="11" spans="2:23" ht="12" customHeight="1" x14ac:dyDescent="0.2">
      <c r="B11" s="12"/>
      <c r="C11" s="12"/>
      <c r="D11" s="12"/>
      <c r="E11" s="12"/>
      <c r="F11" s="12"/>
      <c r="G11" s="12"/>
      <c r="H11" s="12"/>
      <c r="I11" s="12"/>
      <c r="J11" s="9"/>
      <c r="K11" s="9"/>
      <c r="L11" s="9"/>
      <c r="O11" s="9"/>
    </row>
    <row r="12" spans="2:23" ht="12" customHeight="1" x14ac:dyDescent="0.2">
      <c r="B12" s="12"/>
      <c r="C12" s="12"/>
      <c r="D12" s="12"/>
      <c r="E12" s="12"/>
      <c r="F12" s="12"/>
      <c r="G12" s="12"/>
      <c r="H12" s="12"/>
      <c r="I12" s="12"/>
      <c r="J12" s="9"/>
      <c r="K12" s="9"/>
      <c r="L12" s="9"/>
      <c r="O12" s="9"/>
    </row>
    <row r="13" spans="2:23" ht="12" customHeight="1" x14ac:dyDescent="0.2">
      <c r="B13" s="12"/>
      <c r="C13" s="12"/>
      <c r="D13" s="12"/>
      <c r="E13" s="12"/>
      <c r="F13" s="12"/>
      <c r="G13" s="12"/>
      <c r="H13" s="12"/>
      <c r="I13" s="12"/>
      <c r="J13" s="9"/>
      <c r="K13" s="9"/>
      <c r="L13" s="9"/>
      <c r="O13" s="9"/>
    </row>
    <row r="14" spans="2:23" ht="12" customHeight="1" x14ac:dyDescent="0.2">
      <c r="B14" s="12"/>
      <c r="C14" s="12"/>
      <c r="D14" s="12"/>
      <c r="E14" s="12"/>
      <c r="F14" s="12"/>
      <c r="G14" s="12"/>
      <c r="H14" s="12"/>
      <c r="I14" s="12"/>
      <c r="J14" s="9"/>
      <c r="K14" s="9"/>
      <c r="L14" s="9"/>
      <c r="O14" s="9"/>
    </row>
    <row r="15" spans="2:23" ht="12" customHeight="1" x14ac:dyDescent="0.2">
      <c r="B15" s="12"/>
      <c r="C15" s="12"/>
      <c r="D15" s="12"/>
      <c r="E15" s="12"/>
      <c r="F15" s="12"/>
      <c r="G15" s="12"/>
      <c r="H15" s="12"/>
      <c r="I15" s="12"/>
      <c r="J15" s="9"/>
      <c r="K15" s="9"/>
      <c r="L15" s="9"/>
      <c r="O15" s="9"/>
    </row>
    <row r="16" spans="2:23" ht="12" customHeight="1" x14ac:dyDescent="0.2">
      <c r="B16" s="12"/>
      <c r="C16" s="12"/>
      <c r="D16" s="12"/>
      <c r="E16" s="12"/>
      <c r="F16" s="12"/>
      <c r="G16" s="12"/>
      <c r="H16" s="12"/>
      <c r="I16" s="12"/>
      <c r="J16" s="9"/>
      <c r="K16" s="9"/>
      <c r="L16" s="9"/>
      <c r="O16" s="9"/>
    </row>
    <row r="17" spans="2:15" ht="12" customHeight="1" x14ac:dyDescent="0.2">
      <c r="B17" s="12"/>
      <c r="C17" s="12"/>
      <c r="D17" s="12"/>
      <c r="E17" s="12"/>
      <c r="F17" s="12"/>
      <c r="G17" s="12"/>
      <c r="H17" s="12"/>
      <c r="I17" s="12"/>
      <c r="J17" s="9"/>
      <c r="K17" s="9"/>
      <c r="L17" s="9"/>
      <c r="O17" s="9"/>
    </row>
    <row r="18" spans="2:15" ht="12" customHeight="1" x14ac:dyDescent="0.2">
      <c r="B18" s="12"/>
      <c r="C18" s="12"/>
      <c r="D18" s="12"/>
      <c r="E18" s="12"/>
      <c r="F18" s="12"/>
      <c r="G18" s="12"/>
      <c r="H18" s="12"/>
      <c r="I18" s="12"/>
      <c r="J18" s="9"/>
      <c r="K18" s="9"/>
      <c r="L18" s="9"/>
      <c r="O18" s="9"/>
    </row>
    <row r="19" spans="2:15" ht="12" customHeight="1" x14ac:dyDescent="0.2">
      <c r="B19" s="12"/>
      <c r="C19" s="12"/>
      <c r="D19" s="12"/>
      <c r="E19" s="12"/>
      <c r="F19" s="12"/>
      <c r="G19" s="12"/>
      <c r="H19" s="12"/>
      <c r="I19" s="12"/>
      <c r="J19" s="9"/>
      <c r="K19" s="9"/>
      <c r="L19" s="9"/>
      <c r="O19" s="9"/>
    </row>
    <row r="20" spans="2:15" ht="12" customHeight="1" x14ac:dyDescent="0.2">
      <c r="B20" s="12"/>
      <c r="C20" s="12"/>
      <c r="D20" s="12"/>
      <c r="E20" s="12"/>
      <c r="F20" s="12"/>
      <c r="G20" s="12"/>
      <c r="H20" s="12"/>
      <c r="I20" s="12"/>
      <c r="J20" s="9"/>
      <c r="K20" s="9"/>
      <c r="L20" s="9"/>
      <c r="O20" s="9"/>
    </row>
    <row r="21" spans="2:15" ht="12" customHeight="1" x14ac:dyDescent="0.2">
      <c r="B21" s="12"/>
      <c r="C21" s="12"/>
      <c r="D21" s="12"/>
      <c r="E21" s="12"/>
      <c r="F21" s="12"/>
      <c r="G21" s="12"/>
      <c r="H21" s="12"/>
      <c r="I21" s="12"/>
      <c r="J21" s="9"/>
      <c r="K21" s="9"/>
      <c r="L21" s="9"/>
      <c r="O21" s="9"/>
    </row>
    <row r="22" spans="2:15" ht="12" customHeight="1" x14ac:dyDescent="0.2">
      <c r="B22" s="12"/>
      <c r="C22" s="12"/>
      <c r="D22" s="12"/>
      <c r="E22" s="12"/>
      <c r="F22" s="12"/>
      <c r="G22" s="12"/>
      <c r="H22" s="12"/>
      <c r="I22" s="12"/>
      <c r="J22" s="9"/>
      <c r="K22" s="9"/>
      <c r="L22" s="9"/>
      <c r="O22" s="9"/>
    </row>
    <row r="23" spans="2:15" ht="12" customHeight="1" x14ac:dyDescent="0.2">
      <c r="B23" s="12"/>
      <c r="C23" s="12"/>
      <c r="D23" s="12"/>
      <c r="E23" s="12"/>
      <c r="F23" s="12"/>
      <c r="G23" s="12"/>
      <c r="H23" s="12"/>
      <c r="I23" s="12"/>
      <c r="J23" s="9"/>
      <c r="K23" s="9"/>
      <c r="L23" s="9"/>
      <c r="O23" s="9"/>
    </row>
    <row r="24" spans="2:15" ht="12" customHeight="1" x14ac:dyDescent="0.2">
      <c r="B24" s="12"/>
      <c r="C24" s="12"/>
      <c r="D24" s="12"/>
      <c r="E24" s="12"/>
      <c r="F24" s="12"/>
      <c r="G24" s="12"/>
      <c r="H24" s="12"/>
      <c r="I24" s="12"/>
      <c r="J24" s="9"/>
      <c r="K24" s="9"/>
      <c r="L24" s="9"/>
      <c r="O24" s="9"/>
    </row>
    <row r="25" spans="2:15" ht="12" customHeight="1" x14ac:dyDescent="0.2">
      <c r="B25" s="12"/>
      <c r="C25" s="12"/>
      <c r="D25" s="12"/>
      <c r="E25" s="12"/>
      <c r="F25" s="12"/>
      <c r="G25" s="12"/>
      <c r="H25" s="12"/>
      <c r="I25" s="12"/>
      <c r="J25" s="9"/>
      <c r="K25" s="9"/>
      <c r="L25" s="9"/>
      <c r="O25" s="9"/>
    </row>
    <row r="26" spans="2:15" ht="12" customHeight="1" x14ac:dyDescent="0.2">
      <c r="B26" s="12"/>
      <c r="C26" s="12"/>
      <c r="D26" s="12"/>
      <c r="E26" s="12"/>
      <c r="F26" s="12"/>
      <c r="G26" s="12"/>
      <c r="H26" s="12"/>
      <c r="I26" s="12"/>
      <c r="J26" s="9"/>
      <c r="K26" s="9"/>
      <c r="L26" s="9"/>
      <c r="O26" s="9"/>
    </row>
    <row r="27" spans="2:15" ht="12" customHeight="1" x14ac:dyDescent="0.2">
      <c r="B27" s="12"/>
      <c r="C27" s="12"/>
      <c r="D27" s="12"/>
      <c r="E27" s="12"/>
      <c r="F27" s="12"/>
      <c r="G27" s="12"/>
      <c r="H27" s="12"/>
      <c r="I27" s="12"/>
      <c r="J27" s="9"/>
      <c r="K27" s="9"/>
      <c r="L27" s="9"/>
      <c r="O27" s="9"/>
    </row>
    <row r="28" spans="2:15" ht="12" customHeight="1" x14ac:dyDescent="0.2">
      <c r="B28" s="12"/>
      <c r="C28" s="12"/>
      <c r="D28" s="12"/>
      <c r="E28" s="12"/>
      <c r="F28" s="12"/>
      <c r="G28" s="12"/>
      <c r="H28" s="12"/>
      <c r="I28" s="12"/>
      <c r="J28" s="9"/>
      <c r="K28" s="9"/>
      <c r="L28" s="9"/>
      <c r="O28" s="9"/>
    </row>
    <row r="29" spans="2:15" ht="12" customHeight="1" x14ac:dyDescent="0.2">
      <c r="B29" s="12"/>
      <c r="C29" s="12"/>
      <c r="D29" s="12"/>
      <c r="E29" s="12"/>
      <c r="F29" s="12"/>
      <c r="G29" s="12"/>
      <c r="H29" s="12"/>
      <c r="I29" s="12"/>
      <c r="J29" s="9"/>
      <c r="K29" s="9"/>
      <c r="L29" s="9"/>
      <c r="O29" s="9"/>
    </row>
    <row r="30" spans="2:15" ht="12" customHeight="1" x14ac:dyDescent="0.2">
      <c r="B30" s="12"/>
      <c r="C30" s="12"/>
      <c r="D30" s="12"/>
      <c r="E30" s="12"/>
      <c r="F30" s="12"/>
      <c r="G30" s="12"/>
      <c r="H30" s="12"/>
      <c r="I30" s="12"/>
      <c r="J30" s="9"/>
      <c r="K30" s="9"/>
      <c r="L30" s="9"/>
      <c r="O30" s="9"/>
    </row>
    <row r="31" spans="2:15" ht="12" customHeight="1" x14ac:dyDescent="0.2">
      <c r="B31" s="12"/>
      <c r="C31" s="12"/>
      <c r="D31" s="12"/>
      <c r="E31" s="12"/>
      <c r="F31" s="12"/>
      <c r="G31" s="12"/>
      <c r="H31" s="12"/>
      <c r="I31" s="12"/>
      <c r="J31" s="9"/>
      <c r="K31" s="9"/>
      <c r="L31" s="9"/>
      <c r="O31" s="9"/>
    </row>
    <row r="32" spans="2:15" ht="12" customHeight="1" x14ac:dyDescent="0.2">
      <c r="B32" s="12"/>
      <c r="C32" s="12"/>
      <c r="D32" s="12"/>
      <c r="E32" s="12"/>
      <c r="F32" s="12"/>
      <c r="G32" s="12"/>
      <c r="H32" s="12"/>
      <c r="I32" s="12"/>
      <c r="J32" s="9"/>
      <c r="K32" s="9"/>
      <c r="L32" s="9"/>
      <c r="O32" s="9"/>
    </row>
    <row r="33" spans="2:15" ht="12" customHeight="1" x14ac:dyDescent="0.2">
      <c r="B33" s="12"/>
      <c r="C33" s="12"/>
      <c r="D33" s="12"/>
      <c r="E33" s="12"/>
      <c r="F33" s="12"/>
      <c r="G33" s="12"/>
      <c r="H33" s="12"/>
      <c r="I33" s="12"/>
      <c r="J33" s="9"/>
      <c r="K33" s="9"/>
      <c r="L33" s="9"/>
      <c r="O33" s="9"/>
    </row>
    <row r="34" spans="2:15" ht="12" customHeight="1" x14ac:dyDescent="0.2">
      <c r="B34" s="12"/>
      <c r="C34" s="12"/>
      <c r="D34" s="12"/>
      <c r="E34" s="12"/>
      <c r="F34" s="12"/>
      <c r="G34" s="12"/>
      <c r="H34" s="12"/>
      <c r="I34" s="12"/>
      <c r="J34" s="9"/>
      <c r="K34" s="9"/>
      <c r="L34" s="9"/>
      <c r="O34" s="9"/>
    </row>
    <row r="35" spans="2:15" ht="12" customHeight="1" x14ac:dyDescent="0.2">
      <c r="B35" s="12"/>
      <c r="C35" s="12"/>
      <c r="D35" s="12"/>
      <c r="E35" s="12"/>
      <c r="F35" s="12"/>
      <c r="G35" s="12"/>
      <c r="H35" s="12"/>
      <c r="I35" s="12"/>
      <c r="J35" s="9"/>
      <c r="K35" s="9"/>
      <c r="L35" s="9"/>
      <c r="O35" s="9"/>
    </row>
    <row r="36" spans="2:15" ht="12" customHeight="1" x14ac:dyDescent="0.2">
      <c r="B36" s="12"/>
      <c r="C36" s="12"/>
      <c r="D36" s="12"/>
      <c r="E36" s="12"/>
      <c r="F36" s="12"/>
      <c r="G36" s="12"/>
      <c r="H36" s="12"/>
      <c r="I36" s="12"/>
      <c r="J36" s="9"/>
      <c r="K36" s="9"/>
      <c r="L36" s="9"/>
      <c r="O36" s="9"/>
    </row>
    <row r="37" spans="2:15" ht="12" customHeight="1" x14ac:dyDescent="0.2">
      <c r="B37" s="12"/>
      <c r="C37" s="12"/>
      <c r="D37" s="12"/>
      <c r="E37" s="12"/>
      <c r="F37" s="12"/>
      <c r="G37" s="12"/>
      <c r="H37" s="12"/>
      <c r="I37" s="12"/>
      <c r="J37" s="9"/>
      <c r="K37" s="9"/>
      <c r="L37" s="9"/>
      <c r="O37" s="9"/>
    </row>
    <row r="38" spans="2:15" ht="12" customHeight="1" x14ac:dyDescent="0.2">
      <c r="B38" s="12"/>
      <c r="C38" s="12"/>
      <c r="D38" s="12"/>
      <c r="E38" s="12"/>
      <c r="F38" s="12"/>
      <c r="G38" s="12"/>
      <c r="H38" s="12"/>
      <c r="I38" s="12"/>
      <c r="J38" s="9"/>
      <c r="K38" s="9"/>
      <c r="L38" s="9"/>
      <c r="O38" s="9"/>
    </row>
    <row r="39" spans="2:15" ht="12" customHeight="1" x14ac:dyDescent="0.2">
      <c r="B39" s="12"/>
      <c r="C39" s="12"/>
      <c r="D39" s="12"/>
      <c r="E39" s="12"/>
      <c r="F39" s="12"/>
      <c r="G39" s="12"/>
      <c r="H39" s="12"/>
      <c r="I39" s="12"/>
      <c r="J39" s="9"/>
      <c r="K39" s="9"/>
      <c r="L39" s="9"/>
      <c r="O39" s="9"/>
    </row>
    <row r="40" spans="2:15" ht="12" customHeight="1" x14ac:dyDescent="0.2">
      <c r="B40" s="12"/>
      <c r="C40" s="12"/>
      <c r="D40" s="12"/>
      <c r="E40" s="12"/>
      <c r="F40" s="12"/>
      <c r="G40" s="12"/>
      <c r="H40" s="12"/>
      <c r="I40" s="12"/>
      <c r="J40" s="9"/>
      <c r="K40" s="9"/>
      <c r="L40" s="9"/>
      <c r="O40" s="9"/>
    </row>
    <row r="41" spans="2:15" ht="12" customHeight="1" x14ac:dyDescent="0.2">
      <c r="B41" s="12"/>
      <c r="C41" s="12"/>
      <c r="D41" s="12"/>
      <c r="E41" s="12"/>
      <c r="F41" s="12"/>
      <c r="G41" s="12"/>
      <c r="H41" s="12"/>
      <c r="I41" s="12"/>
      <c r="J41" s="9"/>
      <c r="K41" s="9"/>
      <c r="L41" s="9"/>
      <c r="O41" s="9"/>
    </row>
    <row r="42" spans="2:15" ht="12" customHeight="1" x14ac:dyDescent="0.2">
      <c r="B42" s="12"/>
      <c r="C42" s="12"/>
      <c r="D42" s="12"/>
      <c r="E42" s="12"/>
      <c r="F42" s="12"/>
      <c r="G42" s="12"/>
      <c r="H42" s="12"/>
      <c r="I42" s="12"/>
      <c r="J42" s="9"/>
      <c r="K42" s="9"/>
      <c r="L42" s="9"/>
      <c r="O42" s="9"/>
    </row>
    <row r="43" spans="2:15" ht="12" customHeight="1" x14ac:dyDescent="0.2">
      <c r="B43" s="12"/>
      <c r="C43" s="12"/>
      <c r="D43" s="12"/>
      <c r="E43" s="12"/>
      <c r="F43" s="12"/>
      <c r="G43" s="12"/>
      <c r="H43" s="12"/>
      <c r="I43" s="12"/>
      <c r="J43" s="9"/>
      <c r="K43" s="9"/>
      <c r="L43" s="9"/>
      <c r="O43" s="9"/>
    </row>
    <row r="44" spans="2:15" ht="12" customHeight="1" x14ac:dyDescent="0.2">
      <c r="B44" s="12"/>
      <c r="C44" s="12"/>
      <c r="D44" s="12"/>
      <c r="E44" s="12"/>
      <c r="F44" s="12"/>
      <c r="G44" s="12"/>
      <c r="H44" s="12"/>
      <c r="I44" s="12"/>
      <c r="J44" s="9"/>
      <c r="K44" s="9"/>
      <c r="L44" s="9"/>
      <c r="O44" s="9"/>
    </row>
    <row r="45" spans="2:15" ht="12" customHeight="1" x14ac:dyDescent="0.2">
      <c r="B45" s="12"/>
      <c r="C45" s="12"/>
      <c r="D45" s="12"/>
      <c r="E45" s="12"/>
      <c r="F45" s="12"/>
      <c r="G45" s="12"/>
      <c r="H45" s="12"/>
      <c r="I45" s="12"/>
      <c r="J45" s="9"/>
      <c r="K45" s="9"/>
      <c r="L45" s="9"/>
      <c r="O45" s="9"/>
    </row>
    <row r="46" spans="2:15" ht="12" customHeight="1" x14ac:dyDescent="0.2">
      <c r="B46" s="12"/>
      <c r="C46" s="12"/>
      <c r="D46" s="12"/>
      <c r="E46" s="12"/>
      <c r="F46" s="12"/>
      <c r="G46" s="12"/>
      <c r="H46" s="12"/>
      <c r="I46" s="12"/>
      <c r="J46" s="9"/>
      <c r="K46" s="9"/>
      <c r="L46" s="9"/>
      <c r="O46" s="9"/>
    </row>
    <row r="47" spans="2:15" ht="12" customHeight="1" x14ac:dyDescent="0.2">
      <c r="B47" s="12"/>
      <c r="C47" s="12"/>
      <c r="D47" s="12"/>
      <c r="E47" s="12"/>
      <c r="F47" s="12"/>
      <c r="G47" s="12"/>
      <c r="H47" s="12"/>
      <c r="I47" s="12"/>
      <c r="J47" s="9"/>
      <c r="K47" s="9"/>
      <c r="L47" s="9"/>
      <c r="O47" s="9"/>
    </row>
    <row r="48" spans="2:15" ht="12" customHeight="1" x14ac:dyDescent="0.2">
      <c r="B48" s="12"/>
      <c r="C48" s="12"/>
      <c r="D48" s="12"/>
      <c r="E48" s="12"/>
      <c r="F48" s="12"/>
      <c r="G48" s="12"/>
      <c r="H48" s="12"/>
      <c r="I48" s="12"/>
      <c r="J48" s="9"/>
      <c r="K48" s="9"/>
      <c r="L48" s="9"/>
      <c r="O48" s="9"/>
    </row>
    <row r="49" spans="2:15" ht="12" customHeight="1" x14ac:dyDescent="0.2">
      <c r="B49" s="12"/>
      <c r="C49" s="12"/>
      <c r="D49" s="12"/>
      <c r="E49" s="12"/>
      <c r="F49" s="12"/>
      <c r="G49" s="12"/>
      <c r="H49" s="12"/>
      <c r="I49" s="12"/>
      <c r="J49" s="9"/>
      <c r="K49" s="9"/>
      <c r="L49" s="9"/>
      <c r="O49" s="9"/>
    </row>
    <row r="50" spans="2:15" ht="12" customHeight="1" x14ac:dyDescent="0.2">
      <c r="B50" s="12"/>
      <c r="C50" s="12"/>
      <c r="D50" s="12"/>
      <c r="E50" s="12"/>
      <c r="F50" s="12"/>
      <c r="G50" s="12"/>
      <c r="H50" s="12"/>
      <c r="I50" s="12"/>
      <c r="J50" s="9"/>
      <c r="K50" s="9"/>
      <c r="L50" s="9"/>
      <c r="O50" s="9"/>
    </row>
    <row r="51" spans="2:15" ht="12" customHeight="1" x14ac:dyDescent="0.2">
      <c r="B51" s="12"/>
      <c r="C51" s="12"/>
      <c r="D51" s="12"/>
      <c r="E51" s="12"/>
      <c r="F51" s="12"/>
      <c r="G51" s="12"/>
      <c r="H51" s="12"/>
      <c r="I51" s="12"/>
      <c r="J51" s="9"/>
      <c r="K51" s="9"/>
      <c r="L51" s="9"/>
      <c r="O51" s="9"/>
    </row>
    <row r="52" spans="2:15" ht="12" customHeight="1" x14ac:dyDescent="0.2">
      <c r="B52" s="12"/>
      <c r="C52" s="12"/>
      <c r="D52" s="12"/>
      <c r="E52" s="12"/>
      <c r="F52" s="12"/>
      <c r="G52" s="12"/>
      <c r="H52" s="12"/>
      <c r="I52" s="12"/>
      <c r="J52" s="9"/>
      <c r="K52" s="9"/>
      <c r="L52" s="9"/>
      <c r="O52" s="9"/>
    </row>
    <row r="53" spans="2:15" ht="12" customHeight="1" x14ac:dyDescent="0.2">
      <c r="B53" s="12"/>
      <c r="C53" s="12"/>
      <c r="D53" s="12"/>
      <c r="E53" s="12"/>
      <c r="F53" s="12"/>
      <c r="G53" s="12"/>
      <c r="H53" s="12"/>
      <c r="I53" s="12"/>
      <c r="J53" s="9"/>
      <c r="K53" s="9"/>
      <c r="L53" s="9"/>
      <c r="O53" s="9"/>
    </row>
    <row r="54" spans="2:15" ht="12" customHeight="1" x14ac:dyDescent="0.2">
      <c r="B54" s="12"/>
      <c r="C54" s="12"/>
      <c r="D54" s="12"/>
      <c r="E54" s="12"/>
      <c r="F54" s="12"/>
      <c r="G54" s="12"/>
      <c r="H54" s="12"/>
      <c r="I54" s="12"/>
      <c r="J54" s="9"/>
      <c r="K54" s="9"/>
      <c r="L54" s="9"/>
      <c r="O54" s="9"/>
    </row>
    <row r="55" spans="2:15" s="22" customFormat="1" ht="10.5" x14ac:dyDescent="0.15">
      <c r="B55" s="629"/>
      <c r="C55" s="629"/>
      <c r="D55" s="629"/>
      <c r="E55" s="629"/>
      <c r="F55" s="629"/>
      <c r="G55" s="629"/>
      <c r="H55" s="713" t="s">
        <v>255</v>
      </c>
      <c r="I55" s="507"/>
    </row>
    <row r="56" spans="2:15" s="22" customFormat="1" ht="10.5" x14ac:dyDescent="0.15">
      <c r="B56" s="157"/>
      <c r="C56" s="157" t="s">
        <v>251</v>
      </c>
      <c r="D56" s="157" t="s">
        <v>433</v>
      </c>
      <c r="E56" s="157" t="s">
        <v>252</v>
      </c>
      <c r="F56" s="157" t="s">
        <v>433</v>
      </c>
      <c r="G56" s="507"/>
      <c r="H56" s="260" t="s">
        <v>434</v>
      </c>
      <c r="I56" s="508">
        <v>9.39</v>
      </c>
      <c r="J56" s="630"/>
    </row>
    <row r="57" spans="2:15" s="22" customFormat="1" ht="10.5" x14ac:dyDescent="0.15">
      <c r="B57" s="260" t="s">
        <v>255</v>
      </c>
      <c r="C57" s="508">
        <v>383.4</v>
      </c>
      <c r="D57" s="271">
        <f>C57/C$66</f>
        <v>0.55482395843885213</v>
      </c>
      <c r="E57" s="260">
        <v>405.15</v>
      </c>
      <c r="F57" s="271">
        <f>E57/E$66</f>
        <v>0.17487860148915504</v>
      </c>
      <c r="G57" s="509">
        <v>1</v>
      </c>
      <c r="H57" s="260" t="s">
        <v>435</v>
      </c>
      <c r="I57" s="508">
        <v>249.5</v>
      </c>
    </row>
    <row r="58" spans="2:15" s="22" customFormat="1" ht="10.5" x14ac:dyDescent="0.15">
      <c r="B58" s="260" t="s">
        <v>256</v>
      </c>
      <c r="C58" s="508">
        <v>52.38</v>
      </c>
      <c r="D58" s="271">
        <f t="shared" ref="D58:D66" si="0">C58/C$66</f>
        <v>7.5799892913476996E-2</v>
      </c>
      <c r="E58" s="260">
        <v>518.71</v>
      </c>
      <c r="F58" s="271">
        <f t="shared" ref="F58:F66" si="1">E58/E$66</f>
        <v>0.22389554332577966</v>
      </c>
      <c r="G58" s="509">
        <v>1</v>
      </c>
      <c r="H58" s="260" t="s">
        <v>436</v>
      </c>
      <c r="I58" s="508">
        <v>19.399999999999999</v>
      </c>
    </row>
    <row r="59" spans="2:15" s="22" customFormat="1" ht="10.5" x14ac:dyDescent="0.15">
      <c r="B59" s="260" t="s">
        <v>257</v>
      </c>
      <c r="C59" s="508">
        <v>18.59</v>
      </c>
      <c r="D59" s="271">
        <f t="shared" si="0"/>
        <v>2.6901871119922434E-2</v>
      </c>
      <c r="E59" s="260">
        <v>231.11</v>
      </c>
      <c r="F59" s="271">
        <f t="shared" si="1"/>
        <v>9.9756123880435962E-2</v>
      </c>
      <c r="G59" s="509">
        <v>1</v>
      </c>
      <c r="H59" s="260" t="s">
        <v>492</v>
      </c>
      <c r="I59" s="508">
        <v>105.11</v>
      </c>
    </row>
    <row r="60" spans="2:15" s="22" customFormat="1" ht="10.5" x14ac:dyDescent="0.15">
      <c r="B60" s="260" t="s">
        <v>437</v>
      </c>
      <c r="C60" s="508">
        <v>13.11</v>
      </c>
      <c r="D60" s="271">
        <f t="shared" si="0"/>
        <v>1.8971679956007698E-2</v>
      </c>
      <c r="E60" s="260">
        <v>93.86</v>
      </c>
      <c r="F60" s="271">
        <f t="shared" si="1"/>
        <v>4.0513650588108338E-2</v>
      </c>
      <c r="G60" s="509">
        <v>1</v>
      </c>
      <c r="H60" s="260" t="s">
        <v>123</v>
      </c>
      <c r="I60" s="508">
        <f>SUM(I56:I59)</f>
        <v>383.4</v>
      </c>
    </row>
    <row r="61" spans="2:15" s="22" customFormat="1" ht="10.5" x14ac:dyDescent="0.15">
      <c r="B61" s="260" t="s">
        <v>259</v>
      </c>
      <c r="C61" s="508">
        <v>10.78</v>
      </c>
      <c r="D61" s="271">
        <f t="shared" si="0"/>
        <v>1.5599901596168038E-2</v>
      </c>
      <c r="E61" s="260">
        <v>76.67</v>
      </c>
      <c r="F61" s="271">
        <f t="shared" si="1"/>
        <v>3.3093773605265997E-2</v>
      </c>
      <c r="G61" s="509">
        <v>1</v>
      </c>
    </row>
    <row r="62" spans="2:15" s="22" customFormat="1" ht="10.5" x14ac:dyDescent="0.15">
      <c r="B62" s="260" t="s">
        <v>438</v>
      </c>
      <c r="C62" s="508">
        <v>33.340000000000003</v>
      </c>
      <c r="D62" s="271">
        <f t="shared" si="0"/>
        <v>4.8246819964400972E-2</v>
      </c>
      <c r="E62" s="260">
        <v>130.72</v>
      </c>
      <c r="F62" s="271">
        <f t="shared" si="1"/>
        <v>5.6423869644976796E-2</v>
      </c>
      <c r="G62" s="509">
        <v>1</v>
      </c>
      <c r="H62" s="2"/>
      <c r="I62" s="2"/>
    </row>
    <row r="63" spans="2:15" s="22" customFormat="1" ht="10.5" x14ac:dyDescent="0.15">
      <c r="B63" s="260" t="s">
        <v>261</v>
      </c>
      <c r="C63" s="508">
        <v>92.1</v>
      </c>
      <c r="D63" s="271">
        <f t="shared" si="0"/>
        <v>0.13327930770009985</v>
      </c>
      <c r="E63" s="260">
        <v>340.35</v>
      </c>
      <c r="F63" s="271">
        <f t="shared" si="1"/>
        <v>0.14690838459048236</v>
      </c>
      <c r="G63" s="509">
        <v>1</v>
      </c>
      <c r="H63" s="2"/>
      <c r="I63" s="2"/>
    </row>
    <row r="64" spans="2:15" s="22" customFormat="1" ht="10.5" x14ac:dyDescent="0.15">
      <c r="B64" s="260" t="s">
        <v>262</v>
      </c>
      <c r="C64" s="508">
        <v>7.14</v>
      </c>
      <c r="D64" s="271">
        <f t="shared" si="0"/>
        <v>1.0332402355903506E-2</v>
      </c>
      <c r="E64" s="260">
        <v>293.25</v>
      </c>
      <c r="F64" s="271">
        <f t="shared" si="1"/>
        <v>0.12657818064098414</v>
      </c>
      <c r="G64" s="509">
        <v>1</v>
      </c>
      <c r="H64" s="2"/>
      <c r="I64" s="2"/>
    </row>
    <row r="65" spans="2:15" s="22" customFormat="1" ht="10.5" x14ac:dyDescent="0.15">
      <c r="B65" s="260" t="s">
        <v>270</v>
      </c>
      <c r="C65" s="508">
        <f>C66-C57-C58-C59-C60-C61-C62-C63-C64</f>
        <v>80.190000000000012</v>
      </c>
      <c r="D65" s="271">
        <f t="shared" si="0"/>
        <v>0.11604416595516839</v>
      </c>
      <c r="E65" s="260">
        <f>E66-E57-E58-E59-E60-E61-E62-E63-E64</f>
        <v>226.92999999999984</v>
      </c>
      <c r="F65" s="271">
        <f t="shared" si="1"/>
        <v>9.7951872234811624E-2</v>
      </c>
      <c r="G65" s="509">
        <v>1</v>
      </c>
      <c r="H65" s="2"/>
      <c r="I65" s="2"/>
    </row>
    <row r="66" spans="2:15" s="22" customFormat="1" ht="10.5" x14ac:dyDescent="0.15">
      <c r="B66" s="260" t="s">
        <v>68</v>
      </c>
      <c r="C66" s="260">
        <v>691.03</v>
      </c>
      <c r="D66" s="271">
        <f t="shared" si="0"/>
        <v>1</v>
      </c>
      <c r="E66" s="260">
        <v>2316.75</v>
      </c>
      <c r="F66" s="271">
        <f t="shared" si="1"/>
        <v>1</v>
      </c>
      <c r="G66" s="509"/>
      <c r="H66" s="2"/>
      <c r="I66" s="2"/>
    </row>
    <row r="67" spans="2:15" ht="12" customHeight="1" x14ac:dyDescent="0.25">
      <c r="B67" s="2"/>
      <c r="C67" s="510"/>
      <c r="D67" s="2"/>
      <c r="E67" s="2"/>
      <c r="F67" s="2"/>
      <c r="G67" s="2"/>
      <c r="H67" s="2"/>
      <c r="I67" s="2"/>
      <c r="J67"/>
      <c r="K67" s="9"/>
      <c r="L67" s="9"/>
      <c r="O67" s="9"/>
    </row>
    <row r="68" spans="2:15" s="22" customFormat="1" ht="10.5" x14ac:dyDescent="0.15">
      <c r="B68" s="631" t="s">
        <v>431</v>
      </c>
      <c r="C68" s="631"/>
      <c r="D68" s="631"/>
      <c r="E68" s="631"/>
      <c r="F68" s="631"/>
      <c r="G68" s="631"/>
      <c r="H68" s="631"/>
      <c r="I68" s="631"/>
      <c r="J68" s="30"/>
    </row>
    <row r="69" spans="2:15" ht="12" customHeight="1" x14ac:dyDescent="0.25">
      <c r="B69" s="511"/>
      <c r="C69" s="761">
        <v>2024</v>
      </c>
      <c r="D69" s="762"/>
      <c r="E69" s="762"/>
      <c r="F69" s="762"/>
      <c r="G69" s="157">
        <v>2025</v>
      </c>
      <c r="H69" s="30"/>
      <c r="I69" s="30"/>
      <c r="J69" s="504"/>
      <c r="K69" s="9"/>
      <c r="L69" s="9"/>
      <c r="O69" s="9"/>
    </row>
    <row r="70" spans="2:15" s="22" customFormat="1" ht="10.5" x14ac:dyDescent="0.15">
      <c r="B70" s="587"/>
      <c r="C70" s="157" t="s">
        <v>0</v>
      </c>
      <c r="D70" s="157" t="s">
        <v>1</v>
      </c>
      <c r="E70" s="157" t="s">
        <v>2</v>
      </c>
      <c r="F70" s="157" t="s">
        <v>3</v>
      </c>
      <c r="G70" s="157" t="s">
        <v>0</v>
      </c>
      <c r="H70" s="630"/>
      <c r="I70" s="630"/>
      <c r="J70" s="632"/>
    </row>
    <row r="71" spans="2:15" s="22" customFormat="1" ht="10.5" x14ac:dyDescent="0.15">
      <c r="B71" s="260" t="s">
        <v>248</v>
      </c>
      <c r="C71" s="513">
        <v>489.91</v>
      </c>
      <c r="D71" s="513">
        <v>405.63</v>
      </c>
      <c r="E71" s="513">
        <v>456.18</v>
      </c>
      <c r="F71" s="513">
        <v>527.87</v>
      </c>
      <c r="G71" s="513">
        <v>394.68</v>
      </c>
      <c r="J71" s="633"/>
    </row>
    <row r="72" spans="2:15" s="22" customFormat="1" ht="10.5" x14ac:dyDescent="0.15">
      <c r="B72" s="260" t="s">
        <v>249</v>
      </c>
      <c r="C72" s="513">
        <v>67.92</v>
      </c>
      <c r="D72" s="513">
        <v>78.78</v>
      </c>
      <c r="E72" s="513">
        <v>54.15</v>
      </c>
      <c r="F72" s="513">
        <v>48.53</v>
      </c>
      <c r="G72" s="513">
        <v>51.25</v>
      </c>
      <c r="J72" s="633"/>
    </row>
    <row r="73" spans="2:15" s="22" customFormat="1" ht="10.5" x14ac:dyDescent="0.15">
      <c r="B73" s="260" t="s">
        <v>250</v>
      </c>
      <c r="C73" s="513">
        <v>239.28999999999996</v>
      </c>
      <c r="D73" s="513">
        <v>223.53000000000006</v>
      </c>
      <c r="E73" s="513">
        <v>190.88000000000002</v>
      </c>
      <c r="F73" s="513">
        <v>230.85</v>
      </c>
      <c r="G73" s="513">
        <v>245.1</v>
      </c>
      <c r="J73" s="633"/>
    </row>
    <row r="74" spans="2:15" s="30" customFormat="1" ht="10.5" x14ac:dyDescent="0.15">
      <c r="B74" s="571" t="s">
        <v>68</v>
      </c>
      <c r="C74" s="572">
        <v>797.12</v>
      </c>
      <c r="D74" s="572">
        <v>707.94</v>
      </c>
      <c r="E74" s="572">
        <v>701.21</v>
      </c>
      <c r="F74" s="572">
        <v>807.25</v>
      </c>
      <c r="G74" s="572">
        <v>691.03</v>
      </c>
    </row>
    <row r="75" spans="2:15" ht="12" customHeight="1" x14ac:dyDescent="0.25">
      <c r="B75" s="2"/>
      <c r="C75" s="2"/>
      <c r="D75" s="2"/>
      <c r="E75" s="2"/>
      <c r="F75" s="2"/>
      <c r="G75" s="2"/>
      <c r="H75" s="2"/>
      <c r="I75" s="2"/>
      <c r="J75"/>
      <c r="K75" s="9"/>
      <c r="L75" s="9"/>
      <c r="O75" s="9"/>
    </row>
    <row r="76" spans="2:15" s="22" customFormat="1" ht="10.5" x14ac:dyDescent="0.15">
      <c r="B76" s="631" t="s">
        <v>432</v>
      </c>
      <c r="C76" s="631"/>
      <c r="D76" s="631"/>
      <c r="E76" s="631"/>
      <c r="F76" s="631"/>
      <c r="G76" s="631"/>
      <c r="H76" s="631"/>
      <c r="I76" s="631"/>
      <c r="J76" s="30"/>
    </row>
    <row r="77" spans="2:15" ht="12" customHeight="1" x14ac:dyDescent="0.25">
      <c r="B77" s="512"/>
      <c r="C77" s="761">
        <v>2024</v>
      </c>
      <c r="D77" s="763"/>
      <c r="E77" s="763"/>
      <c r="F77" s="763"/>
      <c r="G77" s="157">
        <v>2025</v>
      </c>
      <c r="H77" s="22"/>
      <c r="I77" s="22"/>
      <c r="J77"/>
      <c r="K77" s="9"/>
      <c r="L77" s="9"/>
      <c r="O77" s="9"/>
    </row>
    <row r="78" spans="2:15" s="22" customFormat="1" ht="10.5" x14ac:dyDescent="0.15">
      <c r="B78" s="587"/>
      <c r="C78" s="157" t="s">
        <v>0</v>
      </c>
      <c r="D78" s="157" t="s">
        <v>1</v>
      </c>
      <c r="E78" s="157" t="s">
        <v>2</v>
      </c>
      <c r="F78" s="157" t="s">
        <v>3</v>
      </c>
      <c r="G78" s="157" t="s">
        <v>0</v>
      </c>
      <c r="H78" s="630"/>
      <c r="I78" s="630"/>
      <c r="J78" s="632"/>
    </row>
    <row r="79" spans="2:15" s="22" customFormat="1" ht="10.5" x14ac:dyDescent="0.15">
      <c r="B79" s="260" t="s">
        <v>248</v>
      </c>
      <c r="C79" s="513">
        <v>1233.2899999999997</v>
      </c>
      <c r="D79" s="513">
        <v>1310.2400000000002</v>
      </c>
      <c r="E79" s="513">
        <v>1425.4499999999996</v>
      </c>
      <c r="F79" s="513">
        <v>1519.6</v>
      </c>
      <c r="G79" s="513">
        <v>1511.1424010068461</v>
      </c>
      <c r="J79" s="633"/>
    </row>
    <row r="80" spans="2:15" s="30" customFormat="1" ht="10.5" x14ac:dyDescent="0.15">
      <c r="B80" s="260" t="s">
        <v>249</v>
      </c>
      <c r="C80" s="513">
        <v>75.400000000000006</v>
      </c>
      <c r="D80" s="513">
        <v>72.669999999999987</v>
      </c>
      <c r="E80" s="513">
        <v>87.350000000000023</v>
      </c>
      <c r="F80" s="513">
        <v>81.73</v>
      </c>
      <c r="G80" s="513">
        <v>66.994866210875585</v>
      </c>
      <c r="H80" s="22"/>
      <c r="I80" s="22"/>
      <c r="J80" s="633"/>
    </row>
    <row r="81" spans="2:10" s="30" customFormat="1" ht="10.5" x14ac:dyDescent="0.15">
      <c r="B81" s="260" t="s">
        <v>250</v>
      </c>
      <c r="C81" s="513">
        <v>573.21</v>
      </c>
      <c r="D81" s="513">
        <v>698.53</v>
      </c>
      <c r="E81" s="513">
        <v>783.47</v>
      </c>
      <c r="F81" s="513">
        <v>772.5</v>
      </c>
      <c r="G81" s="513">
        <v>738.61597330371933</v>
      </c>
      <c r="H81" s="22"/>
      <c r="I81" s="22"/>
      <c r="J81" s="633"/>
    </row>
    <row r="82" spans="2:10" s="30" customFormat="1" ht="10.5" x14ac:dyDescent="0.15">
      <c r="B82" s="571" t="s">
        <v>68</v>
      </c>
      <c r="C82" s="572">
        <v>1881.9</v>
      </c>
      <c r="D82" s="572">
        <v>2081.44</v>
      </c>
      <c r="E82" s="572">
        <v>2296.27</v>
      </c>
      <c r="F82" s="572">
        <v>2373.83</v>
      </c>
      <c r="G82" s="572">
        <v>2316.7534000000001</v>
      </c>
    </row>
    <row r="83" spans="2:10" x14ac:dyDescent="0.2">
      <c r="B83" s="148"/>
    </row>
    <row r="119" spans="2:2" x14ac:dyDescent="0.2">
      <c r="B119" s="141"/>
    </row>
    <row r="120" spans="2:2" x14ac:dyDescent="0.2">
      <c r="B120" s="272"/>
    </row>
  </sheetData>
  <mergeCells count="6">
    <mergeCell ref="L3:W3"/>
    <mergeCell ref="C69:F69"/>
    <mergeCell ref="C77:F77"/>
    <mergeCell ref="B5:I5"/>
    <mergeCell ref="B1:I1"/>
    <mergeCell ref="B3:I3"/>
  </mergeCells>
  <hyperlinks>
    <hyperlink ref="B1:C1" location="Contents_en!B4" display="I. Balance of payments of the Republic of Moldova in Quarter I, 2023 (preliminary data)" xr:uid="{B79B324C-E328-48F3-AFF0-B27CB02E00D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47"/>
  <sheetViews>
    <sheetView showGridLines="0" showRowColHeaders="0" zoomScaleNormal="100" workbookViewId="0"/>
  </sheetViews>
  <sheetFormatPr defaultRowHeight="14.25" x14ac:dyDescent="0.2"/>
  <cols>
    <col min="1" max="1" customWidth="true" style="9" width="5.7109375" collapsed="false"/>
    <col min="2" max="2" customWidth="true" style="9" width="44.28515625" collapsed="false"/>
    <col min="3" max="7" style="9" width="9.140625" collapsed="false"/>
    <col min="8" max="8" customWidth="true" style="9" width="9.5703125" collapsed="false"/>
    <col min="9" max="11" style="9" width="9.140625" collapsed="false"/>
    <col min="12" max="12" customWidth="true" style="9" width="30.7109375" collapsed="false"/>
    <col min="13" max="13" style="9" width="9.140625" collapsed="false"/>
    <col min="14" max="14" customWidth="true" style="9" width="8.42578125" collapsed="false"/>
    <col min="15" max="16384" style="9" width="9.140625" collapsed="false"/>
  </cols>
  <sheetData>
    <row r="1" spans="2:22" x14ac:dyDescent="0.2">
      <c r="B1" s="714" t="s">
        <v>106</v>
      </c>
      <c r="C1" s="715"/>
      <c r="D1" s="715"/>
      <c r="E1" s="715"/>
      <c r="F1" s="715"/>
      <c r="G1" s="715"/>
      <c r="H1" s="715"/>
      <c r="I1" s="202"/>
      <c r="J1" s="202"/>
      <c r="K1" s="202"/>
      <c r="L1" s="202"/>
    </row>
    <row r="2" spans="2:22" ht="11.25" customHeight="1" x14ac:dyDescent="0.2"/>
    <row r="3" spans="2:22" x14ac:dyDescent="0.2">
      <c r="B3" s="768" t="s">
        <v>66</v>
      </c>
      <c r="C3" s="768"/>
      <c r="D3" s="768"/>
      <c r="E3" s="768"/>
      <c r="F3" s="768"/>
      <c r="G3" s="768"/>
      <c r="H3" s="768"/>
      <c r="I3" s="768"/>
      <c r="J3" s="768"/>
      <c r="K3" s="768"/>
    </row>
    <row r="4" spans="2:22" ht="5.0999999999999996" customHeight="1" x14ac:dyDescent="0.2">
      <c r="B4" s="128"/>
    </row>
    <row r="5" spans="2:22" s="22" customFormat="1" ht="11.25" thickBot="1" x14ac:dyDescent="0.2">
      <c r="B5" s="634"/>
      <c r="C5" s="769" t="s">
        <v>251</v>
      </c>
      <c r="D5" s="770"/>
      <c r="E5" s="770" t="s">
        <v>252</v>
      </c>
      <c r="F5" s="770"/>
      <c r="G5" s="770" t="s">
        <v>253</v>
      </c>
      <c r="H5" s="770"/>
    </row>
    <row r="6" spans="2:22" s="22" customFormat="1" ht="11.25" thickBot="1" x14ac:dyDescent="0.2">
      <c r="B6" s="634"/>
      <c r="C6" s="766" t="s">
        <v>254</v>
      </c>
      <c r="D6" s="767"/>
      <c r="E6" s="766" t="s">
        <v>254</v>
      </c>
      <c r="F6" s="767"/>
      <c r="G6" s="766" t="s">
        <v>254</v>
      </c>
      <c r="H6" s="767"/>
    </row>
    <row r="7" spans="2:22" ht="12" customHeight="1" thickBot="1" x14ac:dyDescent="0.25">
      <c r="B7" s="66"/>
      <c r="C7" s="54">
        <v>2024</v>
      </c>
      <c r="D7" s="52">
        <v>2025</v>
      </c>
      <c r="E7" s="54">
        <v>2024</v>
      </c>
      <c r="F7" s="52">
        <v>2025</v>
      </c>
      <c r="G7" s="54">
        <v>2024</v>
      </c>
      <c r="H7" s="52">
        <v>2025</v>
      </c>
    </row>
    <row r="8" spans="2:22" s="71" customFormat="1" ht="13.5" thickTop="1" thickBot="1" x14ac:dyDescent="0.25">
      <c r="B8" s="68" t="s">
        <v>255</v>
      </c>
      <c r="C8" s="447">
        <v>1.4</v>
      </c>
      <c r="D8" s="448">
        <v>-8.6</v>
      </c>
      <c r="E8" s="449">
        <v>0.5</v>
      </c>
      <c r="F8" s="448">
        <v>2.5</v>
      </c>
      <c r="G8" s="449">
        <v>-0.1</v>
      </c>
      <c r="H8" s="449">
        <v>0.1</v>
      </c>
    </row>
    <row r="9" spans="2:22" s="71" customFormat="1" ht="13.5" thickTop="1" thickBot="1" x14ac:dyDescent="0.25">
      <c r="B9" s="68" t="s">
        <v>256</v>
      </c>
      <c r="C9" s="434">
        <v>-10</v>
      </c>
      <c r="D9" s="435">
        <v>-1.3</v>
      </c>
      <c r="E9" s="62">
        <v>-16</v>
      </c>
      <c r="F9" s="435">
        <v>12.7</v>
      </c>
      <c r="G9" s="62">
        <v>-20.5</v>
      </c>
      <c r="H9" s="62">
        <v>0.2</v>
      </c>
    </row>
    <row r="10" spans="2:22" s="71" customFormat="1" ht="13.5" thickTop="1" thickBot="1" x14ac:dyDescent="0.25">
      <c r="B10" s="68" t="s">
        <v>257</v>
      </c>
      <c r="C10" s="434">
        <v>0.1</v>
      </c>
      <c r="D10" s="435">
        <v>-0.4</v>
      </c>
      <c r="E10" s="62">
        <v>-1.9</v>
      </c>
      <c r="F10" s="435">
        <v>0.6</v>
      </c>
      <c r="G10" s="62">
        <v>-3.4</v>
      </c>
      <c r="H10" s="62">
        <v>0</v>
      </c>
    </row>
    <row r="11" spans="2:22" s="71" customFormat="1" ht="13.5" thickTop="1" thickBot="1" x14ac:dyDescent="0.25">
      <c r="B11" s="68" t="s">
        <v>258</v>
      </c>
      <c r="C11" s="434">
        <v>-0.9</v>
      </c>
      <c r="D11" s="435">
        <v>-0.1</v>
      </c>
      <c r="E11" s="62">
        <v>0.1</v>
      </c>
      <c r="F11" s="435">
        <v>0.3</v>
      </c>
      <c r="G11" s="62">
        <v>0.8</v>
      </c>
      <c r="H11" s="62">
        <v>0</v>
      </c>
    </row>
    <row r="12" spans="2:22" s="71" customFormat="1" ht="13.5" thickTop="1" thickBot="1" x14ac:dyDescent="0.25">
      <c r="B12" s="68" t="s">
        <v>259</v>
      </c>
      <c r="C12" s="434">
        <v>-1.1000000000000001</v>
      </c>
      <c r="D12" s="435">
        <v>-0.2</v>
      </c>
      <c r="E12" s="62">
        <v>-0.2</v>
      </c>
      <c r="F12" s="435">
        <v>0.4</v>
      </c>
      <c r="G12" s="62">
        <v>0.4</v>
      </c>
      <c r="H12" s="62">
        <v>0</v>
      </c>
    </row>
    <row r="13" spans="2:22" s="71" customFormat="1" ht="13.5" thickTop="1" thickBot="1" x14ac:dyDescent="0.25">
      <c r="B13" s="68" t="s">
        <v>260</v>
      </c>
      <c r="C13" s="434">
        <v>-0.2</v>
      </c>
      <c r="D13" s="435">
        <v>1.8</v>
      </c>
      <c r="E13" s="62">
        <v>0.6</v>
      </c>
      <c r="F13" s="435">
        <v>2.2999999999999998</v>
      </c>
      <c r="G13" s="62">
        <v>1.1000000000000001</v>
      </c>
      <c r="H13" s="62">
        <v>0</v>
      </c>
    </row>
    <row r="14" spans="2:22" s="71" customFormat="1" ht="13.5" thickTop="1" thickBot="1" x14ac:dyDescent="0.25">
      <c r="B14" s="68" t="s">
        <v>261</v>
      </c>
      <c r="C14" s="434">
        <v>1.6</v>
      </c>
      <c r="D14" s="435">
        <v>-4.2</v>
      </c>
      <c r="E14" s="62">
        <v>1.2</v>
      </c>
      <c r="F14" s="435">
        <v>2</v>
      </c>
      <c r="G14" s="62">
        <v>0.9</v>
      </c>
      <c r="H14" s="62">
        <v>0.1</v>
      </c>
    </row>
    <row r="15" spans="2:22" s="71" customFormat="1" ht="13.5" thickTop="1" thickBot="1" x14ac:dyDescent="0.25">
      <c r="B15" s="68" t="s">
        <v>262</v>
      </c>
      <c r="C15" s="434">
        <v>-2.1</v>
      </c>
      <c r="D15" s="435">
        <v>0.2</v>
      </c>
      <c r="E15" s="62">
        <v>2.4</v>
      </c>
      <c r="F15" s="435">
        <v>2</v>
      </c>
      <c r="G15" s="62">
        <v>5.8</v>
      </c>
      <c r="H15" s="62">
        <v>0</v>
      </c>
    </row>
    <row r="16" spans="2:22" s="22" customFormat="1" ht="12" thickTop="1" thickBot="1" x14ac:dyDescent="0.2">
      <c r="B16" s="207" t="s">
        <v>263</v>
      </c>
      <c r="C16" s="442">
        <v>-2.1</v>
      </c>
      <c r="D16" s="635">
        <v>1.3</v>
      </c>
      <c r="E16" s="443">
        <v>1.5</v>
      </c>
      <c r="F16" s="635">
        <v>2.6</v>
      </c>
      <c r="G16" s="443">
        <v>4.2</v>
      </c>
      <c r="H16" s="443">
        <v>0</v>
      </c>
      <c r="V16" s="636"/>
    </row>
    <row r="17" spans="2:8" s="22" customFormat="1" ht="10.5" x14ac:dyDescent="0.15">
      <c r="B17" s="206" t="s">
        <v>123</v>
      </c>
      <c r="C17" s="445">
        <v>-13</v>
      </c>
      <c r="D17" s="637">
        <v>-13.3</v>
      </c>
      <c r="E17" s="497">
        <v>-12.4</v>
      </c>
      <c r="F17" s="637">
        <v>23.1</v>
      </c>
      <c r="G17" s="497">
        <v>-11.9</v>
      </c>
      <c r="H17" s="497">
        <v>0.5</v>
      </c>
    </row>
    <row r="18" spans="2:8" x14ac:dyDescent="0.2">
      <c r="B18" s="272"/>
    </row>
    <row r="34" spans="3:11" x14ac:dyDescent="0.2">
      <c r="C34" s="45"/>
      <c r="D34" s="45"/>
      <c r="E34" s="45"/>
      <c r="F34" s="45"/>
      <c r="G34" s="45"/>
      <c r="H34" s="45"/>
      <c r="I34" s="45"/>
      <c r="J34" s="45"/>
      <c r="K34" s="45"/>
    </row>
    <row r="35" spans="3:11" x14ac:dyDescent="0.2">
      <c r="C35" s="45"/>
      <c r="D35" s="45"/>
      <c r="E35" s="45"/>
      <c r="F35" s="45"/>
      <c r="G35" s="45"/>
      <c r="H35" s="45"/>
      <c r="I35" s="45"/>
      <c r="J35" s="45"/>
      <c r="K35" s="45"/>
    </row>
    <row r="36" spans="3:11" x14ac:dyDescent="0.2">
      <c r="C36" s="45"/>
      <c r="D36" s="45"/>
      <c r="E36" s="45"/>
      <c r="F36" s="45"/>
      <c r="G36" s="45"/>
      <c r="H36" s="45"/>
      <c r="I36" s="45"/>
      <c r="J36" s="45"/>
      <c r="K36" s="45"/>
    </row>
    <row r="37" spans="3:11" x14ac:dyDescent="0.2">
      <c r="C37" s="45"/>
      <c r="D37" s="45"/>
      <c r="E37" s="45"/>
      <c r="F37" s="45"/>
      <c r="G37" s="45"/>
      <c r="H37" s="45"/>
      <c r="I37" s="45"/>
      <c r="J37" s="45"/>
      <c r="K37" s="45"/>
    </row>
    <row r="38" spans="3:11" x14ac:dyDescent="0.2">
      <c r="C38" s="45"/>
      <c r="D38" s="45"/>
      <c r="E38" s="45"/>
      <c r="F38" s="45"/>
      <c r="G38" s="45"/>
      <c r="H38" s="45"/>
      <c r="I38" s="45"/>
      <c r="J38" s="45"/>
      <c r="K38" s="45"/>
    </row>
    <row r="39" spans="3:11" x14ac:dyDescent="0.2">
      <c r="C39" s="45"/>
      <c r="D39" s="45"/>
      <c r="E39" s="45"/>
      <c r="F39" s="45"/>
      <c r="G39" s="45"/>
      <c r="H39" s="45"/>
      <c r="I39" s="45"/>
      <c r="J39" s="45"/>
      <c r="K39" s="45"/>
    </row>
    <row r="40" spans="3:11" x14ac:dyDescent="0.2">
      <c r="C40" s="45"/>
      <c r="D40" s="45"/>
      <c r="E40" s="45"/>
      <c r="F40" s="45"/>
      <c r="G40" s="45"/>
      <c r="H40" s="45"/>
      <c r="I40" s="45"/>
      <c r="J40" s="45"/>
      <c r="K40" s="45"/>
    </row>
    <row r="41" spans="3:11" x14ac:dyDescent="0.2">
      <c r="C41" s="45"/>
      <c r="D41" s="45"/>
      <c r="E41" s="45"/>
      <c r="F41" s="45"/>
      <c r="G41" s="45"/>
      <c r="H41" s="45"/>
      <c r="I41" s="45"/>
      <c r="J41" s="45"/>
      <c r="K41" s="45"/>
    </row>
    <row r="42" spans="3:11" x14ac:dyDescent="0.2">
      <c r="C42" s="45"/>
      <c r="D42" s="45"/>
      <c r="E42" s="45"/>
      <c r="F42" s="45"/>
      <c r="G42" s="45"/>
      <c r="H42" s="45"/>
      <c r="I42" s="45"/>
      <c r="J42" s="45"/>
      <c r="K42" s="45"/>
    </row>
    <row r="43" spans="3:11" x14ac:dyDescent="0.2">
      <c r="C43" s="45"/>
      <c r="D43" s="45"/>
      <c r="E43" s="45"/>
      <c r="F43" s="45"/>
      <c r="G43" s="45"/>
      <c r="H43" s="45"/>
      <c r="I43" s="45"/>
      <c r="J43" s="45"/>
      <c r="K43" s="45"/>
    </row>
    <row r="44" spans="3:11" x14ac:dyDescent="0.2">
      <c r="C44" s="45"/>
      <c r="D44" s="45"/>
      <c r="E44" s="45"/>
      <c r="F44" s="45"/>
      <c r="G44" s="45"/>
      <c r="H44" s="45"/>
      <c r="I44" s="45"/>
      <c r="J44" s="45"/>
      <c r="K44" s="45"/>
    </row>
    <row r="45" spans="3:11" x14ac:dyDescent="0.2">
      <c r="C45" s="45"/>
      <c r="D45" s="45"/>
      <c r="E45" s="45"/>
      <c r="F45" s="45"/>
      <c r="G45" s="45"/>
      <c r="H45" s="45"/>
      <c r="I45" s="45"/>
      <c r="J45" s="45"/>
      <c r="K45" s="45"/>
    </row>
    <row r="46" spans="3:11" x14ac:dyDescent="0.2">
      <c r="C46" s="45"/>
      <c r="D46" s="45"/>
      <c r="E46" s="45"/>
      <c r="F46" s="45"/>
      <c r="G46" s="45"/>
      <c r="H46" s="45"/>
      <c r="I46" s="45"/>
      <c r="J46" s="45"/>
      <c r="K46" s="45"/>
    </row>
    <row r="47" spans="3:11" x14ac:dyDescent="0.2">
      <c r="C47" s="45"/>
      <c r="D47" s="45"/>
      <c r="E47" s="45"/>
      <c r="F47" s="45"/>
      <c r="G47" s="45"/>
      <c r="H47" s="45"/>
      <c r="I47" s="45"/>
      <c r="J47" s="45"/>
      <c r="K47" s="45"/>
    </row>
  </sheetData>
  <mergeCells count="8">
    <mergeCell ref="C6:D6"/>
    <mergeCell ref="E6:F6"/>
    <mergeCell ref="G6:H6"/>
    <mergeCell ref="B3:K3"/>
    <mergeCell ref="B1:H1"/>
    <mergeCell ref="C5:D5"/>
    <mergeCell ref="E5:F5"/>
    <mergeCell ref="G5:H5"/>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V71"/>
  <sheetViews>
    <sheetView showGridLines="0" showRowColHeaders="0" zoomScaleNormal="100" workbookViewId="0"/>
  </sheetViews>
  <sheetFormatPr defaultRowHeight="14.25" x14ac:dyDescent="0.2"/>
  <cols>
    <col min="1" max="1" customWidth="true" style="9" width="5.7109375" collapsed="false"/>
    <col min="2" max="2" customWidth="true" style="150" width="37.42578125" collapsed="false"/>
    <col min="3" max="7" customWidth="true" style="9" width="11.140625" collapsed="false"/>
    <col min="8" max="16384" style="9" width="9.140625" collapsed="false"/>
  </cols>
  <sheetData>
    <row r="1" spans="2:8" x14ac:dyDescent="0.2">
      <c r="B1" s="714" t="s">
        <v>106</v>
      </c>
      <c r="C1" s="715"/>
      <c r="D1" s="715"/>
      <c r="E1" s="715"/>
      <c r="F1" s="715"/>
      <c r="G1" s="715"/>
      <c r="H1" s="202"/>
    </row>
    <row r="2" spans="2:8" ht="11.25" customHeight="1" x14ac:dyDescent="0.2"/>
    <row r="3" spans="2:8" s="42" customFormat="1" ht="45" customHeight="1" x14ac:dyDescent="0.25">
      <c r="B3" s="717" t="s">
        <v>178</v>
      </c>
      <c r="C3" s="717"/>
      <c r="D3" s="717"/>
      <c r="E3" s="717"/>
      <c r="F3" s="717"/>
      <c r="G3" s="717"/>
    </row>
    <row r="4" spans="2:8" ht="5.0999999999999996" customHeight="1" x14ac:dyDescent="0.2">
      <c r="B4" s="252"/>
      <c r="C4" s="219"/>
      <c r="D4" s="219"/>
      <c r="E4" s="219"/>
      <c r="F4" s="219"/>
      <c r="G4" s="219"/>
    </row>
    <row r="5" spans="2:8" s="220" customFormat="1" x14ac:dyDescent="0.2">
      <c r="B5" s="773" t="s">
        <v>125</v>
      </c>
      <c r="C5" s="773"/>
      <c r="D5" s="773"/>
      <c r="E5" s="773"/>
      <c r="F5" s="773"/>
      <c r="G5" s="773"/>
    </row>
    <row r="29" spans="2:7" ht="11.25" customHeight="1" x14ac:dyDescent="0.2">
      <c r="B29" s="151"/>
      <c r="C29" s="21"/>
      <c r="D29" s="21"/>
      <c r="E29" s="21"/>
      <c r="F29" s="21"/>
      <c r="G29" s="21"/>
    </row>
    <row r="30" spans="2:7" ht="11.25" customHeight="1" x14ac:dyDescent="0.2">
      <c r="B30" s="151"/>
      <c r="C30" s="21"/>
      <c r="D30" s="21"/>
      <c r="E30" s="21"/>
      <c r="F30" s="21"/>
      <c r="G30" s="21"/>
    </row>
    <row r="31" spans="2:7" ht="15" customHeight="1" x14ac:dyDescent="0.2">
      <c r="B31" s="272"/>
      <c r="C31" s="21"/>
      <c r="D31" s="21"/>
      <c r="E31" s="21"/>
      <c r="F31" s="21"/>
      <c r="G31" s="21"/>
    </row>
    <row r="32" spans="2:7" ht="11.25" customHeight="1" x14ac:dyDescent="0.2">
      <c r="B32" s="771"/>
      <c r="C32" s="774">
        <v>2024</v>
      </c>
      <c r="D32" s="775"/>
      <c r="E32" s="775"/>
      <c r="F32" s="775"/>
      <c r="G32" s="484">
        <v>2025</v>
      </c>
    </row>
    <row r="33" spans="2:22" s="22" customFormat="1" ht="10.5" x14ac:dyDescent="0.15">
      <c r="B33" s="772"/>
      <c r="C33" s="152" t="s">
        <v>0</v>
      </c>
      <c r="D33" s="152" t="s">
        <v>1</v>
      </c>
      <c r="E33" s="152" t="s">
        <v>2</v>
      </c>
      <c r="F33" s="152" t="s">
        <v>3</v>
      </c>
      <c r="G33" s="152" t="s">
        <v>0</v>
      </c>
    </row>
    <row r="34" spans="2:22" s="22" customFormat="1" ht="10.5" x14ac:dyDescent="0.15">
      <c r="B34" s="153" t="s">
        <v>264</v>
      </c>
      <c r="C34" s="154">
        <v>144.93</v>
      </c>
      <c r="D34" s="154">
        <v>133.69</v>
      </c>
      <c r="E34" s="154">
        <v>157.63999999999999</v>
      </c>
      <c r="F34" s="154">
        <v>133.75</v>
      </c>
      <c r="G34" s="154">
        <v>117.13</v>
      </c>
      <c r="H34" s="638"/>
      <c r="K34" s="262"/>
      <c r="L34" s="263"/>
      <c r="M34" s="263"/>
      <c r="N34" s="263"/>
      <c r="O34" s="263"/>
      <c r="P34" s="263"/>
      <c r="Q34" s="263"/>
      <c r="V34" s="638"/>
    </row>
    <row r="35" spans="2:22" s="22" customFormat="1" ht="10.5" x14ac:dyDescent="0.15">
      <c r="B35" s="153" t="s">
        <v>265</v>
      </c>
      <c r="C35" s="154">
        <v>-2.839999999999975</v>
      </c>
      <c r="D35" s="154">
        <v>28.1</v>
      </c>
      <c r="E35" s="154">
        <v>85.7</v>
      </c>
      <c r="F35" s="154">
        <v>111.62</v>
      </c>
      <c r="G35" s="154">
        <v>176.52</v>
      </c>
      <c r="H35" s="638"/>
      <c r="K35" s="262"/>
      <c r="L35" s="263"/>
      <c r="M35" s="263"/>
      <c r="N35" s="263"/>
      <c r="O35" s="263"/>
      <c r="P35" s="263"/>
      <c r="Q35" s="263"/>
    </row>
    <row r="36" spans="2:22" s="22" customFormat="1" ht="10.5" x14ac:dyDescent="0.15">
      <c r="B36" s="153" t="s">
        <v>266</v>
      </c>
      <c r="C36" s="154">
        <v>67.81</v>
      </c>
      <c r="D36" s="154">
        <v>63.82</v>
      </c>
      <c r="E36" s="154">
        <v>77.13</v>
      </c>
      <c r="F36" s="154">
        <v>70.69</v>
      </c>
      <c r="G36" s="154">
        <v>59.21</v>
      </c>
      <c r="H36" s="638"/>
      <c r="K36" s="262"/>
      <c r="L36" s="263"/>
      <c r="M36" s="263"/>
      <c r="N36" s="263"/>
      <c r="O36" s="263"/>
      <c r="P36" s="263"/>
      <c r="Q36" s="263"/>
    </row>
    <row r="37" spans="2:22" s="22" customFormat="1" ht="10.5" x14ac:dyDescent="0.15">
      <c r="B37" s="153" t="s">
        <v>267</v>
      </c>
      <c r="C37" s="154">
        <v>18.309999999999999</v>
      </c>
      <c r="D37" s="154">
        <v>18.23</v>
      </c>
      <c r="E37" s="154">
        <v>37.29</v>
      </c>
      <c r="F37" s="154">
        <v>53.82</v>
      </c>
      <c r="G37" s="154">
        <v>108.98</v>
      </c>
      <c r="H37" s="638"/>
      <c r="K37" s="262"/>
      <c r="L37" s="263"/>
      <c r="M37" s="263"/>
      <c r="N37" s="263"/>
      <c r="O37" s="263"/>
      <c r="P37" s="263"/>
      <c r="Q37" s="263"/>
    </row>
    <row r="38" spans="2:22" s="22" customFormat="1" ht="10.5" x14ac:dyDescent="0.15">
      <c r="B38" s="153" t="s">
        <v>268</v>
      </c>
      <c r="C38" s="154">
        <v>3.06</v>
      </c>
      <c r="D38" s="154">
        <v>2.4700000000000002</v>
      </c>
      <c r="E38" s="154">
        <v>2.16</v>
      </c>
      <c r="F38" s="154">
        <v>4.53</v>
      </c>
      <c r="G38" s="154">
        <v>3.63</v>
      </c>
      <c r="H38" s="638"/>
      <c r="K38" s="262"/>
      <c r="L38" s="263"/>
      <c r="M38" s="263"/>
      <c r="N38" s="263"/>
      <c r="O38" s="263"/>
      <c r="P38" s="263"/>
      <c r="Q38" s="263"/>
    </row>
    <row r="39" spans="2:22" s="22" customFormat="1" ht="10.5" x14ac:dyDescent="0.15">
      <c r="B39" s="153" t="s">
        <v>269</v>
      </c>
      <c r="C39" s="154">
        <v>0.1</v>
      </c>
      <c r="D39" s="154">
        <v>0.08</v>
      </c>
      <c r="E39" s="154">
        <v>0.11</v>
      </c>
      <c r="F39" s="154">
        <v>0.02</v>
      </c>
      <c r="G39" s="154">
        <v>0.03</v>
      </c>
      <c r="H39" s="638"/>
      <c r="K39" s="262"/>
      <c r="L39" s="263"/>
      <c r="M39" s="263"/>
      <c r="N39" s="263"/>
      <c r="O39" s="263"/>
      <c r="P39" s="263"/>
      <c r="Q39" s="263"/>
    </row>
    <row r="40" spans="2:22" s="22" customFormat="1" ht="10.5" x14ac:dyDescent="0.15">
      <c r="B40" s="153" t="s">
        <v>270</v>
      </c>
      <c r="C40" s="154">
        <v>23.819999999999936</v>
      </c>
      <c r="D40" s="154">
        <v>29.710000000000051</v>
      </c>
      <c r="E40" s="154">
        <v>34.88000000000001</v>
      </c>
      <c r="F40" s="154">
        <v>29.680000000000032</v>
      </c>
      <c r="G40" s="154">
        <v>28.53</v>
      </c>
      <c r="H40" s="638"/>
      <c r="K40" s="262"/>
      <c r="L40" s="263"/>
      <c r="M40" s="263"/>
      <c r="N40" s="263"/>
      <c r="O40" s="263"/>
      <c r="P40" s="263"/>
      <c r="Q40" s="263"/>
    </row>
    <row r="41" spans="2:22" s="22" customFormat="1" ht="10.5" x14ac:dyDescent="0.15">
      <c r="B41" s="155" t="s">
        <v>123</v>
      </c>
      <c r="C41" s="259">
        <v>255.18999999999997</v>
      </c>
      <c r="D41" s="259">
        <v>276.10000000000008</v>
      </c>
      <c r="E41" s="259">
        <v>394.91</v>
      </c>
      <c r="F41" s="259">
        <v>404.11</v>
      </c>
      <c r="G41" s="259">
        <v>494.03</v>
      </c>
      <c r="H41" s="638"/>
      <c r="K41" s="264"/>
      <c r="L41" s="265"/>
      <c r="M41" s="265"/>
      <c r="N41" s="265"/>
      <c r="O41" s="265"/>
      <c r="P41" s="265"/>
      <c r="Q41" s="265"/>
    </row>
    <row r="42" spans="2:22" ht="12" customHeight="1" x14ac:dyDescent="0.2">
      <c r="B42" s="156"/>
    </row>
    <row r="43" spans="2:22" ht="12" customHeight="1" x14ac:dyDescent="0.2">
      <c r="B43" s="9"/>
    </row>
    <row r="44" spans="2:22" x14ac:dyDescent="0.2">
      <c r="B44" s="9"/>
    </row>
    <row r="45" spans="2:22" x14ac:dyDescent="0.2">
      <c r="B45" s="9"/>
    </row>
    <row r="46" spans="2:22" x14ac:dyDescent="0.2">
      <c r="B46" s="9"/>
    </row>
    <row r="47" spans="2:22" x14ac:dyDescent="0.2">
      <c r="B47" s="9"/>
    </row>
    <row r="48" spans="2:22" x14ac:dyDescent="0.2">
      <c r="B48" s="9"/>
    </row>
    <row r="49" spans="2:7" x14ac:dyDescent="0.2">
      <c r="B49" s="9"/>
    </row>
    <row r="50" spans="2:7" x14ac:dyDescent="0.2">
      <c r="B50" s="9"/>
    </row>
    <row r="55" spans="2:7" x14ac:dyDescent="0.2">
      <c r="B55" s="9"/>
    </row>
    <row r="56" spans="2:7" x14ac:dyDescent="0.2">
      <c r="B56" s="9"/>
    </row>
    <row r="57" spans="2:7" x14ac:dyDescent="0.2">
      <c r="B57" s="9"/>
    </row>
    <row r="58" spans="2:7" x14ac:dyDescent="0.2">
      <c r="B58" s="9"/>
    </row>
    <row r="59" spans="2:7" x14ac:dyDescent="0.2">
      <c r="B59" s="9"/>
    </row>
    <row r="60" spans="2:7" x14ac:dyDescent="0.2">
      <c r="B60" s="9"/>
    </row>
    <row r="61" spans="2:7" x14ac:dyDescent="0.2">
      <c r="B61" s="9"/>
    </row>
    <row r="62" spans="2:7" x14ac:dyDescent="0.2">
      <c r="B62" s="9"/>
    </row>
    <row r="64" spans="2:7" x14ac:dyDescent="0.2">
      <c r="C64" s="118"/>
      <c r="D64" s="118"/>
      <c r="E64" s="118"/>
      <c r="F64" s="118"/>
      <c r="G64" s="118"/>
    </row>
    <row r="65" spans="3:7" x14ac:dyDescent="0.2">
      <c r="C65" s="118"/>
      <c r="D65" s="118"/>
      <c r="E65" s="118"/>
      <c r="F65" s="118"/>
      <c r="G65" s="118"/>
    </row>
    <row r="66" spans="3:7" x14ac:dyDescent="0.2">
      <c r="C66" s="118"/>
      <c r="D66" s="118"/>
      <c r="E66" s="118"/>
      <c r="F66" s="118"/>
      <c r="G66" s="118"/>
    </row>
    <row r="67" spans="3:7" x14ac:dyDescent="0.2">
      <c r="C67" s="118"/>
      <c r="D67" s="118"/>
      <c r="E67" s="118"/>
      <c r="F67" s="118"/>
      <c r="G67" s="118"/>
    </row>
    <row r="68" spans="3:7" x14ac:dyDescent="0.2">
      <c r="C68" s="118"/>
      <c r="D68" s="118"/>
      <c r="E68" s="118"/>
      <c r="F68" s="118"/>
      <c r="G68" s="118"/>
    </row>
    <row r="69" spans="3:7" x14ac:dyDescent="0.2">
      <c r="C69" s="118"/>
      <c r="D69" s="118"/>
      <c r="E69" s="118"/>
      <c r="F69" s="118"/>
      <c r="G69" s="118"/>
    </row>
    <row r="70" spans="3:7" x14ac:dyDescent="0.2">
      <c r="C70" s="118"/>
      <c r="D70" s="118"/>
      <c r="E70" s="118"/>
      <c r="F70" s="118"/>
      <c r="G70" s="118"/>
    </row>
    <row r="71" spans="3:7" x14ac:dyDescent="0.2">
      <c r="C71" s="118"/>
      <c r="D71" s="118"/>
      <c r="E71" s="118"/>
      <c r="F71" s="118"/>
      <c r="G71" s="118"/>
    </row>
  </sheetData>
  <mergeCells count="5">
    <mergeCell ref="B1:G1"/>
    <mergeCell ref="B32:B33"/>
    <mergeCell ref="B5:G5"/>
    <mergeCell ref="C32:F32"/>
    <mergeCell ref="B3:G3"/>
  </mergeCells>
  <hyperlinks>
    <hyperlink ref="B1:C1" location="Contents_en!B4" display="I. Balance of payments of the Republic of Moldova in Quarter I, 2023 (preliminary data)" xr:uid="{4F6A40A7-E6C2-47C1-9B2D-E52C0309AC6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G42"/>
  <sheetViews>
    <sheetView showGridLines="0" showRowColHeaders="0" zoomScaleNormal="100" workbookViewId="0"/>
  </sheetViews>
  <sheetFormatPr defaultRowHeight="14.25" x14ac:dyDescent="0.2"/>
  <cols>
    <col min="1" max="1" customWidth="true" style="9" width="5.7109375" collapsed="false"/>
    <col min="2" max="2" customWidth="true" style="9" width="32.28515625" collapsed="false"/>
    <col min="3" max="7" customWidth="true" style="9" width="12.7109375" collapsed="false"/>
    <col min="8" max="16384" style="9" width="9.140625" collapsed="false"/>
  </cols>
  <sheetData>
    <row r="1" spans="2:7" x14ac:dyDescent="0.2">
      <c r="B1" s="714" t="s">
        <v>106</v>
      </c>
      <c r="C1" s="715"/>
      <c r="D1" s="715"/>
      <c r="E1" s="715"/>
      <c r="F1" s="715"/>
      <c r="G1" s="715"/>
    </row>
    <row r="2" spans="2:7" ht="11.25" customHeight="1" x14ac:dyDescent="0.2"/>
    <row r="3" spans="2:7" s="42" customFormat="1" ht="30" customHeight="1" x14ac:dyDescent="0.25">
      <c r="B3" s="717" t="s">
        <v>179</v>
      </c>
      <c r="C3" s="717"/>
      <c r="D3" s="717"/>
      <c r="E3" s="717"/>
      <c r="F3" s="717"/>
      <c r="G3" s="717"/>
    </row>
    <row r="4" spans="2:7" ht="5.0999999999999996" customHeight="1" x14ac:dyDescent="0.2"/>
    <row r="5" spans="2:7" s="220" customFormat="1" x14ac:dyDescent="0.2">
      <c r="B5" s="773" t="s">
        <v>126</v>
      </c>
      <c r="C5" s="773"/>
      <c r="D5" s="773"/>
      <c r="E5" s="773"/>
      <c r="F5" s="773"/>
      <c r="G5" s="773"/>
    </row>
    <row r="24" spans="2:7" ht="15" customHeight="1" x14ac:dyDescent="0.2">
      <c r="B24" s="272"/>
      <c r="C24" s="21"/>
      <c r="D24" s="21"/>
      <c r="E24" s="21"/>
      <c r="F24" s="21"/>
      <c r="G24" s="21"/>
    </row>
    <row r="25" spans="2:7" ht="11.25" customHeight="1" x14ac:dyDescent="0.2">
      <c r="B25" s="776"/>
      <c r="C25" s="757">
        <v>2024</v>
      </c>
      <c r="D25" s="758"/>
      <c r="E25" s="758"/>
      <c r="F25" s="758"/>
      <c r="G25" s="157">
        <v>2025</v>
      </c>
    </row>
    <row r="26" spans="2:7" s="22" customFormat="1" ht="10.5" x14ac:dyDescent="0.15">
      <c r="B26" s="777"/>
      <c r="C26" s="157" t="s">
        <v>0</v>
      </c>
      <c r="D26" s="157" t="s">
        <v>1</v>
      </c>
      <c r="E26" s="157" t="s">
        <v>2</v>
      </c>
      <c r="F26" s="157" t="s">
        <v>3</v>
      </c>
      <c r="G26" s="157" t="s">
        <v>0</v>
      </c>
    </row>
    <row r="27" spans="2:7" s="22" customFormat="1" ht="10.5" x14ac:dyDescent="0.15">
      <c r="B27" s="158" t="s">
        <v>253</v>
      </c>
      <c r="C27" s="64">
        <v>210.34999999999991</v>
      </c>
      <c r="D27" s="64">
        <v>239.77999999999997</v>
      </c>
      <c r="E27" s="64">
        <v>231.64000000000004</v>
      </c>
      <c r="F27" s="64">
        <v>237.02999999999997</v>
      </c>
      <c r="G27" s="64">
        <v>200.19839791999999</v>
      </c>
    </row>
    <row r="28" spans="2:7" s="22" customFormat="1" ht="10.5" x14ac:dyDescent="0.15">
      <c r="B28" s="3" t="s">
        <v>251</v>
      </c>
      <c r="C28" s="64">
        <v>568.54</v>
      </c>
      <c r="D28" s="64">
        <v>683.86</v>
      </c>
      <c r="E28" s="64">
        <v>740.2</v>
      </c>
      <c r="F28" s="64">
        <v>711.13</v>
      </c>
      <c r="G28" s="64">
        <v>626.05286265000007</v>
      </c>
    </row>
    <row r="29" spans="2:7" s="22" customFormat="1" ht="10.5" x14ac:dyDescent="0.15">
      <c r="B29" s="3" t="s">
        <v>252</v>
      </c>
      <c r="C29" s="64">
        <v>358.19000000000005</v>
      </c>
      <c r="D29" s="64">
        <v>444.08000000000004</v>
      </c>
      <c r="E29" s="64">
        <v>508.56</v>
      </c>
      <c r="F29" s="64">
        <v>474.1</v>
      </c>
      <c r="G29" s="64">
        <v>425.85446473000007</v>
      </c>
    </row>
    <row r="30" spans="2:7" s="22" customFormat="1" ht="10.5" x14ac:dyDescent="0.15">
      <c r="B30" s="159" t="s">
        <v>271</v>
      </c>
      <c r="C30" s="364">
        <v>5.4743290791363908</v>
      </c>
      <c r="D30" s="364">
        <v>5.6362991013607697</v>
      </c>
      <c r="E30" s="364">
        <v>4.4428418537030714</v>
      </c>
      <c r="F30" s="364">
        <v>4.8474672632864122</v>
      </c>
      <c r="G30" s="364">
        <v>5.0999999999999996</v>
      </c>
    </row>
    <row r="39" spans="3:7" x14ac:dyDescent="0.2">
      <c r="C39" s="160"/>
      <c r="D39" s="160"/>
      <c r="E39" s="160"/>
      <c r="F39" s="160"/>
      <c r="G39" s="160"/>
    </row>
    <row r="40" spans="3:7" x14ac:dyDescent="0.2">
      <c r="C40" s="160"/>
      <c r="D40" s="160"/>
      <c r="E40" s="160"/>
      <c r="F40" s="160"/>
      <c r="G40" s="160"/>
    </row>
    <row r="41" spans="3:7" x14ac:dyDescent="0.2">
      <c r="C41" s="160"/>
      <c r="D41" s="160"/>
      <c r="E41" s="160"/>
      <c r="F41" s="160"/>
      <c r="G41" s="160"/>
    </row>
    <row r="42" spans="3:7" x14ac:dyDescent="0.2">
      <c r="C42" s="160"/>
      <c r="D42" s="160"/>
      <c r="E42" s="160"/>
      <c r="F42" s="160"/>
      <c r="G42" s="160"/>
    </row>
  </sheetData>
  <mergeCells count="5">
    <mergeCell ref="B25:B26"/>
    <mergeCell ref="C25:F25"/>
    <mergeCell ref="B5:G5"/>
    <mergeCell ref="B1:G1"/>
    <mergeCell ref="B3:G3"/>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5" x14ac:dyDescent="0.25"/>
  <cols>
    <col min="1" max="1" customWidth="true" style="9" width="5.7109375" collapsed="false"/>
    <col min="2" max="2" customWidth="true" style="9" width="50.7109375" collapsed="false"/>
    <col min="3" max="9" style="9" width="9.140625" collapsed="false"/>
    <col min="10" max="15" customWidth="true" width="10.28515625" collapsed="false"/>
    <col min="16" max="25" customWidth="true" style="9" width="10.28515625" collapsed="false"/>
    <col min="26" max="16384" style="9" width="9.140625" collapsed="false"/>
  </cols>
  <sheetData>
    <row r="1" spans="2:16" ht="14.25" x14ac:dyDescent="0.2">
      <c r="B1" s="714" t="s">
        <v>106</v>
      </c>
      <c r="C1" s="715"/>
      <c r="D1" s="715"/>
      <c r="E1" s="715"/>
      <c r="F1" s="715"/>
      <c r="G1" s="715"/>
      <c r="H1" s="715"/>
      <c r="J1" s="9"/>
      <c r="K1" s="9"/>
      <c r="L1" s="9"/>
      <c r="M1" s="9"/>
      <c r="N1" s="9"/>
      <c r="O1" s="9"/>
    </row>
    <row r="2" spans="2:16" ht="11.25" customHeight="1" x14ac:dyDescent="0.25"/>
    <row r="3" spans="2:16" ht="14.25" x14ac:dyDescent="0.2">
      <c r="B3" s="768" t="s">
        <v>11</v>
      </c>
      <c r="C3" s="768"/>
      <c r="D3" s="768"/>
      <c r="E3" s="768"/>
      <c r="F3" s="768"/>
      <c r="G3" s="768"/>
      <c r="H3" s="768"/>
      <c r="J3" s="9"/>
      <c r="K3" s="9"/>
      <c r="L3" s="9"/>
      <c r="M3" s="9"/>
      <c r="N3" s="9"/>
      <c r="O3" s="9"/>
    </row>
    <row r="4" spans="2:16" ht="5.0999999999999996" customHeight="1" x14ac:dyDescent="0.25">
      <c r="B4" s="128"/>
    </row>
    <row r="5" spans="2:16" s="71" customFormat="1" ht="12.75" thickBot="1" x14ac:dyDescent="0.25">
      <c r="B5" s="161"/>
      <c r="C5" s="778" t="s">
        <v>251</v>
      </c>
      <c r="D5" s="779"/>
      <c r="E5" s="779" t="s">
        <v>252</v>
      </c>
      <c r="F5" s="779"/>
      <c r="G5" s="779" t="s">
        <v>253</v>
      </c>
      <c r="H5" s="779"/>
    </row>
    <row r="6" spans="2:16" s="71" customFormat="1" ht="12.75" thickBot="1" x14ac:dyDescent="0.25">
      <c r="B6" s="161"/>
      <c r="C6" s="780" t="s">
        <v>254</v>
      </c>
      <c r="D6" s="781"/>
      <c r="E6" s="780" t="s">
        <v>254</v>
      </c>
      <c r="F6" s="781"/>
      <c r="G6" s="780" t="s">
        <v>254</v>
      </c>
      <c r="H6" s="781"/>
    </row>
    <row r="7" spans="2:16" ht="12" customHeight="1" thickBot="1" x14ac:dyDescent="0.3">
      <c r="B7" s="161"/>
      <c r="C7" s="162">
        <v>2024</v>
      </c>
      <c r="D7" s="59">
        <v>2025</v>
      </c>
      <c r="E7" s="162">
        <v>2024</v>
      </c>
      <c r="F7" s="59">
        <v>2025</v>
      </c>
      <c r="G7" s="162">
        <v>2024</v>
      </c>
      <c r="H7" s="59">
        <v>2025</v>
      </c>
    </row>
    <row r="8" spans="2:16" s="71" customFormat="1" ht="12.75" thickBot="1" x14ac:dyDescent="0.25">
      <c r="B8" s="325" t="s">
        <v>272</v>
      </c>
      <c r="C8" s="447">
        <v>-1.7</v>
      </c>
      <c r="D8" s="448">
        <v>-0.5</v>
      </c>
      <c r="E8" s="449">
        <v>-0.4</v>
      </c>
      <c r="F8" s="448">
        <v>0</v>
      </c>
      <c r="G8" s="449">
        <v>-3.3</v>
      </c>
      <c r="H8" s="449">
        <v>-1.4</v>
      </c>
      <c r="P8" s="266"/>
    </row>
    <row r="9" spans="2:16" s="71" customFormat="1" ht="12.75" thickBot="1" x14ac:dyDescent="0.25">
      <c r="B9" s="325" t="s">
        <v>168</v>
      </c>
      <c r="C9" s="434">
        <v>-1.5</v>
      </c>
      <c r="D9" s="435">
        <v>-1.2</v>
      </c>
      <c r="E9" s="62">
        <v>5.4</v>
      </c>
      <c r="F9" s="435">
        <v>5.3</v>
      </c>
      <c r="G9" s="62">
        <v>-9.8000000000000007</v>
      </c>
      <c r="H9" s="62">
        <v>-12.3</v>
      </c>
      <c r="P9" s="266"/>
    </row>
    <row r="10" spans="2:16" s="71" customFormat="1" ht="12.75" thickBot="1" x14ac:dyDescent="0.25">
      <c r="B10" s="325" t="s">
        <v>273</v>
      </c>
      <c r="C10" s="434">
        <v>-3.9</v>
      </c>
      <c r="D10" s="435">
        <v>2</v>
      </c>
      <c r="E10" s="62">
        <v>1</v>
      </c>
      <c r="F10" s="435">
        <v>11.7</v>
      </c>
      <c r="G10" s="62">
        <v>-9.6999999999999993</v>
      </c>
      <c r="H10" s="62">
        <v>-14.5</v>
      </c>
      <c r="P10" s="266"/>
    </row>
    <row r="11" spans="2:16" s="71" customFormat="1" ht="12.75" thickBot="1" x14ac:dyDescent="0.25">
      <c r="B11" s="325" t="s">
        <v>274</v>
      </c>
      <c r="C11" s="434">
        <v>-0.2</v>
      </c>
      <c r="D11" s="435">
        <v>1.1000000000000001</v>
      </c>
      <c r="E11" s="62">
        <v>-0.1</v>
      </c>
      <c r="F11" s="435">
        <v>0.8</v>
      </c>
      <c r="G11" s="62">
        <v>-0.3</v>
      </c>
      <c r="H11" s="62">
        <v>1.5</v>
      </c>
      <c r="P11" s="266"/>
    </row>
    <row r="12" spans="2:16" s="71" customFormat="1" ht="12.75" thickBot="1" x14ac:dyDescent="0.25">
      <c r="B12" s="325" t="s">
        <v>275</v>
      </c>
      <c r="C12" s="434">
        <v>-0.1</v>
      </c>
      <c r="D12" s="435">
        <v>0</v>
      </c>
      <c r="E12" s="62">
        <v>-0.2</v>
      </c>
      <c r="F12" s="435">
        <v>-0.4</v>
      </c>
      <c r="G12" s="62">
        <v>0.1</v>
      </c>
      <c r="H12" s="62">
        <v>0.8</v>
      </c>
      <c r="P12" s="266"/>
    </row>
    <row r="13" spans="2:16" s="71" customFormat="1" ht="12.75" thickBot="1" x14ac:dyDescent="0.25">
      <c r="B13" s="325" t="s">
        <v>276</v>
      </c>
      <c r="C13" s="434">
        <v>3.3</v>
      </c>
      <c r="D13" s="435">
        <v>5.2</v>
      </c>
      <c r="E13" s="62">
        <v>1.2</v>
      </c>
      <c r="F13" s="435">
        <v>0.3</v>
      </c>
      <c r="G13" s="62">
        <v>5.8</v>
      </c>
      <c r="H13" s="62">
        <v>13.6</v>
      </c>
      <c r="P13" s="266"/>
    </row>
    <row r="14" spans="2:16" s="71" customFormat="1" ht="12.75" thickBot="1" x14ac:dyDescent="0.25">
      <c r="B14" s="325" t="s">
        <v>277</v>
      </c>
      <c r="C14" s="434">
        <v>1</v>
      </c>
      <c r="D14" s="435">
        <v>0.7</v>
      </c>
      <c r="E14" s="62">
        <v>0.4</v>
      </c>
      <c r="F14" s="435">
        <v>0.4</v>
      </c>
      <c r="G14" s="62">
        <v>1.7</v>
      </c>
      <c r="H14" s="62">
        <v>-1.7</v>
      </c>
      <c r="P14" s="266"/>
    </row>
    <row r="15" spans="2:16" s="71" customFormat="1" ht="12.75" thickBot="1" x14ac:dyDescent="0.25">
      <c r="B15" s="325" t="s">
        <v>278</v>
      </c>
      <c r="C15" s="434">
        <v>-1.1000000000000001</v>
      </c>
      <c r="D15" s="435">
        <v>0.9</v>
      </c>
      <c r="E15" s="62">
        <v>0.6</v>
      </c>
      <c r="F15" s="435">
        <v>-0.9</v>
      </c>
      <c r="G15" s="62">
        <v>-3.1</v>
      </c>
      <c r="H15" s="62">
        <v>4.0999999999999996</v>
      </c>
      <c r="P15" s="266"/>
    </row>
    <row r="16" spans="2:16" s="71" customFormat="1" ht="12.75" thickBot="1" x14ac:dyDescent="0.25">
      <c r="B16" s="325" t="s">
        <v>263</v>
      </c>
      <c r="C16" s="434">
        <v>0.3</v>
      </c>
      <c r="D16" s="435">
        <v>1.9</v>
      </c>
      <c r="E16" s="62">
        <v>3.7</v>
      </c>
      <c r="F16" s="435">
        <v>1.7</v>
      </c>
      <c r="G16" s="62">
        <v>-3.6</v>
      </c>
      <c r="H16" s="62">
        <v>5.0999999999999996</v>
      </c>
      <c r="P16" s="266"/>
    </row>
    <row r="17" spans="2:18" s="71" customFormat="1" ht="12" x14ac:dyDescent="0.2">
      <c r="B17" s="102" t="s">
        <v>123</v>
      </c>
      <c r="C17" s="436">
        <v>-3.9</v>
      </c>
      <c r="D17" s="438">
        <v>10.1</v>
      </c>
      <c r="E17" s="437">
        <v>11.6</v>
      </c>
      <c r="F17" s="438">
        <v>18.899999999999999</v>
      </c>
      <c r="G17" s="437">
        <v>-22.2</v>
      </c>
      <c r="H17" s="437">
        <v>-4.8</v>
      </c>
      <c r="P17" s="267"/>
      <c r="R17" s="639"/>
    </row>
    <row r="18" spans="2:18" x14ac:dyDescent="0.25">
      <c r="B18" s="272"/>
    </row>
    <row r="36" spans="3:8" x14ac:dyDescent="0.25">
      <c r="C36" s="45"/>
      <c r="D36" s="45"/>
      <c r="E36" s="45"/>
      <c r="F36" s="45"/>
      <c r="G36" s="45"/>
      <c r="H36" s="45"/>
    </row>
    <row r="37" spans="3:8" x14ac:dyDescent="0.25">
      <c r="C37" s="45"/>
      <c r="D37" s="45"/>
      <c r="E37" s="45"/>
      <c r="F37" s="45"/>
      <c r="G37" s="45"/>
      <c r="H37" s="45"/>
    </row>
    <row r="38" spans="3:8" x14ac:dyDescent="0.25">
      <c r="C38" s="45"/>
      <c r="D38" s="45"/>
      <c r="E38" s="45"/>
      <c r="F38" s="45"/>
      <c r="G38" s="45"/>
      <c r="H38" s="45"/>
    </row>
    <row r="39" spans="3:8" x14ac:dyDescent="0.25">
      <c r="C39" s="45"/>
      <c r="D39" s="45"/>
      <c r="E39" s="45"/>
      <c r="F39" s="45"/>
      <c r="G39" s="45"/>
      <c r="H39" s="45"/>
    </row>
    <row r="40" spans="3:8" x14ac:dyDescent="0.25">
      <c r="C40" s="45"/>
      <c r="D40" s="45"/>
      <c r="E40" s="45"/>
      <c r="F40" s="45"/>
      <c r="G40" s="45"/>
      <c r="H40" s="45"/>
    </row>
    <row r="41" spans="3:8" x14ac:dyDescent="0.25">
      <c r="C41" s="45"/>
      <c r="D41" s="45"/>
      <c r="E41" s="45"/>
      <c r="F41" s="45"/>
      <c r="G41" s="45"/>
      <c r="H41" s="45"/>
    </row>
    <row r="42" spans="3:8" x14ac:dyDescent="0.25">
      <c r="C42" s="45"/>
      <c r="D42" s="45"/>
      <c r="E42" s="45"/>
      <c r="F42" s="45"/>
      <c r="G42" s="45"/>
      <c r="H42" s="45"/>
    </row>
    <row r="43" spans="3:8" x14ac:dyDescent="0.25">
      <c r="C43" s="45"/>
      <c r="D43" s="45"/>
      <c r="E43" s="45"/>
      <c r="F43" s="45"/>
      <c r="G43" s="45"/>
      <c r="H43" s="45"/>
    </row>
    <row r="44" spans="3:8" x14ac:dyDescent="0.25">
      <c r="C44" s="45"/>
      <c r="D44" s="45"/>
      <c r="E44" s="45"/>
      <c r="F44" s="45"/>
      <c r="G44" s="45"/>
      <c r="H44" s="45"/>
    </row>
    <row r="45" spans="3:8" x14ac:dyDescent="0.25">
      <c r="C45" s="45"/>
      <c r="D45" s="45"/>
      <c r="E45" s="45"/>
      <c r="F45" s="45"/>
      <c r="G45" s="45"/>
      <c r="H45" s="45"/>
    </row>
    <row r="46" spans="3:8" x14ac:dyDescent="0.25">
      <c r="C46" s="45"/>
      <c r="D46" s="45"/>
      <c r="E46" s="45"/>
      <c r="F46" s="45"/>
      <c r="G46" s="45"/>
      <c r="H46" s="45"/>
    </row>
    <row r="47" spans="3:8" x14ac:dyDescent="0.25">
      <c r="C47" s="45"/>
      <c r="D47" s="45"/>
      <c r="E47" s="45"/>
      <c r="F47" s="45"/>
      <c r="G47" s="45"/>
      <c r="H47" s="45"/>
    </row>
    <row r="48" spans="3:8" x14ac:dyDescent="0.25">
      <c r="C48" s="45"/>
      <c r="D48" s="45"/>
      <c r="E48" s="45"/>
      <c r="F48" s="45"/>
      <c r="G48" s="45"/>
      <c r="H48" s="45"/>
    </row>
    <row r="49" spans="3:8" x14ac:dyDescent="0.25">
      <c r="C49" s="45"/>
      <c r="D49" s="45"/>
      <c r="E49" s="45"/>
      <c r="F49" s="45"/>
      <c r="G49" s="45"/>
      <c r="H49" s="45"/>
    </row>
  </sheetData>
  <mergeCells count="8">
    <mergeCell ref="B3:H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H64"/>
  <sheetViews>
    <sheetView showGridLines="0" showRowColHeaders="0" zoomScaleNormal="100" workbookViewId="0"/>
  </sheetViews>
  <sheetFormatPr defaultRowHeight="14.25" x14ac:dyDescent="0.2"/>
  <cols>
    <col min="1" max="1" customWidth="true" style="9" width="5.7109375" collapsed="false"/>
    <col min="2" max="2" customWidth="true" style="16" width="65.85546875" collapsed="false"/>
    <col min="3" max="3" style="16" width="9.140625" collapsed="false"/>
    <col min="4" max="16384" style="9" width="9.140625" collapsed="false"/>
  </cols>
  <sheetData>
    <row r="1" spans="2:8" x14ac:dyDescent="0.2">
      <c r="B1" s="714" t="s">
        <v>106</v>
      </c>
      <c r="C1" s="715"/>
      <c r="D1" s="715"/>
      <c r="E1" s="715"/>
      <c r="F1" s="715"/>
      <c r="G1" s="715"/>
    </row>
    <row r="2" spans="2:8" ht="11.25" customHeight="1" x14ac:dyDescent="0.2"/>
    <row r="3" spans="2:8" s="628" customFormat="1" ht="30" customHeight="1" x14ac:dyDescent="0.25">
      <c r="B3" s="717" t="s">
        <v>124</v>
      </c>
      <c r="C3" s="717"/>
      <c r="D3" s="717"/>
      <c r="E3" s="717"/>
      <c r="F3" s="717"/>
      <c r="G3" s="717"/>
    </row>
    <row r="4" spans="2:8" ht="5.0999999999999996" customHeight="1" x14ac:dyDescent="0.2">
      <c r="B4" s="330"/>
      <c r="C4" s="330"/>
      <c r="D4" s="164"/>
      <c r="E4" s="164"/>
      <c r="F4" s="164"/>
      <c r="G4" s="164"/>
    </row>
    <row r="5" spans="2:8" s="203" customFormat="1" x14ac:dyDescent="0.2">
      <c r="B5" s="782" t="s">
        <v>172</v>
      </c>
      <c r="C5" s="782"/>
      <c r="D5" s="782"/>
      <c r="E5" s="782"/>
      <c r="F5" s="782"/>
      <c r="G5" s="421"/>
      <c r="H5" s="21"/>
    </row>
    <row r="37" spans="2:5" s="71" customFormat="1" ht="12" x14ac:dyDescent="0.2">
      <c r="B37" s="558"/>
      <c r="C37" s="505" t="s">
        <v>251</v>
      </c>
      <c r="D37" s="505" t="s">
        <v>252</v>
      </c>
      <c r="E37" s="559"/>
    </row>
    <row r="38" spans="2:5" s="71" customFormat="1" ht="12" x14ac:dyDescent="0.2">
      <c r="B38" s="82" t="s">
        <v>212</v>
      </c>
      <c r="C38" s="82">
        <v>626.04999999999995</v>
      </c>
      <c r="D38" s="82">
        <v>425.85</v>
      </c>
      <c r="E38" s="564">
        <v>1</v>
      </c>
    </row>
    <row r="39" spans="2:5" s="71" customFormat="1" ht="12" x14ac:dyDescent="0.2">
      <c r="B39" s="82" t="s">
        <v>440</v>
      </c>
      <c r="C39" s="82">
        <v>51.43</v>
      </c>
      <c r="D39" s="82">
        <v>1.92</v>
      </c>
      <c r="E39" s="564">
        <v>1</v>
      </c>
    </row>
    <row r="40" spans="2:5" s="71" customFormat="1" ht="12" x14ac:dyDescent="0.2">
      <c r="B40" s="82" t="s">
        <v>168</v>
      </c>
      <c r="C40" s="82">
        <v>110.38</v>
      </c>
      <c r="D40" s="82">
        <v>163.03</v>
      </c>
      <c r="E40" s="564">
        <v>1</v>
      </c>
    </row>
    <row r="41" spans="2:5" s="71" customFormat="1" ht="12" x14ac:dyDescent="0.2">
      <c r="B41" s="82" t="s">
        <v>273</v>
      </c>
      <c r="C41" s="82">
        <v>162.59</v>
      </c>
      <c r="D41" s="82">
        <v>148.13</v>
      </c>
      <c r="E41" s="564">
        <v>1</v>
      </c>
    </row>
    <row r="42" spans="2:5" s="71" customFormat="1" ht="12" x14ac:dyDescent="0.2">
      <c r="B42" s="82" t="s">
        <v>274</v>
      </c>
      <c r="C42" s="82">
        <v>9.76</v>
      </c>
      <c r="D42" s="82">
        <v>3.94</v>
      </c>
      <c r="E42" s="564">
        <v>1</v>
      </c>
    </row>
    <row r="43" spans="2:5" s="71" customFormat="1" ht="12" x14ac:dyDescent="0.2">
      <c r="B43" s="82" t="s">
        <v>276</v>
      </c>
      <c r="C43" s="82">
        <v>181.61</v>
      </c>
      <c r="D43" s="82">
        <v>26.46</v>
      </c>
      <c r="E43" s="564">
        <v>1</v>
      </c>
    </row>
    <row r="44" spans="2:5" s="71" customFormat="1" ht="12" x14ac:dyDescent="0.2">
      <c r="B44" s="82" t="s">
        <v>441</v>
      </c>
      <c r="C44" s="82">
        <v>16.91</v>
      </c>
      <c r="D44" s="82">
        <v>6.9</v>
      </c>
      <c r="E44" s="564">
        <v>1</v>
      </c>
    </row>
    <row r="45" spans="2:5" s="71" customFormat="1" ht="12" x14ac:dyDescent="0.2">
      <c r="B45" s="82" t="s">
        <v>442</v>
      </c>
      <c r="C45" s="82">
        <v>36.61</v>
      </c>
      <c r="D45" s="82">
        <v>21.3</v>
      </c>
      <c r="E45" s="564">
        <v>1</v>
      </c>
    </row>
    <row r="46" spans="2:5" s="71" customFormat="1" ht="12" x14ac:dyDescent="0.2">
      <c r="B46" s="82" t="s">
        <v>443</v>
      </c>
      <c r="C46" s="82">
        <v>23.49</v>
      </c>
      <c r="D46" s="82">
        <v>22.84</v>
      </c>
      <c r="E46" s="564">
        <v>1</v>
      </c>
    </row>
    <row r="47" spans="2:5" s="71" customFormat="1" ht="12" x14ac:dyDescent="0.2">
      <c r="B47" s="82" t="s">
        <v>270</v>
      </c>
      <c r="C47" s="82">
        <f>C38-C39-C40-C41-C42-C43-C44-C45-C46</f>
        <v>33.269999999999982</v>
      </c>
      <c r="D47" s="82">
        <f>D38-D39-D40-D41-D42-D43-D44-D45-D46</f>
        <v>31.329999999999973</v>
      </c>
      <c r="E47" s="564">
        <v>1</v>
      </c>
    </row>
    <row r="48" spans="2:5" x14ac:dyDescent="0.2">
      <c r="B48" s="80"/>
      <c r="C48" s="80"/>
      <c r="D48" s="80"/>
      <c r="E48" s="80"/>
    </row>
    <row r="49" spans="2:5" s="642" customFormat="1" ht="12" x14ac:dyDescent="0.2">
      <c r="B49" s="640" t="s">
        <v>273</v>
      </c>
      <c r="C49" s="641"/>
      <c r="D49" s="641"/>
      <c r="E49" s="641"/>
    </row>
    <row r="50" spans="2:5" s="71" customFormat="1" ht="12" x14ac:dyDescent="0.2">
      <c r="B50" s="560"/>
      <c r="C50" s="505" t="s">
        <v>251</v>
      </c>
      <c r="D50" s="505" t="s">
        <v>252</v>
      </c>
      <c r="E50" s="559"/>
    </row>
    <row r="51" spans="2:5" s="71" customFormat="1" ht="12" x14ac:dyDescent="0.2">
      <c r="B51" s="82" t="s">
        <v>444</v>
      </c>
      <c r="C51" s="82">
        <v>144.63999999999999</v>
      </c>
      <c r="D51" s="82">
        <v>120.87</v>
      </c>
      <c r="E51" s="80"/>
    </row>
    <row r="52" spans="2:5" s="71" customFormat="1" ht="12" x14ac:dyDescent="0.2">
      <c r="B52" s="82" t="s">
        <v>445</v>
      </c>
      <c r="C52" s="82">
        <v>17.95</v>
      </c>
      <c r="D52" s="82">
        <v>27.26</v>
      </c>
      <c r="E52" s="80"/>
    </row>
    <row r="53" spans="2:5" x14ac:dyDescent="0.2">
      <c r="B53" s="80"/>
      <c r="C53" s="80"/>
      <c r="D53" s="80"/>
      <c r="E53" s="80"/>
    </row>
    <row r="54" spans="2:5" s="642" customFormat="1" ht="12" x14ac:dyDescent="0.2">
      <c r="B54" s="641" t="s">
        <v>168</v>
      </c>
      <c r="C54" s="641"/>
      <c r="D54" s="641"/>
      <c r="E54" s="641"/>
    </row>
    <row r="55" spans="2:5" s="71" customFormat="1" ht="12" x14ac:dyDescent="0.2">
      <c r="B55" s="82"/>
      <c r="C55" s="505" t="s">
        <v>251</v>
      </c>
      <c r="D55" s="505" t="s">
        <v>252</v>
      </c>
      <c r="E55" s="80"/>
    </row>
    <row r="56" spans="2:5" s="71" customFormat="1" ht="12" x14ac:dyDescent="0.2">
      <c r="B56" s="82" t="s">
        <v>446</v>
      </c>
      <c r="C56" s="506">
        <v>2.85</v>
      </c>
      <c r="D56" s="506">
        <v>28.56</v>
      </c>
      <c r="E56" s="80"/>
    </row>
    <row r="57" spans="2:5" s="71" customFormat="1" ht="12" x14ac:dyDescent="0.2">
      <c r="B57" s="82" t="s">
        <v>447</v>
      </c>
      <c r="C57" s="506">
        <v>43.28</v>
      </c>
      <c r="D57" s="506">
        <v>50.44</v>
      </c>
      <c r="E57" s="80"/>
    </row>
    <row r="58" spans="2:5" s="71" customFormat="1" ht="12" x14ac:dyDescent="0.2">
      <c r="B58" s="82" t="s">
        <v>169</v>
      </c>
      <c r="C58" s="506">
        <v>56.4</v>
      </c>
      <c r="D58" s="506">
        <v>64.81</v>
      </c>
      <c r="E58" s="80"/>
    </row>
    <row r="59" spans="2:5" s="71" customFormat="1" ht="12" x14ac:dyDescent="0.2">
      <c r="B59" s="82" t="s">
        <v>270</v>
      </c>
      <c r="C59" s="506">
        <f>C40-C56-C57-C58</f>
        <v>7.8500000000000014</v>
      </c>
      <c r="D59" s="506">
        <f>D40-D56-D57-D58</f>
        <v>19.22</v>
      </c>
      <c r="E59" s="80"/>
    </row>
    <row r="60" spans="2:5" x14ac:dyDescent="0.2">
      <c r="B60" s="80"/>
      <c r="C60" s="561"/>
      <c r="D60" s="561"/>
      <c r="E60" s="80"/>
    </row>
    <row r="61" spans="2:5" s="71" customFormat="1" ht="12" x14ac:dyDescent="0.2">
      <c r="B61" s="562" t="s">
        <v>439</v>
      </c>
      <c r="D61" s="80"/>
      <c r="E61" s="80"/>
    </row>
    <row r="62" spans="2:5" s="71" customFormat="1" ht="12" x14ac:dyDescent="0.2">
      <c r="B62" s="563"/>
      <c r="C62" s="505" t="s">
        <v>251</v>
      </c>
      <c r="D62" s="80"/>
      <c r="E62" s="80"/>
    </row>
    <row r="63" spans="2:5" s="71" customFormat="1" ht="12" x14ac:dyDescent="0.2">
      <c r="B63" s="81" t="s">
        <v>449</v>
      </c>
      <c r="C63" s="506">
        <v>54.23</v>
      </c>
      <c r="D63" s="80"/>
      <c r="E63" s="80"/>
    </row>
    <row r="64" spans="2:5" s="71" customFormat="1" ht="12" x14ac:dyDescent="0.2">
      <c r="B64" s="81" t="s">
        <v>448</v>
      </c>
      <c r="C64" s="506">
        <v>127.38</v>
      </c>
      <c r="D64" s="80"/>
      <c r="E64" s="80"/>
    </row>
  </sheetData>
  <mergeCells count="3">
    <mergeCell ref="B1:G1"/>
    <mergeCell ref="B5:F5"/>
    <mergeCell ref="B3:G3"/>
  </mergeCells>
  <hyperlinks>
    <hyperlink ref="B1:C1" location="Contents_en!B4" display="I. Balance of payments of the Republic of Moldova in Quarter I, 2023 (preliminary data)" xr:uid="{A8ADFE9F-9D9B-4C64-9C10-5C8B1EE34C09}"/>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H36"/>
  <sheetViews>
    <sheetView showGridLines="0" showRowColHeaders="0" zoomScaleNormal="100" workbookViewId="0"/>
  </sheetViews>
  <sheetFormatPr defaultRowHeight="14.25" x14ac:dyDescent="0.2"/>
  <cols>
    <col min="1" max="1" customWidth="true" style="9" width="5.7109375" collapsed="false"/>
    <col min="2" max="2" customWidth="true" style="9" width="40.28515625" collapsed="false"/>
    <col min="3" max="8" customWidth="true" style="9" width="9.85546875" collapsed="false"/>
    <col min="9" max="16384" style="9" width="9.140625" collapsed="false"/>
  </cols>
  <sheetData>
    <row r="1" spans="2:8" x14ac:dyDescent="0.2">
      <c r="B1" s="714" t="s">
        <v>106</v>
      </c>
      <c r="C1" s="715"/>
      <c r="D1" s="715"/>
      <c r="E1" s="715"/>
      <c r="F1" s="715"/>
      <c r="G1" s="715"/>
      <c r="H1" s="784"/>
    </row>
    <row r="2" spans="2:8" ht="11.25" customHeight="1" x14ac:dyDescent="0.2"/>
    <row r="3" spans="2:8" x14ac:dyDescent="0.2">
      <c r="B3" s="768" t="s">
        <v>52</v>
      </c>
      <c r="C3" s="768"/>
      <c r="D3" s="768"/>
      <c r="E3" s="768"/>
      <c r="F3" s="768"/>
      <c r="G3" s="768"/>
    </row>
    <row r="4" spans="2:8" ht="5.0999999999999996" customHeight="1" thickBot="1" x14ac:dyDescent="0.25">
      <c r="B4" s="128"/>
    </row>
    <row r="5" spans="2:8" s="71" customFormat="1" ht="13.5" thickTop="1" thickBot="1" x14ac:dyDescent="0.25">
      <c r="B5" s="365"/>
      <c r="C5" s="785">
        <v>2024</v>
      </c>
      <c r="D5" s="786"/>
      <c r="E5" s="786"/>
      <c r="F5" s="787"/>
      <c r="G5" s="589">
        <v>2025</v>
      </c>
      <c r="H5" s="788" t="s">
        <v>100</v>
      </c>
    </row>
    <row r="6" spans="2:8" s="71" customFormat="1" ht="12.75" thickBot="1" x14ac:dyDescent="0.25">
      <c r="B6" s="515"/>
      <c r="C6" s="359" t="s">
        <v>0</v>
      </c>
      <c r="D6" s="593" t="s">
        <v>1</v>
      </c>
      <c r="E6" s="593" t="s">
        <v>2</v>
      </c>
      <c r="F6" s="7" t="s">
        <v>3</v>
      </c>
      <c r="G6" s="359" t="s">
        <v>0</v>
      </c>
      <c r="H6" s="789"/>
    </row>
    <row r="7" spans="2:8" s="71" customFormat="1" ht="12.75" thickBot="1" x14ac:dyDescent="0.25">
      <c r="B7" s="515"/>
      <c r="C7" s="790" t="s">
        <v>188</v>
      </c>
      <c r="D7" s="790"/>
      <c r="E7" s="790"/>
      <c r="F7" s="790"/>
      <c r="G7" s="790"/>
      <c r="H7" s="162" t="s">
        <v>8</v>
      </c>
    </row>
    <row r="8" spans="2:8" s="71" customFormat="1" ht="12.75" thickBot="1" x14ac:dyDescent="0.25">
      <c r="B8" s="516" t="s">
        <v>279</v>
      </c>
      <c r="C8" s="514">
        <v>126.62</v>
      </c>
      <c r="D8" s="514">
        <v>135.28</v>
      </c>
      <c r="E8" s="514">
        <v>144.29</v>
      </c>
      <c r="F8" s="514">
        <v>149.08000000000001</v>
      </c>
      <c r="G8" s="514">
        <v>155.15</v>
      </c>
      <c r="H8" s="520">
        <v>0.22500000000000001</v>
      </c>
    </row>
    <row r="9" spans="2:8" s="71" customFormat="1" ht="12.75" thickBot="1" x14ac:dyDescent="0.25">
      <c r="B9" s="517" t="s">
        <v>280</v>
      </c>
      <c r="C9" s="44">
        <v>55.34</v>
      </c>
      <c r="D9" s="44">
        <v>45.82</v>
      </c>
      <c r="E9" s="44">
        <v>51.33</v>
      </c>
      <c r="F9" s="44">
        <v>42.33</v>
      </c>
      <c r="G9" s="44">
        <v>47.95</v>
      </c>
      <c r="H9" s="521">
        <v>-0.13400000000000001</v>
      </c>
    </row>
    <row r="10" spans="2:8" s="71" customFormat="1" ht="13.5" thickTop="1" thickBot="1" x14ac:dyDescent="0.25">
      <c r="B10" s="517" t="s">
        <v>281</v>
      </c>
      <c r="C10" s="44">
        <v>71.28</v>
      </c>
      <c r="D10" s="44">
        <v>89.46</v>
      </c>
      <c r="E10" s="44">
        <v>92.96</v>
      </c>
      <c r="F10" s="44">
        <v>106.75</v>
      </c>
      <c r="G10" s="44">
        <v>107.2</v>
      </c>
      <c r="H10" s="521">
        <v>0.504</v>
      </c>
    </row>
    <row r="11" spans="2:8" s="71" customFormat="1" ht="13.5" thickTop="1" thickBot="1" x14ac:dyDescent="0.25">
      <c r="B11" s="518" t="s">
        <v>282</v>
      </c>
      <c r="C11" s="450">
        <v>151.88</v>
      </c>
      <c r="D11" s="450">
        <v>161.11000000000001</v>
      </c>
      <c r="E11" s="450">
        <v>167.71</v>
      </c>
      <c r="F11" s="450">
        <v>176.01</v>
      </c>
      <c r="G11" s="450">
        <v>181.61</v>
      </c>
      <c r="H11" s="522">
        <v>0.19600000000000001</v>
      </c>
    </row>
    <row r="12" spans="2:8" s="71" customFormat="1" ht="13.5" thickTop="1" thickBot="1" x14ac:dyDescent="0.25">
      <c r="B12" s="517" t="s">
        <v>280</v>
      </c>
      <c r="C12" s="44">
        <v>61.02</v>
      </c>
      <c r="D12" s="44">
        <v>52.86</v>
      </c>
      <c r="E12" s="44">
        <v>57.44</v>
      </c>
      <c r="F12" s="44">
        <v>50.39</v>
      </c>
      <c r="G12" s="44">
        <v>54.23</v>
      </c>
      <c r="H12" s="521">
        <v>-0.111</v>
      </c>
    </row>
    <row r="13" spans="2:8" s="71" customFormat="1" ht="13.5" thickTop="1" thickBot="1" x14ac:dyDescent="0.25">
      <c r="B13" s="517" t="s">
        <v>283</v>
      </c>
      <c r="C13" s="44">
        <v>90.86</v>
      </c>
      <c r="D13" s="44">
        <v>108.25</v>
      </c>
      <c r="E13" s="44">
        <v>110.27</v>
      </c>
      <c r="F13" s="44">
        <v>125.62</v>
      </c>
      <c r="G13" s="44">
        <v>127.38</v>
      </c>
      <c r="H13" s="521">
        <v>0.40200000000000002</v>
      </c>
    </row>
    <row r="14" spans="2:8" s="71" customFormat="1" ht="13.5" thickTop="1" thickBot="1" x14ac:dyDescent="0.25">
      <c r="B14" s="518" t="s">
        <v>284</v>
      </c>
      <c r="C14" s="450">
        <v>25.26</v>
      </c>
      <c r="D14" s="450">
        <v>25.83</v>
      </c>
      <c r="E14" s="450">
        <v>23.42</v>
      </c>
      <c r="F14" s="450">
        <v>26.93</v>
      </c>
      <c r="G14" s="450">
        <v>26.46</v>
      </c>
      <c r="H14" s="522">
        <v>4.8000000000000001E-2</v>
      </c>
    </row>
    <row r="15" spans="2:8" s="71" customFormat="1" ht="13.5" thickTop="1" thickBot="1" x14ac:dyDescent="0.25">
      <c r="B15" s="517" t="s">
        <v>280</v>
      </c>
      <c r="C15" s="44">
        <v>5.68</v>
      </c>
      <c r="D15" s="44">
        <v>7.04</v>
      </c>
      <c r="E15" s="44">
        <v>6.11</v>
      </c>
      <c r="F15" s="44">
        <v>8.06</v>
      </c>
      <c r="G15" s="44">
        <v>6.2279999999999998</v>
      </c>
      <c r="H15" s="521">
        <v>9.6000000000000002E-2</v>
      </c>
    </row>
    <row r="16" spans="2:8" s="71" customFormat="1" ht="13.5" thickTop="1" thickBot="1" x14ac:dyDescent="0.25">
      <c r="B16" s="517" t="s">
        <v>281</v>
      </c>
      <c r="C16" s="44">
        <v>19.579999999999998</v>
      </c>
      <c r="D16" s="44">
        <v>18.79</v>
      </c>
      <c r="E16" s="44">
        <v>17.309999999999999</v>
      </c>
      <c r="F16" s="44">
        <v>18.87</v>
      </c>
      <c r="G16" s="44">
        <v>20.18</v>
      </c>
      <c r="H16" s="521">
        <v>3.1E-2</v>
      </c>
    </row>
    <row r="17" spans="2:7" s="22" customFormat="1" ht="11.25" thickTop="1" x14ac:dyDescent="0.15">
      <c r="B17" s="783" t="s">
        <v>285</v>
      </c>
      <c r="C17" s="783"/>
      <c r="D17" s="783"/>
      <c r="E17" s="783"/>
      <c r="F17" s="783"/>
      <c r="G17" s="783"/>
    </row>
    <row r="25" spans="2:7" ht="15" thickBot="1" x14ac:dyDescent="0.25"/>
    <row r="26" spans="2:7" x14ac:dyDescent="0.2">
      <c r="B26" s="519"/>
    </row>
    <row r="30" spans="2:7" x14ac:dyDescent="0.2">
      <c r="C30" s="45"/>
      <c r="D30" s="45"/>
      <c r="E30" s="45"/>
      <c r="F30" s="45"/>
      <c r="G30" s="45"/>
    </row>
    <row r="31" spans="2:7" x14ac:dyDescent="0.2">
      <c r="C31" s="45"/>
      <c r="D31" s="45"/>
      <c r="E31" s="45"/>
      <c r="F31" s="45"/>
      <c r="G31" s="45"/>
    </row>
    <row r="32" spans="2:7" x14ac:dyDescent="0.2">
      <c r="C32" s="45"/>
      <c r="D32" s="45"/>
      <c r="E32" s="45"/>
      <c r="F32" s="45"/>
      <c r="G32" s="45"/>
    </row>
    <row r="33" spans="3:7" x14ac:dyDescent="0.2">
      <c r="C33" s="45"/>
      <c r="D33" s="45"/>
      <c r="E33" s="45"/>
      <c r="F33" s="45"/>
      <c r="G33" s="45"/>
    </row>
    <row r="34" spans="3:7" x14ac:dyDescent="0.2">
      <c r="C34" s="45"/>
      <c r="D34" s="45"/>
      <c r="E34" s="45"/>
      <c r="F34" s="45"/>
      <c r="G34" s="45"/>
    </row>
    <row r="35" spans="3:7" x14ac:dyDescent="0.2">
      <c r="C35" s="45"/>
      <c r="D35" s="45"/>
      <c r="E35" s="45"/>
      <c r="F35" s="45"/>
      <c r="G35" s="45"/>
    </row>
    <row r="36" spans="3:7" x14ac:dyDescent="0.2">
      <c r="C36" s="45"/>
      <c r="D36" s="45"/>
      <c r="E36" s="45"/>
      <c r="F36" s="45"/>
      <c r="G36" s="45"/>
    </row>
  </sheetData>
  <mergeCells count="6">
    <mergeCell ref="B3:G3"/>
    <mergeCell ref="B17:G17"/>
    <mergeCell ref="B1:H1"/>
    <mergeCell ref="C5:F5"/>
    <mergeCell ref="H5:H6"/>
    <mergeCell ref="C7:G7"/>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T64"/>
  <sheetViews>
    <sheetView showGridLines="0" showRowColHeaders="0" zoomScaleNormal="100" workbookViewId="0"/>
  </sheetViews>
  <sheetFormatPr defaultColWidth="9.140625" defaultRowHeight="10.5" x14ac:dyDescent="0.15"/>
  <cols>
    <col min="1" max="1" customWidth="true" style="208" width="5.7109375" collapsed="false"/>
    <col min="2" max="2" customWidth="true" style="208" width="41.7109375" collapsed="false"/>
    <col min="3" max="7" customWidth="true" style="208" width="11.85546875" collapsed="false"/>
    <col min="8" max="16" style="366" width="9.140625" collapsed="false"/>
    <col min="17" max="16384" style="208" width="9.140625" collapsed="false"/>
  </cols>
  <sheetData>
    <row r="1" spans="2:16" s="9" customFormat="1" ht="14.25" x14ac:dyDescent="0.2">
      <c r="B1" s="714" t="s">
        <v>106</v>
      </c>
      <c r="C1" s="715"/>
      <c r="D1" s="715"/>
      <c r="E1" s="715"/>
      <c r="F1" s="715"/>
      <c r="G1" s="715"/>
      <c r="H1" s="164"/>
      <c r="I1" s="164"/>
      <c r="J1" s="164"/>
      <c r="K1" s="164"/>
      <c r="L1" s="164"/>
      <c r="M1" s="164"/>
      <c r="N1" s="164"/>
      <c r="O1" s="164"/>
      <c r="P1" s="164"/>
    </row>
    <row r="2" spans="2:16" ht="11.25" customHeight="1" x14ac:dyDescent="0.15"/>
    <row r="3" spans="2:16" s="644" customFormat="1" ht="30" customHeight="1" x14ac:dyDescent="0.25">
      <c r="B3" s="795" t="s">
        <v>128</v>
      </c>
      <c r="C3" s="795"/>
      <c r="D3" s="795"/>
      <c r="E3" s="795"/>
      <c r="F3" s="795"/>
      <c r="G3" s="795"/>
      <c r="H3" s="643"/>
      <c r="I3" s="643"/>
      <c r="J3" s="643"/>
      <c r="K3" s="643"/>
      <c r="L3" s="643"/>
      <c r="M3" s="643"/>
      <c r="N3" s="643"/>
      <c r="O3" s="643"/>
      <c r="P3" s="643"/>
    </row>
    <row r="4" spans="2:16" ht="5.0999999999999996" customHeight="1" x14ac:dyDescent="0.15">
      <c r="B4" s="366"/>
      <c r="C4" s="366"/>
      <c r="D4" s="366"/>
      <c r="E4" s="366"/>
      <c r="F4" s="366"/>
      <c r="G4" s="366"/>
    </row>
    <row r="5" spans="2:16" s="423" customFormat="1" ht="14.25" x14ac:dyDescent="0.2">
      <c r="B5" s="794" t="s">
        <v>127</v>
      </c>
      <c r="C5" s="794"/>
      <c r="D5" s="794"/>
      <c r="E5" s="794"/>
      <c r="F5" s="794"/>
      <c r="G5" s="794"/>
      <c r="H5" s="422"/>
      <c r="I5" s="422"/>
      <c r="J5" s="422"/>
      <c r="K5" s="422"/>
      <c r="L5" s="422"/>
      <c r="M5" s="422"/>
      <c r="N5" s="422"/>
      <c r="O5" s="422"/>
      <c r="P5" s="422"/>
    </row>
    <row r="14" spans="2:16" ht="14.1" customHeight="1" x14ac:dyDescent="0.15"/>
    <row r="15" spans="2:16" ht="14.1" customHeight="1" x14ac:dyDescent="0.15"/>
    <row r="16" spans="2:16" ht="14.1" customHeight="1" x14ac:dyDescent="0.15"/>
    <row r="17" spans="2:16" ht="14.1" customHeight="1" x14ac:dyDescent="0.15"/>
    <row r="18" spans="2:16" ht="14.1" customHeight="1" x14ac:dyDescent="0.15"/>
    <row r="19" spans="2:16" ht="14.1" customHeight="1" x14ac:dyDescent="0.15"/>
    <row r="20" spans="2:16" ht="14.1" customHeight="1" x14ac:dyDescent="0.15"/>
    <row r="21" spans="2:16" ht="14.1" customHeight="1" x14ac:dyDescent="0.15"/>
    <row r="22" spans="2:16" ht="14.1" customHeight="1" x14ac:dyDescent="0.15"/>
    <row r="23" spans="2:16" ht="14.1" customHeight="1" x14ac:dyDescent="0.15"/>
    <row r="24" spans="2:16" ht="14.1" customHeight="1" x14ac:dyDescent="0.15"/>
    <row r="25" spans="2:16" ht="14.1" customHeight="1" x14ac:dyDescent="0.15"/>
    <row r="26" spans="2:16" ht="14.1" customHeight="1" x14ac:dyDescent="0.15"/>
    <row r="27" spans="2:16" ht="14.1" customHeight="1" x14ac:dyDescent="0.15"/>
    <row r="28" spans="2:16" ht="14.1" customHeight="1" x14ac:dyDescent="0.15"/>
    <row r="29" spans="2:16" s="647" customFormat="1" ht="12.75" x14ac:dyDescent="0.2">
      <c r="B29" s="590" t="s">
        <v>76</v>
      </c>
      <c r="C29" s="645"/>
      <c r="D29" s="796" t="s">
        <v>77</v>
      </c>
      <c r="E29" s="797"/>
      <c r="F29" s="797"/>
      <c r="G29" s="797"/>
      <c r="H29" s="646"/>
      <c r="I29" s="646"/>
      <c r="J29" s="646"/>
      <c r="K29" s="646"/>
      <c r="L29" s="646"/>
      <c r="M29" s="646"/>
      <c r="N29" s="646"/>
      <c r="O29" s="646"/>
      <c r="P29" s="646"/>
    </row>
    <row r="30" spans="2:16" x14ac:dyDescent="0.15">
      <c r="B30" s="331"/>
      <c r="C30" s="331"/>
      <c r="D30" s="331"/>
      <c r="E30" s="331"/>
      <c r="F30" s="331"/>
      <c r="G30" s="331"/>
    </row>
    <row r="31" spans="2:16" ht="27" customHeight="1" x14ac:dyDescent="0.15">
      <c r="B31" s="331"/>
      <c r="C31" s="331"/>
      <c r="D31" s="331"/>
      <c r="E31" s="331"/>
      <c r="F31" s="331"/>
      <c r="G31" s="331"/>
    </row>
    <row r="32" spans="2:16" ht="27" customHeight="1" x14ac:dyDescent="0.15">
      <c r="B32" s="331"/>
      <c r="C32" s="331"/>
      <c r="D32" s="331"/>
      <c r="E32" s="331"/>
      <c r="F32" s="331"/>
      <c r="G32" s="331"/>
    </row>
    <row r="33" spans="2:20" ht="27" customHeight="1" x14ac:dyDescent="0.15">
      <c r="B33" s="331"/>
      <c r="C33" s="331"/>
      <c r="D33" s="331"/>
      <c r="E33" s="331"/>
      <c r="F33" s="331"/>
      <c r="G33" s="331"/>
    </row>
    <row r="34" spans="2:20" ht="27" customHeight="1" x14ac:dyDescent="0.15">
      <c r="B34" s="331"/>
      <c r="C34" s="331"/>
      <c r="D34" s="331"/>
      <c r="E34" s="331"/>
      <c r="F34" s="331"/>
      <c r="G34" s="331"/>
    </row>
    <row r="35" spans="2:20" ht="27" customHeight="1" x14ac:dyDescent="0.15">
      <c r="B35" s="331"/>
      <c r="C35" s="331"/>
      <c r="D35" s="331"/>
      <c r="E35" s="331"/>
      <c r="F35" s="331"/>
      <c r="G35" s="331"/>
    </row>
    <row r="36" spans="2:20" ht="27" customHeight="1" x14ac:dyDescent="0.15">
      <c r="B36" s="331"/>
      <c r="C36" s="331"/>
      <c r="D36" s="331"/>
      <c r="E36" s="331"/>
      <c r="F36" s="331"/>
      <c r="G36" s="331"/>
    </row>
    <row r="37" spans="2:20" ht="27" customHeight="1" x14ac:dyDescent="0.15">
      <c r="B37" s="331"/>
      <c r="C37" s="331"/>
      <c r="D37" s="331"/>
      <c r="E37" s="331"/>
      <c r="F37" s="331"/>
      <c r="G37" s="331"/>
    </row>
    <row r="38" spans="2:20" ht="27" customHeight="1" x14ac:dyDescent="0.15">
      <c r="B38" s="331"/>
      <c r="C38" s="331"/>
      <c r="D38" s="331"/>
      <c r="E38" s="331"/>
      <c r="F38" s="331"/>
      <c r="G38" s="331"/>
    </row>
    <row r="39" spans="2:20" ht="27" customHeight="1" x14ac:dyDescent="0.15">
      <c r="B39" s="331"/>
      <c r="C39" s="331"/>
      <c r="D39" s="331"/>
      <c r="E39" s="331"/>
      <c r="F39" s="331"/>
      <c r="G39" s="331"/>
    </row>
    <row r="40" spans="2:20" s="9" customFormat="1" ht="15" customHeight="1" x14ac:dyDescent="0.2">
      <c r="B40" s="272"/>
      <c r="C40" s="272"/>
      <c r="D40" s="272"/>
      <c r="E40" s="272"/>
      <c r="F40" s="272"/>
      <c r="G40" s="272"/>
      <c r="H40" s="367"/>
      <c r="I40" s="368"/>
      <c r="J40" s="368"/>
      <c r="K40" s="368"/>
      <c r="L40" s="164"/>
      <c r="M40" s="164"/>
      <c r="N40" s="369"/>
      <c r="O40" s="164"/>
      <c r="P40" s="164"/>
    </row>
    <row r="41" spans="2:20" s="9" customFormat="1" ht="11.25" customHeight="1" x14ac:dyDescent="0.2">
      <c r="B41" s="253"/>
      <c r="C41" s="253"/>
      <c r="D41" s="253"/>
      <c r="E41" s="253"/>
      <c r="F41" s="253"/>
      <c r="G41" s="253"/>
      <c r="H41" s="370"/>
      <c r="I41" s="368"/>
      <c r="J41" s="368"/>
      <c r="K41" s="368"/>
      <c r="L41" s="164"/>
      <c r="M41" s="164"/>
      <c r="N41" s="369"/>
      <c r="O41" s="164"/>
      <c r="P41" s="164"/>
    </row>
    <row r="42" spans="2:20" ht="11.25" customHeight="1" x14ac:dyDescent="0.15">
      <c r="B42" s="793"/>
      <c r="C42" s="791">
        <v>2024</v>
      </c>
      <c r="D42" s="792"/>
      <c r="E42" s="792"/>
      <c r="F42" s="792"/>
      <c r="G42" s="485">
        <v>2025</v>
      </c>
    </row>
    <row r="43" spans="2:20" x14ac:dyDescent="0.15">
      <c r="B43" s="793"/>
      <c r="C43" s="157" t="s">
        <v>0</v>
      </c>
      <c r="D43" s="157" t="s">
        <v>1</v>
      </c>
      <c r="E43" s="157" t="s">
        <v>2</v>
      </c>
      <c r="F43" s="157" t="s">
        <v>3</v>
      </c>
      <c r="G43" s="157" t="s">
        <v>0</v>
      </c>
    </row>
    <row r="44" spans="2:20" x14ac:dyDescent="0.15">
      <c r="B44" s="159" t="s">
        <v>271</v>
      </c>
      <c r="C44" s="648">
        <v>0.02</v>
      </c>
      <c r="D44" s="648">
        <v>0.01</v>
      </c>
      <c r="E44" s="648">
        <v>1E-3</v>
      </c>
      <c r="F44" s="648">
        <v>8.0000000000000002E-3</v>
      </c>
      <c r="G44" s="648">
        <v>1E-3</v>
      </c>
      <c r="H44" s="275"/>
      <c r="I44" s="275"/>
      <c r="J44" s="275"/>
      <c r="K44" s="275"/>
      <c r="L44" s="275"/>
      <c r="M44" s="275"/>
      <c r="N44" s="275"/>
      <c r="O44" s="275"/>
      <c r="P44" s="371"/>
      <c r="Q44" s="209"/>
      <c r="R44" s="209"/>
      <c r="S44" s="209"/>
      <c r="T44" s="209"/>
    </row>
    <row r="45" spans="2:20" x14ac:dyDescent="0.15">
      <c r="B45" s="159" t="s">
        <v>286</v>
      </c>
      <c r="C45" s="649">
        <v>167.5</v>
      </c>
      <c r="D45" s="649">
        <v>216.20999999999998</v>
      </c>
      <c r="E45" s="649">
        <v>199.58</v>
      </c>
      <c r="F45" s="649">
        <v>189.45999999999998</v>
      </c>
      <c r="G45" s="649">
        <v>133.24513440999999</v>
      </c>
      <c r="H45" s="275"/>
      <c r="I45" s="275"/>
      <c r="J45" s="275"/>
      <c r="K45" s="275"/>
      <c r="L45" s="275"/>
      <c r="M45" s="275"/>
      <c r="N45" s="275"/>
      <c r="O45" s="275"/>
      <c r="P45" s="371"/>
      <c r="Q45" s="209"/>
      <c r="R45" s="209"/>
      <c r="S45" s="209"/>
      <c r="T45" s="209"/>
    </row>
    <row r="46" spans="2:20" x14ac:dyDescent="0.15">
      <c r="B46" s="159" t="s">
        <v>287</v>
      </c>
      <c r="C46" s="649">
        <v>-92.990000000000009</v>
      </c>
      <c r="D46" s="649">
        <v>-174.89000000000001</v>
      </c>
      <c r="E46" s="649">
        <v>-196.5</v>
      </c>
      <c r="F46" s="649">
        <v>-153.32999999999998</v>
      </c>
      <c r="G46" s="649">
        <v>-130.25178592999998</v>
      </c>
      <c r="H46" s="275"/>
      <c r="I46" s="275"/>
      <c r="J46" s="275"/>
      <c r="K46" s="275"/>
      <c r="L46" s="275"/>
      <c r="M46" s="275"/>
      <c r="N46" s="275"/>
      <c r="O46" s="275"/>
      <c r="P46" s="371"/>
      <c r="Q46" s="209"/>
      <c r="R46" s="209"/>
      <c r="S46" s="209"/>
      <c r="T46" s="209"/>
    </row>
    <row r="47" spans="2:20" x14ac:dyDescent="0.15">
      <c r="B47" s="159" t="s">
        <v>288</v>
      </c>
      <c r="C47" s="649">
        <v>0.98</v>
      </c>
      <c r="D47" s="649">
        <v>1.05</v>
      </c>
      <c r="E47" s="649">
        <v>3.0000000000000027E-2</v>
      </c>
      <c r="F47" s="649">
        <v>0.83000000000000007</v>
      </c>
      <c r="G47" s="649">
        <v>1.66</v>
      </c>
      <c r="H47" s="275"/>
      <c r="I47" s="275"/>
      <c r="J47" s="275"/>
      <c r="K47" s="275"/>
      <c r="L47" s="275"/>
      <c r="M47" s="275"/>
      <c r="N47" s="275"/>
      <c r="O47" s="275"/>
      <c r="P47" s="371"/>
      <c r="Q47" s="209"/>
      <c r="R47" s="209"/>
      <c r="S47" s="209"/>
      <c r="T47" s="209"/>
    </row>
    <row r="48" spans="2:20" x14ac:dyDescent="0.15">
      <c r="B48" s="210" t="s">
        <v>253</v>
      </c>
      <c r="C48" s="649">
        <v>75.489999999999981</v>
      </c>
      <c r="D48" s="649">
        <v>42.369999999999891</v>
      </c>
      <c r="E48" s="649">
        <v>3.1099999999999568</v>
      </c>
      <c r="F48" s="649">
        <v>36.959999999999951</v>
      </c>
      <c r="G48" s="649">
        <v>4.6497637000000225</v>
      </c>
      <c r="H48" s="275"/>
      <c r="I48" s="275"/>
      <c r="J48" s="275"/>
      <c r="K48" s="275"/>
      <c r="L48" s="275"/>
      <c r="M48" s="275"/>
      <c r="N48" s="275"/>
      <c r="O48" s="275"/>
      <c r="P48" s="371"/>
      <c r="Q48" s="209"/>
      <c r="R48" s="209"/>
      <c r="S48" s="209"/>
      <c r="T48" s="209"/>
    </row>
    <row r="49" spans="1:7" x14ac:dyDescent="0.15">
      <c r="C49" s="211"/>
      <c r="D49" s="211"/>
      <c r="E49" s="211"/>
      <c r="F49" s="211"/>
    </row>
    <row r="50" spans="1:7" x14ac:dyDescent="0.15">
      <c r="A50" s="208" t="s">
        <v>76</v>
      </c>
      <c r="B50" s="567" t="s">
        <v>454</v>
      </c>
      <c r="C50" s="568">
        <v>155.70072123</v>
      </c>
      <c r="D50" s="566">
        <v>1</v>
      </c>
      <c r="E50" s="211"/>
      <c r="F50" s="211"/>
    </row>
    <row r="51" spans="1:7" x14ac:dyDescent="0.15">
      <c r="B51" s="567" t="s">
        <v>241</v>
      </c>
      <c r="C51" s="568">
        <v>52.000989450000006</v>
      </c>
      <c r="D51" s="566">
        <v>1</v>
      </c>
      <c r="E51" s="211"/>
      <c r="F51" s="211"/>
    </row>
    <row r="52" spans="1:7" x14ac:dyDescent="0.15">
      <c r="B52" s="569" t="s">
        <v>450</v>
      </c>
      <c r="C52" s="568">
        <v>1.0800000000000267</v>
      </c>
      <c r="D52" s="566">
        <v>1</v>
      </c>
    </row>
    <row r="53" spans="1:7" x14ac:dyDescent="0.15">
      <c r="A53" s="208" t="s">
        <v>77</v>
      </c>
      <c r="B53" s="567" t="s">
        <v>454</v>
      </c>
      <c r="C53" s="568">
        <v>22.455586820000001</v>
      </c>
      <c r="D53" s="566">
        <v>1</v>
      </c>
    </row>
    <row r="54" spans="1:7" x14ac:dyDescent="0.15">
      <c r="B54" s="567" t="s">
        <v>241</v>
      </c>
      <c r="C54" s="568">
        <v>182.25277538</v>
      </c>
      <c r="D54" s="566">
        <v>1</v>
      </c>
    </row>
    <row r="55" spans="1:7" x14ac:dyDescent="0.15">
      <c r="B55" s="569" t="s">
        <v>450</v>
      </c>
      <c r="C55" s="568">
        <v>-0.57641522000000123</v>
      </c>
      <c r="D55" s="566">
        <v>1</v>
      </c>
    </row>
    <row r="56" spans="1:7" x14ac:dyDescent="0.15">
      <c r="C56" s="213"/>
      <c r="D56" s="565"/>
    </row>
    <row r="57" spans="1:7" x14ac:dyDescent="0.15">
      <c r="C57" s="213"/>
    </row>
    <row r="58" spans="1:7" x14ac:dyDescent="0.15">
      <c r="B58" s="567" t="s">
        <v>451</v>
      </c>
      <c r="C58" s="568">
        <v>44.34</v>
      </c>
    </row>
    <row r="59" spans="1:7" x14ac:dyDescent="0.15">
      <c r="B59" s="567" t="s">
        <v>452</v>
      </c>
      <c r="C59" s="568">
        <v>7.6609894500000024</v>
      </c>
      <c r="D59" s="212"/>
      <c r="E59" s="212"/>
      <c r="F59" s="212"/>
      <c r="G59" s="212"/>
    </row>
    <row r="60" spans="1:7" x14ac:dyDescent="0.15">
      <c r="C60" s="213"/>
      <c r="D60" s="212"/>
      <c r="E60" s="212"/>
      <c r="F60" s="212"/>
      <c r="G60" s="212"/>
    </row>
    <row r="61" spans="1:7" x14ac:dyDescent="0.15">
      <c r="C61" s="213"/>
      <c r="D61" s="212"/>
      <c r="E61" s="212"/>
      <c r="F61" s="212"/>
      <c r="G61" s="212"/>
    </row>
    <row r="62" spans="1:7" x14ac:dyDescent="0.15">
      <c r="B62" s="567" t="s">
        <v>453</v>
      </c>
      <c r="C62" s="568">
        <v>144.54</v>
      </c>
      <c r="D62" s="212"/>
      <c r="E62" s="212"/>
      <c r="F62" s="212"/>
      <c r="G62" s="212"/>
    </row>
    <row r="63" spans="1:7" x14ac:dyDescent="0.15">
      <c r="B63" s="567" t="s">
        <v>455</v>
      </c>
      <c r="C63" s="568">
        <v>37.712775380000011</v>
      </c>
      <c r="D63" s="212"/>
      <c r="E63" s="212"/>
      <c r="F63" s="212"/>
      <c r="G63" s="212"/>
    </row>
    <row r="64" spans="1:7" x14ac:dyDescent="0.15">
      <c r="C64" s="213"/>
      <c r="D64" s="213"/>
      <c r="E64" s="213"/>
      <c r="F64" s="213"/>
      <c r="G64" s="213"/>
    </row>
  </sheetData>
  <mergeCells count="6">
    <mergeCell ref="C42:F42"/>
    <mergeCell ref="B42:B43"/>
    <mergeCell ref="B1:G1"/>
    <mergeCell ref="B5:G5"/>
    <mergeCell ref="B3:G3"/>
    <mergeCell ref="D29:G29"/>
  </mergeCells>
  <hyperlinks>
    <hyperlink ref="B1:C1" location="Contents_en!B4" display="I. Balance of payments of the Republic of Moldova in Quarter I, 2023 (preliminary data)" xr:uid="{3179C5B6-F5E2-4B9A-9FAD-C55EF42C763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G70"/>
  <sheetViews>
    <sheetView showGridLines="0" showRowColHeaders="0" zoomScaleNormal="100" workbookViewId="0"/>
  </sheetViews>
  <sheetFormatPr defaultColWidth="9.140625" defaultRowHeight="10.5" x14ac:dyDescent="0.15"/>
  <cols>
    <col min="1" max="1" customWidth="true" style="214" width="5.7109375" collapsed="false"/>
    <col min="2" max="2" customWidth="true" style="214" width="43.42578125" collapsed="false"/>
    <col min="3" max="7" customWidth="true" style="214" width="11.28515625" collapsed="false"/>
    <col min="8" max="16384" style="214" width="9.140625" collapsed="false"/>
  </cols>
  <sheetData>
    <row r="1" spans="2:7" s="9" customFormat="1" ht="14.25" x14ac:dyDescent="0.2">
      <c r="B1" s="714" t="s">
        <v>106</v>
      </c>
      <c r="C1" s="715"/>
      <c r="D1" s="715"/>
      <c r="E1" s="715"/>
      <c r="F1" s="715"/>
      <c r="G1" s="715"/>
    </row>
    <row r="2" spans="2:7" ht="11.25" customHeight="1" x14ac:dyDescent="0.15"/>
    <row r="3" spans="2:7" s="650" customFormat="1" ht="30" customHeight="1" x14ac:dyDescent="0.25">
      <c r="B3" s="795" t="s">
        <v>495</v>
      </c>
      <c r="C3" s="795"/>
      <c r="D3" s="795"/>
      <c r="E3" s="795"/>
      <c r="F3" s="795"/>
      <c r="G3" s="795"/>
    </row>
    <row r="4" spans="2:7" ht="5.0999999999999996" customHeight="1" x14ac:dyDescent="0.15"/>
    <row r="5" spans="2:7" s="423" customFormat="1" ht="14.25" x14ac:dyDescent="0.2">
      <c r="B5" s="800" t="s">
        <v>129</v>
      </c>
      <c r="C5" s="800"/>
      <c r="D5" s="800"/>
      <c r="E5" s="800"/>
      <c r="F5" s="800"/>
      <c r="G5" s="800"/>
    </row>
    <row r="27" spans="2:7" x14ac:dyDescent="0.15">
      <c r="B27" s="372"/>
      <c r="C27" s="372"/>
      <c r="D27" s="372"/>
      <c r="E27" s="372"/>
      <c r="F27" s="372"/>
      <c r="G27" s="372"/>
    </row>
    <row r="28" spans="2:7" s="373" customFormat="1" ht="12.75" x14ac:dyDescent="0.2">
      <c r="B28" s="590" t="s">
        <v>76</v>
      </c>
      <c r="C28" s="796" t="s">
        <v>77</v>
      </c>
      <c r="D28" s="797"/>
      <c r="E28" s="797"/>
      <c r="F28" s="797"/>
      <c r="G28" s="797"/>
    </row>
    <row r="29" spans="2:7" x14ac:dyDescent="0.15">
      <c r="B29" s="372"/>
      <c r="C29" s="372"/>
      <c r="D29" s="372"/>
      <c r="E29" s="372"/>
      <c r="F29" s="372"/>
      <c r="G29" s="372"/>
    </row>
    <row r="30" spans="2:7" x14ac:dyDescent="0.15">
      <c r="B30" s="372"/>
      <c r="C30" s="372"/>
      <c r="D30" s="372"/>
      <c r="E30" s="372"/>
      <c r="F30" s="372"/>
      <c r="G30" s="372"/>
    </row>
    <row r="31" spans="2:7" x14ac:dyDescent="0.15">
      <c r="B31" s="372"/>
      <c r="C31" s="372"/>
      <c r="D31" s="372"/>
      <c r="E31" s="372"/>
      <c r="F31" s="372"/>
      <c r="G31" s="372"/>
    </row>
    <row r="32" spans="2:7" x14ac:dyDescent="0.15">
      <c r="B32" s="372"/>
      <c r="C32" s="372"/>
      <c r="D32" s="372"/>
      <c r="E32" s="372"/>
      <c r="F32" s="372"/>
      <c r="G32" s="372"/>
    </row>
    <row r="33" spans="2:7" x14ac:dyDescent="0.15">
      <c r="B33" s="372"/>
      <c r="C33" s="372"/>
      <c r="D33" s="372"/>
      <c r="E33" s="372"/>
      <c r="F33" s="372"/>
      <c r="G33" s="372"/>
    </row>
    <row r="34" spans="2:7" x14ac:dyDescent="0.15">
      <c r="B34" s="372"/>
      <c r="C34" s="372"/>
      <c r="D34" s="372"/>
      <c r="E34" s="372"/>
      <c r="F34" s="372"/>
      <c r="G34" s="372"/>
    </row>
    <row r="35" spans="2:7" x14ac:dyDescent="0.15">
      <c r="B35" s="372"/>
      <c r="C35" s="372"/>
      <c r="D35" s="372"/>
      <c r="E35" s="372"/>
      <c r="F35" s="372"/>
      <c r="G35" s="372"/>
    </row>
    <row r="36" spans="2:7" x14ac:dyDescent="0.15">
      <c r="B36" s="372"/>
      <c r="C36" s="372"/>
      <c r="D36" s="372"/>
      <c r="E36" s="372"/>
      <c r="F36" s="372"/>
      <c r="G36" s="372"/>
    </row>
    <row r="37" spans="2:7" x14ac:dyDescent="0.15">
      <c r="B37" s="372"/>
      <c r="C37" s="372"/>
      <c r="D37" s="372"/>
      <c r="E37" s="372"/>
      <c r="F37" s="372"/>
      <c r="G37" s="372"/>
    </row>
    <row r="38" spans="2:7" x14ac:dyDescent="0.15">
      <c r="B38" s="372"/>
      <c r="C38" s="372"/>
      <c r="D38" s="372"/>
      <c r="E38" s="372"/>
      <c r="F38" s="372"/>
      <c r="G38" s="372"/>
    </row>
    <row r="39" spans="2:7" x14ac:dyDescent="0.15">
      <c r="B39" s="372"/>
      <c r="C39" s="372"/>
      <c r="D39" s="372"/>
      <c r="E39" s="372"/>
      <c r="F39" s="372"/>
      <c r="G39" s="372"/>
    </row>
    <row r="40" spans="2:7" x14ac:dyDescent="0.15">
      <c r="B40" s="372"/>
      <c r="C40" s="372"/>
      <c r="D40" s="372"/>
      <c r="E40" s="372"/>
      <c r="F40" s="372"/>
      <c r="G40" s="372"/>
    </row>
    <row r="41" spans="2:7" x14ac:dyDescent="0.15">
      <c r="B41" s="372"/>
      <c r="C41" s="372"/>
      <c r="D41" s="372"/>
      <c r="E41" s="372"/>
      <c r="F41" s="372"/>
      <c r="G41" s="372"/>
    </row>
    <row r="42" spans="2:7" x14ac:dyDescent="0.15">
      <c r="B42" s="372"/>
      <c r="C42" s="372"/>
      <c r="D42" s="372"/>
      <c r="E42" s="372"/>
      <c r="F42" s="372"/>
      <c r="G42" s="372"/>
    </row>
    <row r="43" spans="2:7" x14ac:dyDescent="0.15">
      <c r="B43" s="372"/>
      <c r="C43" s="372"/>
      <c r="D43" s="372"/>
      <c r="E43" s="372"/>
      <c r="F43" s="372"/>
      <c r="G43" s="372"/>
    </row>
    <row r="44" spans="2:7" x14ac:dyDescent="0.15">
      <c r="B44" s="372"/>
      <c r="C44" s="372"/>
      <c r="D44" s="372"/>
      <c r="E44" s="372"/>
      <c r="F44" s="372"/>
      <c r="G44" s="372"/>
    </row>
    <row r="45" spans="2:7" x14ac:dyDescent="0.15">
      <c r="B45" s="372"/>
      <c r="C45" s="372"/>
      <c r="D45" s="372"/>
      <c r="E45" s="372"/>
      <c r="F45" s="372"/>
      <c r="G45" s="372"/>
    </row>
    <row r="46" spans="2:7" s="651" customFormat="1" ht="12.75" x14ac:dyDescent="0.2">
      <c r="B46" s="796" t="s">
        <v>456</v>
      </c>
      <c r="C46" s="797"/>
      <c r="D46" s="797"/>
      <c r="E46" s="797"/>
      <c r="F46" s="797"/>
      <c r="G46" s="797"/>
    </row>
    <row r="47" spans="2:7" x14ac:dyDescent="0.15">
      <c r="B47" s="372"/>
      <c r="C47" s="372"/>
      <c r="D47" s="372"/>
      <c r="E47" s="372"/>
      <c r="F47" s="372"/>
      <c r="G47" s="372"/>
    </row>
    <row r="48" spans="2:7" x14ac:dyDescent="0.15">
      <c r="B48" s="372"/>
      <c r="C48" s="372"/>
      <c r="D48" s="372"/>
      <c r="E48" s="372"/>
      <c r="F48" s="372"/>
      <c r="G48" s="372"/>
    </row>
    <row r="49" spans="2:7" x14ac:dyDescent="0.15">
      <c r="B49" s="372"/>
      <c r="C49" s="372"/>
      <c r="D49" s="372"/>
      <c r="E49" s="372"/>
      <c r="F49" s="372"/>
      <c r="G49" s="372"/>
    </row>
    <row r="50" spans="2:7" x14ac:dyDescent="0.15">
      <c r="B50" s="372"/>
      <c r="C50" s="372"/>
      <c r="D50" s="372"/>
      <c r="E50" s="372"/>
      <c r="F50" s="372"/>
      <c r="G50" s="372"/>
    </row>
    <row r="51" spans="2:7" x14ac:dyDescent="0.15">
      <c r="B51" s="372"/>
      <c r="C51" s="372"/>
      <c r="D51" s="372"/>
      <c r="E51" s="372"/>
      <c r="F51" s="372"/>
      <c r="G51" s="372"/>
    </row>
    <row r="53" spans="2:7" x14ac:dyDescent="0.15">
      <c r="B53" s="722" t="s">
        <v>289</v>
      </c>
      <c r="C53" s="722"/>
      <c r="D53" s="722"/>
      <c r="E53" s="722"/>
      <c r="F53" s="722"/>
      <c r="G53" s="722"/>
    </row>
    <row r="55" spans="2:7" ht="11.25" x14ac:dyDescent="0.2">
      <c r="B55" s="798"/>
      <c r="C55" s="799">
        <v>2024</v>
      </c>
      <c r="D55" s="799"/>
      <c r="E55" s="799"/>
      <c r="F55" s="799"/>
      <c r="G55" s="451">
        <v>2025</v>
      </c>
    </row>
    <row r="56" spans="2:7" s="653" customFormat="1" ht="11.25" x14ac:dyDescent="0.2">
      <c r="B56" s="798"/>
      <c r="C56" s="652" t="s">
        <v>0</v>
      </c>
      <c r="D56" s="652" t="s">
        <v>1</v>
      </c>
      <c r="E56" s="652" t="s">
        <v>2</v>
      </c>
      <c r="F56" s="652" t="s">
        <v>3</v>
      </c>
      <c r="G56" s="652" t="s">
        <v>0</v>
      </c>
    </row>
    <row r="57" spans="2:7" s="653" customFormat="1" ht="11.25" x14ac:dyDescent="0.2">
      <c r="B57" s="654" t="s">
        <v>253</v>
      </c>
      <c r="C57" s="655">
        <v>351.23000000000008</v>
      </c>
      <c r="D57" s="655">
        <v>380.30999999999995</v>
      </c>
      <c r="E57" s="655">
        <v>486.33000000000004</v>
      </c>
      <c r="F57" s="655">
        <v>408.31999999999994</v>
      </c>
      <c r="G57" s="655">
        <v>400.38</v>
      </c>
    </row>
    <row r="58" spans="2:7" s="653" customFormat="1" ht="11.25" x14ac:dyDescent="0.2">
      <c r="B58" s="654" t="s">
        <v>457</v>
      </c>
      <c r="C58" s="655">
        <v>72.490000000000009</v>
      </c>
      <c r="D58" s="655">
        <v>79.359999999999985</v>
      </c>
      <c r="E58" s="656">
        <v>162.91</v>
      </c>
      <c r="F58" s="656">
        <v>102.97</v>
      </c>
      <c r="G58" s="655">
        <v>117.64</v>
      </c>
    </row>
    <row r="59" spans="2:7" s="653" customFormat="1" ht="11.25" x14ac:dyDescent="0.2">
      <c r="B59" s="654" t="s">
        <v>458</v>
      </c>
      <c r="C59" s="655">
        <v>157.63999999999999</v>
      </c>
      <c r="D59" s="655">
        <v>154.64999999999998</v>
      </c>
      <c r="E59" s="656">
        <v>155.97000000000003</v>
      </c>
      <c r="F59" s="656">
        <v>164.25</v>
      </c>
      <c r="G59" s="655">
        <v>174.02</v>
      </c>
    </row>
    <row r="60" spans="2:7" s="653" customFormat="1" ht="11.25" x14ac:dyDescent="0.2">
      <c r="B60" s="654" t="s">
        <v>459</v>
      </c>
      <c r="C60" s="655">
        <f t="shared" ref="C60:F60" si="0">C57-C58-C59</f>
        <v>121.10000000000008</v>
      </c>
      <c r="D60" s="655">
        <f t="shared" si="0"/>
        <v>146.29999999999995</v>
      </c>
      <c r="E60" s="655">
        <f t="shared" si="0"/>
        <v>167.45000000000005</v>
      </c>
      <c r="F60" s="655">
        <f t="shared" si="0"/>
        <v>141.09999999999991</v>
      </c>
      <c r="G60" s="655">
        <v>108.72</v>
      </c>
    </row>
    <row r="61" spans="2:7" s="653" customFormat="1" ht="11.25" x14ac:dyDescent="0.2">
      <c r="B61" s="654" t="s">
        <v>460</v>
      </c>
      <c r="C61" s="657">
        <v>9.1407085280325724</v>
      </c>
      <c r="D61" s="657">
        <v>8.939617651888959</v>
      </c>
      <c r="E61" s="658">
        <v>9.3277807093615461</v>
      </c>
      <c r="F61" s="658">
        <v>8.3505030770706004</v>
      </c>
      <c r="G61" s="657">
        <v>10.1</v>
      </c>
    </row>
    <row r="63" spans="2:7" x14ac:dyDescent="0.15">
      <c r="B63" s="523"/>
    </row>
    <row r="64" spans="2:7" s="653" customFormat="1" ht="11.25" x14ac:dyDescent="0.2">
      <c r="B64" s="659"/>
      <c r="C64" s="652" t="s">
        <v>461</v>
      </c>
      <c r="D64" s="652" t="s">
        <v>462</v>
      </c>
    </row>
    <row r="65" spans="2:5" s="653" customFormat="1" ht="11.25" x14ac:dyDescent="0.2">
      <c r="B65" s="654" t="s">
        <v>463</v>
      </c>
      <c r="C65" s="660">
        <v>4.0000000000000001E-3</v>
      </c>
      <c r="D65" s="660">
        <v>0</v>
      </c>
      <c r="E65" s="661">
        <v>1</v>
      </c>
    </row>
    <row r="66" spans="2:5" s="653" customFormat="1" ht="11.25" x14ac:dyDescent="0.2">
      <c r="B66" s="654" t="s">
        <v>464</v>
      </c>
      <c r="C66" s="660">
        <v>2E-3</v>
      </c>
      <c r="D66" s="660">
        <v>6.0000000000000001E-3</v>
      </c>
      <c r="E66" s="661">
        <v>1</v>
      </c>
    </row>
    <row r="67" spans="2:5" s="653" customFormat="1" ht="11.25" x14ac:dyDescent="0.2">
      <c r="B67" s="654" t="s">
        <v>245</v>
      </c>
      <c r="C67" s="660">
        <v>0.23200000000000001</v>
      </c>
      <c r="D67" s="660">
        <v>2.9000000000000001E-2</v>
      </c>
      <c r="E67" s="661">
        <v>1</v>
      </c>
    </row>
    <row r="68" spans="2:5" s="653" customFormat="1" ht="11.25" x14ac:dyDescent="0.2">
      <c r="B68" s="654" t="s">
        <v>465</v>
      </c>
      <c r="C68" s="660">
        <v>2.1000000000000001E-2</v>
      </c>
      <c r="D68" s="660">
        <v>1E-3</v>
      </c>
      <c r="E68" s="661">
        <v>1</v>
      </c>
    </row>
    <row r="69" spans="2:5" s="653" customFormat="1" ht="11.25" x14ac:dyDescent="0.2">
      <c r="B69" s="654" t="s">
        <v>466</v>
      </c>
      <c r="C69" s="660">
        <v>0.499</v>
      </c>
      <c r="D69" s="660">
        <v>0.70699999999999996</v>
      </c>
      <c r="E69" s="661">
        <v>1</v>
      </c>
    </row>
    <row r="70" spans="2:5" s="653" customFormat="1" ht="11.25" x14ac:dyDescent="0.2">
      <c r="B70" s="654" t="s">
        <v>467</v>
      </c>
      <c r="C70" s="660">
        <v>0.24199999999999999</v>
      </c>
      <c r="D70" s="660">
        <v>0.25700000000000001</v>
      </c>
      <c r="E70" s="661">
        <v>1</v>
      </c>
    </row>
  </sheetData>
  <mergeCells count="8">
    <mergeCell ref="B1:G1"/>
    <mergeCell ref="B55:B56"/>
    <mergeCell ref="C55:F55"/>
    <mergeCell ref="B53:G53"/>
    <mergeCell ref="B3:G3"/>
    <mergeCell ref="B5:G5"/>
    <mergeCell ref="C28:G28"/>
    <mergeCell ref="B46:G46"/>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N41"/>
  <sheetViews>
    <sheetView showGridLines="0" showRowColHeaders="0" zoomScaleNormal="100" workbookViewId="0"/>
  </sheetViews>
  <sheetFormatPr defaultRowHeight="12" customHeight="1" x14ac:dyDescent="0.2"/>
  <cols>
    <col min="1" max="1" customWidth="true" style="222" width="5.7109375" collapsed="false"/>
    <col min="2" max="2" customWidth="true" style="222" width="32.85546875" collapsed="false"/>
    <col min="3" max="7" customWidth="true" style="222" width="11.28515625" collapsed="false"/>
    <col min="8" max="140" style="222" width="9.140625" collapsed="false"/>
    <col min="141" max="141" customWidth="true" style="222" width="44.85546875" collapsed="false"/>
    <col min="142" max="182" customWidth="true" style="222" width="6.7109375" collapsed="false"/>
    <col min="183" max="183" bestFit="true" customWidth="true" style="222" width="5.42578125" collapsed="false"/>
    <col min="184" max="185" bestFit="true" customWidth="true" style="222" width="5.7109375" collapsed="false"/>
    <col min="186" max="186" bestFit="true" customWidth="true" style="222" width="5.5703125" collapsed="false"/>
    <col min="187" max="187" bestFit="true" customWidth="true" style="222" width="5.42578125" collapsed="false"/>
    <col min="188" max="189" bestFit="true" customWidth="true" style="222" width="5.7109375" collapsed="false"/>
    <col min="190" max="190" bestFit="true" customWidth="true" style="222" width="5.28515625" collapsed="false"/>
    <col min="191" max="191" bestFit="true" customWidth="true" style="222" width="5.42578125" collapsed="false"/>
    <col min="192" max="193" bestFit="true" customWidth="true" style="222" width="5.7109375" collapsed="false"/>
    <col min="194" max="228" customWidth="true" style="222" width="6.7109375" collapsed="false"/>
    <col min="229" max="229" bestFit="true" customWidth="true" style="222" width="5.7109375" collapsed="false"/>
    <col min="230" max="232" customWidth="true" style="222" width="5.7109375" collapsed="false"/>
    <col min="233" max="233" bestFit="true" customWidth="true" style="222" width="6.7109375" collapsed="false"/>
    <col min="234" max="240" customWidth="true" style="222" width="6.7109375" collapsed="false"/>
    <col min="241" max="241" bestFit="true" customWidth="true" style="222" width="5.5703125" collapsed="false"/>
    <col min="242" max="242" customWidth="true" style="222" width="6.7109375" collapsed="false"/>
    <col min="243" max="396" style="222" width="9.140625" collapsed="false"/>
    <col min="397" max="397" customWidth="true" style="222" width="44.85546875" collapsed="false"/>
    <col min="398" max="438" customWidth="true" style="222" width="6.7109375" collapsed="false"/>
    <col min="439" max="439" bestFit="true" customWidth="true" style="222" width="5.42578125" collapsed="false"/>
    <col min="440" max="441" bestFit="true" customWidth="true" style="222" width="5.7109375" collapsed="false"/>
    <col min="442" max="442" bestFit="true" customWidth="true" style="222" width="5.5703125" collapsed="false"/>
    <col min="443" max="443" bestFit="true" customWidth="true" style="222" width="5.42578125" collapsed="false"/>
    <col min="444" max="445" bestFit="true" customWidth="true" style="222" width="5.7109375" collapsed="false"/>
    <col min="446" max="446" bestFit="true" customWidth="true" style="222" width="5.28515625" collapsed="false"/>
    <col min="447" max="447" bestFit="true" customWidth="true" style="222" width="5.42578125" collapsed="false"/>
    <col min="448" max="449" bestFit="true" customWidth="true" style="222" width="5.7109375" collapsed="false"/>
    <col min="450" max="484" customWidth="true" style="222" width="6.7109375" collapsed="false"/>
    <col min="485" max="485" bestFit="true" customWidth="true" style="222" width="5.7109375" collapsed="false"/>
    <col min="486" max="488" customWidth="true" style="222" width="5.7109375" collapsed="false"/>
    <col min="489" max="489" bestFit="true" customWidth="true" style="222" width="6.7109375" collapsed="false"/>
    <col min="490" max="496" customWidth="true" style="222" width="6.7109375" collapsed="false"/>
    <col min="497" max="497" bestFit="true" customWidth="true" style="222" width="5.5703125" collapsed="false"/>
    <col min="498" max="498" customWidth="true" style="222" width="6.7109375" collapsed="false"/>
    <col min="499" max="652" style="222" width="9.140625" collapsed="false"/>
    <col min="653" max="653" customWidth="true" style="222" width="44.85546875" collapsed="false"/>
    <col min="654" max="694" customWidth="true" style="222" width="6.7109375" collapsed="false"/>
    <col min="695" max="695" bestFit="true" customWidth="true" style="222" width="5.42578125" collapsed="false"/>
    <col min="696" max="697" bestFit="true" customWidth="true" style="222" width="5.7109375" collapsed="false"/>
    <col min="698" max="698" bestFit="true" customWidth="true" style="222" width="5.5703125" collapsed="false"/>
    <col min="699" max="699" bestFit="true" customWidth="true" style="222" width="5.42578125" collapsed="false"/>
    <col min="700" max="701" bestFit="true" customWidth="true" style="222" width="5.7109375" collapsed="false"/>
    <col min="702" max="702" bestFit="true" customWidth="true" style="222" width="5.28515625" collapsed="false"/>
    <col min="703" max="703" bestFit="true" customWidth="true" style="222" width="5.42578125" collapsed="false"/>
    <col min="704" max="705" bestFit="true" customWidth="true" style="222" width="5.7109375" collapsed="false"/>
    <col min="706" max="740" customWidth="true" style="222" width="6.7109375" collapsed="false"/>
    <col min="741" max="741" bestFit="true" customWidth="true" style="222" width="5.7109375" collapsed="false"/>
    <col min="742" max="744" customWidth="true" style="222" width="5.7109375" collapsed="false"/>
    <col min="745" max="745" bestFit="true" customWidth="true" style="222" width="6.7109375" collapsed="false"/>
    <col min="746" max="752" customWidth="true" style="222" width="6.7109375" collapsed="false"/>
    <col min="753" max="753" bestFit="true" customWidth="true" style="222" width="5.5703125" collapsed="false"/>
    <col min="754" max="754" customWidth="true" style="222" width="6.7109375" collapsed="false"/>
    <col min="755" max="908" style="222" width="9.140625" collapsed="false"/>
    <col min="909" max="909" customWidth="true" style="222" width="44.85546875" collapsed="false"/>
    <col min="910" max="950" customWidth="true" style="222" width="6.7109375" collapsed="false"/>
    <col min="951" max="951" bestFit="true" customWidth="true" style="222" width="5.42578125" collapsed="false"/>
    <col min="952" max="953" bestFit="true" customWidth="true" style="222" width="5.7109375" collapsed="false"/>
    <col min="954" max="954" bestFit="true" customWidth="true" style="222" width="5.5703125" collapsed="false"/>
    <col min="955" max="955" bestFit="true" customWidth="true" style="222" width="5.42578125" collapsed="false"/>
    <col min="956" max="957" bestFit="true" customWidth="true" style="222" width="5.7109375" collapsed="false"/>
    <col min="958" max="958" bestFit="true" customWidth="true" style="222" width="5.28515625" collapsed="false"/>
    <col min="959" max="959" bestFit="true" customWidth="true" style="222" width="5.42578125" collapsed="false"/>
    <col min="960" max="961" bestFit="true" customWidth="true" style="222" width="5.7109375" collapsed="false"/>
    <col min="962" max="996" customWidth="true" style="222" width="6.7109375" collapsed="false"/>
    <col min="997" max="997" bestFit="true" customWidth="true" style="222" width="5.7109375" collapsed="false"/>
    <col min="998" max="1000" customWidth="true" style="222" width="5.7109375" collapsed="false"/>
    <col min="1001" max="1001" bestFit="true" customWidth="true" style="222" width="6.7109375" collapsed="false"/>
    <col min="1002" max="1008" customWidth="true" style="222" width="6.7109375" collapsed="false"/>
    <col min="1009" max="1009" bestFit="true" customWidth="true" style="222" width="5.5703125" collapsed="false"/>
    <col min="1010" max="1010" customWidth="true" style="222" width="6.7109375" collapsed="false"/>
    <col min="1011" max="1164" style="222" width="9.140625" collapsed="false"/>
    <col min="1165" max="1165" customWidth="true" style="222" width="44.85546875" collapsed="false"/>
    <col min="1166" max="1206" customWidth="true" style="222" width="6.7109375" collapsed="false"/>
    <col min="1207" max="1207" bestFit="true" customWidth="true" style="222" width="5.42578125" collapsed="false"/>
    <col min="1208" max="1209" bestFit="true" customWidth="true" style="222" width="5.7109375" collapsed="false"/>
    <col min="1210" max="1210" bestFit="true" customWidth="true" style="222" width="5.5703125" collapsed="false"/>
    <col min="1211" max="1211" bestFit="true" customWidth="true" style="222" width="5.42578125" collapsed="false"/>
    <col min="1212" max="1213" bestFit="true" customWidth="true" style="222" width="5.7109375" collapsed="false"/>
    <col min="1214" max="1214" bestFit="true" customWidth="true" style="222" width="5.28515625" collapsed="false"/>
    <col min="1215" max="1215" bestFit="true" customWidth="true" style="222" width="5.42578125" collapsed="false"/>
    <col min="1216" max="1217" bestFit="true" customWidth="true" style="222" width="5.7109375" collapsed="false"/>
    <col min="1218" max="1252" customWidth="true" style="222" width="6.7109375" collapsed="false"/>
    <col min="1253" max="1253" bestFit="true" customWidth="true" style="222" width="5.7109375" collapsed="false"/>
    <col min="1254" max="1256" customWidth="true" style="222" width="5.7109375" collapsed="false"/>
    <col min="1257" max="1257" bestFit="true" customWidth="true" style="222" width="6.7109375" collapsed="false"/>
    <col min="1258" max="1264" customWidth="true" style="222" width="6.7109375" collapsed="false"/>
    <col min="1265" max="1265" bestFit="true" customWidth="true" style="222" width="5.5703125" collapsed="false"/>
    <col min="1266" max="1266" customWidth="true" style="222" width="6.7109375" collapsed="false"/>
    <col min="1267" max="1420" style="222" width="9.140625" collapsed="false"/>
    <col min="1421" max="1421" customWidth="true" style="222" width="44.85546875" collapsed="false"/>
    <col min="1422" max="1462" customWidth="true" style="222" width="6.7109375" collapsed="false"/>
    <col min="1463" max="1463" bestFit="true" customWidth="true" style="222" width="5.42578125" collapsed="false"/>
    <col min="1464" max="1465" bestFit="true" customWidth="true" style="222" width="5.7109375" collapsed="false"/>
    <col min="1466" max="1466" bestFit="true" customWidth="true" style="222" width="5.5703125" collapsed="false"/>
    <col min="1467" max="1467" bestFit="true" customWidth="true" style="222" width="5.42578125" collapsed="false"/>
    <col min="1468" max="1469" bestFit="true" customWidth="true" style="222" width="5.7109375" collapsed="false"/>
    <col min="1470" max="1470" bestFit="true" customWidth="true" style="222" width="5.28515625" collapsed="false"/>
    <col min="1471" max="1471" bestFit="true" customWidth="true" style="222" width="5.42578125" collapsed="false"/>
    <col min="1472" max="1473" bestFit="true" customWidth="true" style="222" width="5.7109375" collapsed="false"/>
    <col min="1474" max="1508" customWidth="true" style="222" width="6.7109375" collapsed="false"/>
    <col min="1509" max="1509" bestFit="true" customWidth="true" style="222" width="5.7109375" collapsed="false"/>
    <col min="1510" max="1512" customWidth="true" style="222" width="5.7109375" collapsed="false"/>
    <col min="1513" max="1513" bestFit="true" customWidth="true" style="222" width="6.7109375" collapsed="false"/>
    <col min="1514" max="1520" customWidth="true" style="222" width="6.7109375" collapsed="false"/>
    <col min="1521" max="1521" bestFit="true" customWidth="true" style="222" width="5.5703125" collapsed="false"/>
    <col min="1522" max="1522" customWidth="true" style="222" width="6.7109375" collapsed="false"/>
    <col min="1523" max="1676" style="222" width="9.140625" collapsed="false"/>
    <col min="1677" max="1677" customWidth="true" style="222" width="44.85546875" collapsed="false"/>
    <col min="1678" max="1718" customWidth="true" style="222" width="6.7109375" collapsed="false"/>
    <col min="1719" max="1719" bestFit="true" customWidth="true" style="222" width="5.42578125" collapsed="false"/>
    <col min="1720" max="1721" bestFit="true" customWidth="true" style="222" width="5.7109375" collapsed="false"/>
    <col min="1722" max="1722" bestFit="true" customWidth="true" style="222" width="5.5703125" collapsed="false"/>
    <col min="1723" max="1723" bestFit="true" customWidth="true" style="222" width="5.42578125" collapsed="false"/>
    <col min="1724" max="1725" bestFit="true" customWidth="true" style="222" width="5.7109375" collapsed="false"/>
    <col min="1726" max="1726" bestFit="true" customWidth="true" style="222" width="5.28515625" collapsed="false"/>
    <col min="1727" max="1727" bestFit="true" customWidth="true" style="222" width="5.42578125" collapsed="false"/>
    <col min="1728" max="1729" bestFit="true" customWidth="true" style="222" width="5.7109375" collapsed="false"/>
    <col min="1730" max="1764" customWidth="true" style="222" width="6.7109375" collapsed="false"/>
    <col min="1765" max="1765" bestFit="true" customWidth="true" style="222" width="5.7109375" collapsed="false"/>
    <col min="1766" max="1768" customWidth="true" style="222" width="5.7109375" collapsed="false"/>
    <col min="1769" max="1769" bestFit="true" customWidth="true" style="222" width="6.7109375" collapsed="false"/>
    <col min="1770" max="1776" customWidth="true" style="222" width="6.7109375" collapsed="false"/>
    <col min="1777" max="1777" bestFit="true" customWidth="true" style="222" width="5.5703125" collapsed="false"/>
    <col min="1778" max="1778" customWidth="true" style="222" width="6.7109375" collapsed="false"/>
    <col min="1779" max="1932" style="222" width="9.140625" collapsed="false"/>
    <col min="1933" max="1933" customWidth="true" style="222" width="44.85546875" collapsed="false"/>
    <col min="1934" max="1974" customWidth="true" style="222" width="6.7109375" collapsed="false"/>
    <col min="1975" max="1975" bestFit="true" customWidth="true" style="222" width="5.42578125" collapsed="false"/>
    <col min="1976" max="1977" bestFit="true" customWidth="true" style="222" width="5.7109375" collapsed="false"/>
    <col min="1978" max="1978" bestFit="true" customWidth="true" style="222" width="5.5703125" collapsed="false"/>
    <col min="1979" max="1979" bestFit="true" customWidth="true" style="222" width="5.42578125" collapsed="false"/>
    <col min="1980" max="1981" bestFit="true" customWidth="true" style="222" width="5.7109375" collapsed="false"/>
    <col min="1982" max="1982" bestFit="true" customWidth="true" style="222" width="5.28515625" collapsed="false"/>
    <col min="1983" max="1983" bestFit="true" customWidth="true" style="222" width="5.42578125" collapsed="false"/>
    <col min="1984" max="1985" bestFit="true" customWidth="true" style="222" width="5.7109375" collapsed="false"/>
    <col min="1986" max="2020" customWidth="true" style="222" width="6.7109375" collapsed="false"/>
    <col min="2021" max="2021" bestFit="true" customWidth="true" style="222" width="5.7109375" collapsed="false"/>
    <col min="2022" max="2024" customWidth="true" style="222" width="5.7109375" collapsed="false"/>
    <col min="2025" max="2025" bestFit="true" customWidth="true" style="222" width="6.7109375" collapsed="false"/>
    <col min="2026" max="2032" customWidth="true" style="222" width="6.7109375" collapsed="false"/>
    <col min="2033" max="2033" bestFit="true" customWidth="true" style="222" width="5.5703125" collapsed="false"/>
    <col min="2034" max="2034" customWidth="true" style="222" width="6.7109375" collapsed="false"/>
    <col min="2035" max="2188" style="222" width="9.140625" collapsed="false"/>
    <col min="2189" max="2189" customWidth="true" style="222" width="44.85546875" collapsed="false"/>
    <col min="2190" max="2230" customWidth="true" style="222" width="6.7109375" collapsed="false"/>
    <col min="2231" max="2231" bestFit="true" customWidth="true" style="222" width="5.42578125" collapsed="false"/>
    <col min="2232" max="2233" bestFit="true" customWidth="true" style="222" width="5.7109375" collapsed="false"/>
    <col min="2234" max="2234" bestFit="true" customWidth="true" style="222" width="5.5703125" collapsed="false"/>
    <col min="2235" max="2235" bestFit="true" customWidth="true" style="222" width="5.42578125" collapsed="false"/>
    <col min="2236" max="2237" bestFit="true" customWidth="true" style="222" width="5.7109375" collapsed="false"/>
    <col min="2238" max="2238" bestFit="true" customWidth="true" style="222" width="5.28515625" collapsed="false"/>
    <col min="2239" max="2239" bestFit="true" customWidth="true" style="222" width="5.42578125" collapsed="false"/>
    <col min="2240" max="2241" bestFit="true" customWidth="true" style="222" width="5.7109375" collapsed="false"/>
    <col min="2242" max="2276" customWidth="true" style="222" width="6.7109375" collapsed="false"/>
    <col min="2277" max="2277" bestFit="true" customWidth="true" style="222" width="5.7109375" collapsed="false"/>
    <col min="2278" max="2280" customWidth="true" style="222" width="5.7109375" collapsed="false"/>
    <col min="2281" max="2281" bestFit="true" customWidth="true" style="222" width="6.7109375" collapsed="false"/>
    <col min="2282" max="2288" customWidth="true" style="222" width="6.7109375" collapsed="false"/>
    <col min="2289" max="2289" bestFit="true" customWidth="true" style="222" width="5.5703125" collapsed="false"/>
    <col min="2290" max="2290" customWidth="true" style="222" width="6.7109375" collapsed="false"/>
    <col min="2291" max="2444" style="222" width="9.140625" collapsed="false"/>
    <col min="2445" max="2445" customWidth="true" style="222" width="44.85546875" collapsed="false"/>
    <col min="2446" max="2486" customWidth="true" style="222" width="6.7109375" collapsed="false"/>
    <col min="2487" max="2487" bestFit="true" customWidth="true" style="222" width="5.42578125" collapsed="false"/>
    <col min="2488" max="2489" bestFit="true" customWidth="true" style="222" width="5.7109375" collapsed="false"/>
    <col min="2490" max="2490" bestFit="true" customWidth="true" style="222" width="5.5703125" collapsed="false"/>
    <col min="2491" max="2491" bestFit="true" customWidth="true" style="222" width="5.42578125" collapsed="false"/>
    <col min="2492" max="2493" bestFit="true" customWidth="true" style="222" width="5.7109375" collapsed="false"/>
    <col min="2494" max="2494" bestFit="true" customWidth="true" style="222" width="5.28515625" collapsed="false"/>
    <col min="2495" max="2495" bestFit="true" customWidth="true" style="222" width="5.42578125" collapsed="false"/>
    <col min="2496" max="2497" bestFit="true" customWidth="true" style="222" width="5.7109375" collapsed="false"/>
    <col min="2498" max="2532" customWidth="true" style="222" width="6.7109375" collapsed="false"/>
    <col min="2533" max="2533" bestFit="true" customWidth="true" style="222" width="5.7109375" collapsed="false"/>
    <col min="2534" max="2536" customWidth="true" style="222" width="5.7109375" collapsed="false"/>
    <col min="2537" max="2537" bestFit="true" customWidth="true" style="222" width="6.7109375" collapsed="false"/>
    <col min="2538" max="2544" customWidth="true" style="222" width="6.7109375" collapsed="false"/>
    <col min="2545" max="2545" bestFit="true" customWidth="true" style="222" width="5.5703125" collapsed="false"/>
    <col min="2546" max="2546" customWidth="true" style="222" width="6.7109375" collapsed="false"/>
    <col min="2547" max="2700" style="222" width="9.140625" collapsed="false"/>
    <col min="2701" max="2701" customWidth="true" style="222" width="44.85546875" collapsed="false"/>
    <col min="2702" max="2742" customWidth="true" style="222" width="6.7109375" collapsed="false"/>
    <col min="2743" max="2743" bestFit="true" customWidth="true" style="222" width="5.42578125" collapsed="false"/>
    <col min="2744" max="2745" bestFit="true" customWidth="true" style="222" width="5.7109375" collapsed="false"/>
    <col min="2746" max="2746" bestFit="true" customWidth="true" style="222" width="5.5703125" collapsed="false"/>
    <col min="2747" max="2747" bestFit="true" customWidth="true" style="222" width="5.42578125" collapsed="false"/>
    <col min="2748" max="2749" bestFit="true" customWidth="true" style="222" width="5.7109375" collapsed="false"/>
    <col min="2750" max="2750" bestFit="true" customWidth="true" style="222" width="5.28515625" collapsed="false"/>
    <col min="2751" max="2751" bestFit="true" customWidth="true" style="222" width="5.42578125" collapsed="false"/>
    <col min="2752" max="2753" bestFit="true" customWidth="true" style="222" width="5.7109375" collapsed="false"/>
    <col min="2754" max="2788" customWidth="true" style="222" width="6.7109375" collapsed="false"/>
    <col min="2789" max="2789" bestFit="true" customWidth="true" style="222" width="5.7109375" collapsed="false"/>
    <col min="2790" max="2792" customWidth="true" style="222" width="5.7109375" collapsed="false"/>
    <col min="2793" max="2793" bestFit="true" customWidth="true" style="222" width="6.7109375" collapsed="false"/>
    <col min="2794" max="2800" customWidth="true" style="222" width="6.7109375" collapsed="false"/>
    <col min="2801" max="2801" bestFit="true" customWidth="true" style="222" width="5.5703125" collapsed="false"/>
    <col min="2802" max="2802" customWidth="true" style="222" width="6.7109375" collapsed="false"/>
    <col min="2803" max="2956" style="222" width="9.140625" collapsed="false"/>
    <col min="2957" max="2957" customWidth="true" style="222" width="44.85546875" collapsed="false"/>
    <col min="2958" max="2998" customWidth="true" style="222" width="6.7109375" collapsed="false"/>
    <col min="2999" max="2999" bestFit="true" customWidth="true" style="222" width="5.42578125" collapsed="false"/>
    <col min="3000" max="3001" bestFit="true" customWidth="true" style="222" width="5.7109375" collapsed="false"/>
    <col min="3002" max="3002" bestFit="true" customWidth="true" style="222" width="5.5703125" collapsed="false"/>
    <col min="3003" max="3003" bestFit="true" customWidth="true" style="222" width="5.42578125" collapsed="false"/>
    <col min="3004" max="3005" bestFit="true" customWidth="true" style="222" width="5.7109375" collapsed="false"/>
    <col min="3006" max="3006" bestFit="true" customWidth="true" style="222" width="5.28515625" collapsed="false"/>
    <col min="3007" max="3007" bestFit="true" customWidth="true" style="222" width="5.42578125" collapsed="false"/>
    <col min="3008" max="3009" bestFit="true" customWidth="true" style="222" width="5.7109375" collapsed="false"/>
    <col min="3010" max="3044" customWidth="true" style="222" width="6.7109375" collapsed="false"/>
    <col min="3045" max="3045" bestFit="true" customWidth="true" style="222" width="5.7109375" collapsed="false"/>
    <col min="3046" max="3048" customWidth="true" style="222" width="5.7109375" collapsed="false"/>
    <col min="3049" max="3049" bestFit="true" customWidth="true" style="222" width="6.7109375" collapsed="false"/>
    <col min="3050" max="3056" customWidth="true" style="222" width="6.7109375" collapsed="false"/>
    <col min="3057" max="3057" bestFit="true" customWidth="true" style="222" width="5.5703125" collapsed="false"/>
    <col min="3058" max="3058" customWidth="true" style="222" width="6.7109375" collapsed="false"/>
    <col min="3059" max="3212" style="222" width="9.140625" collapsed="false"/>
    <col min="3213" max="3213" customWidth="true" style="222" width="44.85546875" collapsed="false"/>
    <col min="3214" max="3254" customWidth="true" style="222" width="6.7109375" collapsed="false"/>
    <col min="3255" max="3255" bestFit="true" customWidth="true" style="222" width="5.42578125" collapsed="false"/>
    <col min="3256" max="3257" bestFit="true" customWidth="true" style="222" width="5.7109375" collapsed="false"/>
    <col min="3258" max="3258" bestFit="true" customWidth="true" style="222" width="5.5703125" collapsed="false"/>
    <col min="3259" max="3259" bestFit="true" customWidth="true" style="222" width="5.42578125" collapsed="false"/>
    <col min="3260" max="3261" bestFit="true" customWidth="true" style="222" width="5.7109375" collapsed="false"/>
    <col min="3262" max="3262" bestFit="true" customWidth="true" style="222" width="5.28515625" collapsed="false"/>
    <col min="3263" max="3263" bestFit="true" customWidth="true" style="222" width="5.42578125" collapsed="false"/>
    <col min="3264" max="3265" bestFit="true" customWidth="true" style="222" width="5.7109375" collapsed="false"/>
    <col min="3266" max="3300" customWidth="true" style="222" width="6.7109375" collapsed="false"/>
    <col min="3301" max="3301" bestFit="true" customWidth="true" style="222" width="5.7109375" collapsed="false"/>
    <col min="3302" max="3304" customWidth="true" style="222" width="5.7109375" collapsed="false"/>
    <col min="3305" max="3305" bestFit="true" customWidth="true" style="222" width="6.7109375" collapsed="false"/>
    <col min="3306" max="3312" customWidth="true" style="222" width="6.7109375" collapsed="false"/>
    <col min="3313" max="3313" bestFit="true" customWidth="true" style="222" width="5.5703125" collapsed="false"/>
    <col min="3314" max="3314" customWidth="true" style="222" width="6.7109375" collapsed="false"/>
    <col min="3315" max="3468" style="222" width="9.140625" collapsed="false"/>
    <col min="3469" max="3469" customWidth="true" style="222" width="44.85546875" collapsed="false"/>
    <col min="3470" max="3510" customWidth="true" style="222" width="6.7109375" collapsed="false"/>
    <col min="3511" max="3511" bestFit="true" customWidth="true" style="222" width="5.42578125" collapsed="false"/>
    <col min="3512" max="3513" bestFit="true" customWidth="true" style="222" width="5.7109375" collapsed="false"/>
    <col min="3514" max="3514" bestFit="true" customWidth="true" style="222" width="5.5703125" collapsed="false"/>
    <col min="3515" max="3515" bestFit="true" customWidth="true" style="222" width="5.42578125" collapsed="false"/>
    <col min="3516" max="3517" bestFit="true" customWidth="true" style="222" width="5.7109375" collapsed="false"/>
    <col min="3518" max="3518" bestFit="true" customWidth="true" style="222" width="5.28515625" collapsed="false"/>
    <col min="3519" max="3519" bestFit="true" customWidth="true" style="222" width="5.42578125" collapsed="false"/>
    <col min="3520" max="3521" bestFit="true" customWidth="true" style="222" width="5.7109375" collapsed="false"/>
    <col min="3522" max="3556" customWidth="true" style="222" width="6.7109375" collapsed="false"/>
    <col min="3557" max="3557" bestFit="true" customWidth="true" style="222" width="5.7109375" collapsed="false"/>
    <col min="3558" max="3560" customWidth="true" style="222" width="5.7109375" collapsed="false"/>
    <col min="3561" max="3561" bestFit="true" customWidth="true" style="222" width="6.7109375" collapsed="false"/>
    <col min="3562" max="3568" customWidth="true" style="222" width="6.7109375" collapsed="false"/>
    <col min="3569" max="3569" bestFit="true" customWidth="true" style="222" width="5.5703125" collapsed="false"/>
    <col min="3570" max="3570" customWidth="true" style="222" width="6.7109375" collapsed="false"/>
    <col min="3571" max="3724" style="222" width="9.140625" collapsed="false"/>
    <col min="3725" max="3725" customWidth="true" style="222" width="44.85546875" collapsed="false"/>
    <col min="3726" max="3766" customWidth="true" style="222" width="6.7109375" collapsed="false"/>
    <col min="3767" max="3767" bestFit="true" customWidth="true" style="222" width="5.42578125" collapsed="false"/>
    <col min="3768" max="3769" bestFit="true" customWidth="true" style="222" width="5.7109375" collapsed="false"/>
    <col min="3770" max="3770" bestFit="true" customWidth="true" style="222" width="5.5703125" collapsed="false"/>
    <col min="3771" max="3771" bestFit="true" customWidth="true" style="222" width="5.42578125" collapsed="false"/>
    <col min="3772" max="3773" bestFit="true" customWidth="true" style="222" width="5.7109375" collapsed="false"/>
    <col min="3774" max="3774" bestFit="true" customWidth="true" style="222" width="5.28515625" collapsed="false"/>
    <col min="3775" max="3775" bestFit="true" customWidth="true" style="222" width="5.42578125" collapsed="false"/>
    <col min="3776" max="3777" bestFit="true" customWidth="true" style="222" width="5.7109375" collapsed="false"/>
    <col min="3778" max="3812" customWidth="true" style="222" width="6.7109375" collapsed="false"/>
    <col min="3813" max="3813" bestFit="true" customWidth="true" style="222" width="5.7109375" collapsed="false"/>
    <col min="3814" max="3816" customWidth="true" style="222" width="5.7109375" collapsed="false"/>
    <col min="3817" max="3817" bestFit="true" customWidth="true" style="222" width="6.7109375" collapsed="false"/>
    <col min="3818" max="3824" customWidth="true" style="222" width="6.7109375" collapsed="false"/>
    <col min="3825" max="3825" bestFit="true" customWidth="true" style="222" width="5.5703125" collapsed="false"/>
    <col min="3826" max="3826" customWidth="true" style="222" width="6.7109375" collapsed="false"/>
    <col min="3827" max="3980" style="222" width="9.140625" collapsed="false"/>
    <col min="3981" max="3981" customWidth="true" style="222" width="44.85546875" collapsed="false"/>
    <col min="3982" max="4022" customWidth="true" style="222" width="6.7109375" collapsed="false"/>
    <col min="4023" max="4023" bestFit="true" customWidth="true" style="222" width="5.42578125" collapsed="false"/>
    <col min="4024" max="4025" bestFit="true" customWidth="true" style="222" width="5.7109375" collapsed="false"/>
    <col min="4026" max="4026" bestFit="true" customWidth="true" style="222" width="5.5703125" collapsed="false"/>
    <col min="4027" max="4027" bestFit="true" customWidth="true" style="222" width="5.42578125" collapsed="false"/>
    <col min="4028" max="4029" bestFit="true" customWidth="true" style="222" width="5.7109375" collapsed="false"/>
    <col min="4030" max="4030" bestFit="true" customWidth="true" style="222" width="5.28515625" collapsed="false"/>
    <col min="4031" max="4031" bestFit="true" customWidth="true" style="222" width="5.42578125" collapsed="false"/>
    <col min="4032" max="4033" bestFit="true" customWidth="true" style="222" width="5.7109375" collapsed="false"/>
    <col min="4034" max="4068" customWidth="true" style="222" width="6.7109375" collapsed="false"/>
    <col min="4069" max="4069" bestFit="true" customWidth="true" style="222" width="5.7109375" collapsed="false"/>
    <col min="4070" max="4072" customWidth="true" style="222" width="5.7109375" collapsed="false"/>
    <col min="4073" max="4073" bestFit="true" customWidth="true" style="222" width="6.7109375" collapsed="false"/>
    <col min="4074" max="4080" customWidth="true" style="222" width="6.7109375" collapsed="false"/>
    <col min="4081" max="4081" bestFit="true" customWidth="true" style="222" width="5.5703125" collapsed="false"/>
    <col min="4082" max="4082" customWidth="true" style="222" width="6.7109375" collapsed="false"/>
    <col min="4083" max="4236" style="222" width="9.140625" collapsed="false"/>
    <col min="4237" max="4237" customWidth="true" style="222" width="44.85546875" collapsed="false"/>
    <col min="4238" max="4278" customWidth="true" style="222" width="6.7109375" collapsed="false"/>
    <col min="4279" max="4279" bestFit="true" customWidth="true" style="222" width="5.42578125" collapsed="false"/>
    <col min="4280" max="4281" bestFit="true" customWidth="true" style="222" width="5.7109375" collapsed="false"/>
    <col min="4282" max="4282" bestFit="true" customWidth="true" style="222" width="5.5703125" collapsed="false"/>
    <col min="4283" max="4283" bestFit="true" customWidth="true" style="222" width="5.42578125" collapsed="false"/>
    <col min="4284" max="4285" bestFit="true" customWidth="true" style="222" width="5.7109375" collapsed="false"/>
    <col min="4286" max="4286" bestFit="true" customWidth="true" style="222" width="5.28515625" collapsed="false"/>
    <col min="4287" max="4287" bestFit="true" customWidth="true" style="222" width="5.42578125" collapsed="false"/>
    <col min="4288" max="4289" bestFit="true" customWidth="true" style="222" width="5.7109375" collapsed="false"/>
    <col min="4290" max="4324" customWidth="true" style="222" width="6.7109375" collapsed="false"/>
    <col min="4325" max="4325" bestFit="true" customWidth="true" style="222" width="5.7109375" collapsed="false"/>
    <col min="4326" max="4328" customWidth="true" style="222" width="5.7109375" collapsed="false"/>
    <col min="4329" max="4329" bestFit="true" customWidth="true" style="222" width="6.7109375" collapsed="false"/>
    <col min="4330" max="4336" customWidth="true" style="222" width="6.7109375" collapsed="false"/>
    <col min="4337" max="4337" bestFit="true" customWidth="true" style="222" width="5.5703125" collapsed="false"/>
    <col min="4338" max="4338" customWidth="true" style="222" width="6.7109375" collapsed="false"/>
    <col min="4339" max="4492" style="222" width="9.140625" collapsed="false"/>
    <col min="4493" max="4493" customWidth="true" style="222" width="44.85546875" collapsed="false"/>
    <col min="4494" max="4534" customWidth="true" style="222" width="6.7109375" collapsed="false"/>
    <col min="4535" max="4535" bestFit="true" customWidth="true" style="222" width="5.42578125" collapsed="false"/>
    <col min="4536" max="4537" bestFit="true" customWidth="true" style="222" width="5.7109375" collapsed="false"/>
    <col min="4538" max="4538" bestFit="true" customWidth="true" style="222" width="5.5703125" collapsed="false"/>
    <col min="4539" max="4539" bestFit="true" customWidth="true" style="222" width="5.42578125" collapsed="false"/>
    <col min="4540" max="4541" bestFit="true" customWidth="true" style="222" width="5.7109375" collapsed="false"/>
    <col min="4542" max="4542" bestFit="true" customWidth="true" style="222" width="5.28515625" collapsed="false"/>
    <col min="4543" max="4543" bestFit="true" customWidth="true" style="222" width="5.42578125" collapsed="false"/>
    <col min="4544" max="4545" bestFit="true" customWidth="true" style="222" width="5.7109375" collapsed="false"/>
    <col min="4546" max="4580" customWidth="true" style="222" width="6.7109375" collapsed="false"/>
    <col min="4581" max="4581" bestFit="true" customWidth="true" style="222" width="5.7109375" collapsed="false"/>
    <col min="4582" max="4584" customWidth="true" style="222" width="5.7109375" collapsed="false"/>
    <col min="4585" max="4585" bestFit="true" customWidth="true" style="222" width="6.7109375" collapsed="false"/>
    <col min="4586" max="4592" customWidth="true" style="222" width="6.7109375" collapsed="false"/>
    <col min="4593" max="4593" bestFit="true" customWidth="true" style="222" width="5.5703125" collapsed="false"/>
    <col min="4594" max="4594" customWidth="true" style="222" width="6.7109375" collapsed="false"/>
    <col min="4595" max="4748" style="222" width="9.140625" collapsed="false"/>
    <col min="4749" max="4749" customWidth="true" style="222" width="44.85546875" collapsed="false"/>
    <col min="4750" max="4790" customWidth="true" style="222" width="6.7109375" collapsed="false"/>
    <col min="4791" max="4791" bestFit="true" customWidth="true" style="222" width="5.42578125" collapsed="false"/>
    <col min="4792" max="4793" bestFit="true" customWidth="true" style="222" width="5.7109375" collapsed="false"/>
    <col min="4794" max="4794" bestFit="true" customWidth="true" style="222" width="5.5703125" collapsed="false"/>
    <col min="4795" max="4795" bestFit="true" customWidth="true" style="222" width="5.42578125" collapsed="false"/>
    <col min="4796" max="4797" bestFit="true" customWidth="true" style="222" width="5.7109375" collapsed="false"/>
    <col min="4798" max="4798" bestFit="true" customWidth="true" style="222" width="5.28515625" collapsed="false"/>
    <col min="4799" max="4799" bestFit="true" customWidth="true" style="222" width="5.42578125" collapsed="false"/>
    <col min="4800" max="4801" bestFit="true" customWidth="true" style="222" width="5.7109375" collapsed="false"/>
    <col min="4802" max="4836" customWidth="true" style="222" width="6.7109375" collapsed="false"/>
    <col min="4837" max="4837" bestFit="true" customWidth="true" style="222" width="5.7109375" collapsed="false"/>
    <col min="4838" max="4840" customWidth="true" style="222" width="5.7109375" collapsed="false"/>
    <col min="4841" max="4841" bestFit="true" customWidth="true" style="222" width="6.7109375" collapsed="false"/>
    <col min="4842" max="4848" customWidth="true" style="222" width="6.7109375" collapsed="false"/>
    <col min="4849" max="4849" bestFit="true" customWidth="true" style="222" width="5.5703125" collapsed="false"/>
    <col min="4850" max="4850" customWidth="true" style="222" width="6.7109375" collapsed="false"/>
    <col min="4851" max="5004" style="222" width="9.140625" collapsed="false"/>
    <col min="5005" max="5005" customWidth="true" style="222" width="44.85546875" collapsed="false"/>
    <col min="5006" max="5046" customWidth="true" style="222" width="6.7109375" collapsed="false"/>
    <col min="5047" max="5047" bestFit="true" customWidth="true" style="222" width="5.42578125" collapsed="false"/>
    <col min="5048" max="5049" bestFit="true" customWidth="true" style="222" width="5.7109375" collapsed="false"/>
    <col min="5050" max="5050" bestFit="true" customWidth="true" style="222" width="5.5703125" collapsed="false"/>
    <col min="5051" max="5051" bestFit="true" customWidth="true" style="222" width="5.42578125" collapsed="false"/>
    <col min="5052" max="5053" bestFit="true" customWidth="true" style="222" width="5.7109375" collapsed="false"/>
    <col min="5054" max="5054" bestFit="true" customWidth="true" style="222" width="5.28515625" collapsed="false"/>
    <col min="5055" max="5055" bestFit="true" customWidth="true" style="222" width="5.42578125" collapsed="false"/>
    <col min="5056" max="5057" bestFit="true" customWidth="true" style="222" width="5.7109375" collapsed="false"/>
    <col min="5058" max="5092" customWidth="true" style="222" width="6.7109375" collapsed="false"/>
    <col min="5093" max="5093" bestFit="true" customWidth="true" style="222" width="5.7109375" collapsed="false"/>
    <col min="5094" max="5096" customWidth="true" style="222" width="5.7109375" collapsed="false"/>
    <col min="5097" max="5097" bestFit="true" customWidth="true" style="222" width="6.7109375" collapsed="false"/>
    <col min="5098" max="5104" customWidth="true" style="222" width="6.7109375" collapsed="false"/>
    <col min="5105" max="5105" bestFit="true" customWidth="true" style="222" width="5.5703125" collapsed="false"/>
    <col min="5106" max="5106" customWidth="true" style="222" width="6.7109375" collapsed="false"/>
    <col min="5107" max="5260" style="222" width="9.140625" collapsed="false"/>
    <col min="5261" max="5261" customWidth="true" style="222" width="44.85546875" collapsed="false"/>
    <col min="5262" max="5302" customWidth="true" style="222" width="6.7109375" collapsed="false"/>
    <col min="5303" max="5303" bestFit="true" customWidth="true" style="222" width="5.42578125" collapsed="false"/>
    <col min="5304" max="5305" bestFit="true" customWidth="true" style="222" width="5.7109375" collapsed="false"/>
    <col min="5306" max="5306" bestFit="true" customWidth="true" style="222" width="5.5703125" collapsed="false"/>
    <col min="5307" max="5307" bestFit="true" customWidth="true" style="222" width="5.42578125" collapsed="false"/>
    <col min="5308" max="5309" bestFit="true" customWidth="true" style="222" width="5.7109375" collapsed="false"/>
    <col min="5310" max="5310" bestFit="true" customWidth="true" style="222" width="5.28515625" collapsed="false"/>
    <col min="5311" max="5311" bestFit="true" customWidth="true" style="222" width="5.42578125" collapsed="false"/>
    <col min="5312" max="5313" bestFit="true" customWidth="true" style="222" width="5.7109375" collapsed="false"/>
    <col min="5314" max="5348" customWidth="true" style="222" width="6.7109375" collapsed="false"/>
    <col min="5349" max="5349" bestFit="true" customWidth="true" style="222" width="5.7109375" collapsed="false"/>
    <col min="5350" max="5352" customWidth="true" style="222" width="5.7109375" collapsed="false"/>
    <col min="5353" max="5353" bestFit="true" customWidth="true" style="222" width="6.7109375" collapsed="false"/>
    <col min="5354" max="5360" customWidth="true" style="222" width="6.7109375" collapsed="false"/>
    <col min="5361" max="5361" bestFit="true" customWidth="true" style="222" width="5.5703125" collapsed="false"/>
    <col min="5362" max="5362" customWidth="true" style="222" width="6.7109375" collapsed="false"/>
    <col min="5363" max="5516" style="222" width="9.140625" collapsed="false"/>
    <col min="5517" max="5517" customWidth="true" style="222" width="44.85546875" collapsed="false"/>
    <col min="5518" max="5558" customWidth="true" style="222" width="6.7109375" collapsed="false"/>
    <col min="5559" max="5559" bestFit="true" customWidth="true" style="222" width="5.42578125" collapsed="false"/>
    <col min="5560" max="5561" bestFit="true" customWidth="true" style="222" width="5.7109375" collapsed="false"/>
    <col min="5562" max="5562" bestFit="true" customWidth="true" style="222" width="5.5703125" collapsed="false"/>
    <col min="5563" max="5563" bestFit="true" customWidth="true" style="222" width="5.42578125" collapsed="false"/>
    <col min="5564" max="5565" bestFit="true" customWidth="true" style="222" width="5.7109375" collapsed="false"/>
    <col min="5566" max="5566" bestFit="true" customWidth="true" style="222" width="5.28515625" collapsed="false"/>
    <col min="5567" max="5567" bestFit="true" customWidth="true" style="222" width="5.42578125" collapsed="false"/>
    <col min="5568" max="5569" bestFit="true" customWidth="true" style="222" width="5.7109375" collapsed="false"/>
    <col min="5570" max="5604" customWidth="true" style="222" width="6.7109375" collapsed="false"/>
    <col min="5605" max="5605" bestFit="true" customWidth="true" style="222" width="5.7109375" collapsed="false"/>
    <col min="5606" max="5608" customWidth="true" style="222" width="5.7109375" collapsed="false"/>
    <col min="5609" max="5609" bestFit="true" customWidth="true" style="222" width="6.7109375" collapsed="false"/>
    <col min="5610" max="5616" customWidth="true" style="222" width="6.7109375" collapsed="false"/>
    <col min="5617" max="5617" bestFit="true" customWidth="true" style="222" width="5.5703125" collapsed="false"/>
    <col min="5618" max="5618" customWidth="true" style="222" width="6.7109375" collapsed="false"/>
    <col min="5619" max="5772" style="222" width="9.140625" collapsed="false"/>
    <col min="5773" max="5773" customWidth="true" style="222" width="44.85546875" collapsed="false"/>
    <col min="5774" max="5814" customWidth="true" style="222" width="6.7109375" collapsed="false"/>
    <col min="5815" max="5815" bestFit="true" customWidth="true" style="222" width="5.42578125" collapsed="false"/>
    <col min="5816" max="5817" bestFit="true" customWidth="true" style="222" width="5.7109375" collapsed="false"/>
    <col min="5818" max="5818" bestFit="true" customWidth="true" style="222" width="5.5703125" collapsed="false"/>
    <col min="5819" max="5819" bestFit="true" customWidth="true" style="222" width="5.42578125" collapsed="false"/>
    <col min="5820" max="5821" bestFit="true" customWidth="true" style="222" width="5.7109375" collapsed="false"/>
    <col min="5822" max="5822" bestFit="true" customWidth="true" style="222" width="5.28515625" collapsed="false"/>
    <col min="5823" max="5823" bestFit="true" customWidth="true" style="222" width="5.42578125" collapsed="false"/>
    <col min="5824" max="5825" bestFit="true" customWidth="true" style="222" width="5.7109375" collapsed="false"/>
    <col min="5826" max="5860" customWidth="true" style="222" width="6.7109375" collapsed="false"/>
    <col min="5861" max="5861" bestFit="true" customWidth="true" style="222" width="5.7109375" collapsed="false"/>
    <col min="5862" max="5864" customWidth="true" style="222" width="5.7109375" collapsed="false"/>
    <col min="5865" max="5865" bestFit="true" customWidth="true" style="222" width="6.7109375" collapsed="false"/>
    <col min="5866" max="5872" customWidth="true" style="222" width="6.7109375" collapsed="false"/>
    <col min="5873" max="5873" bestFit="true" customWidth="true" style="222" width="5.5703125" collapsed="false"/>
    <col min="5874" max="5874" customWidth="true" style="222" width="6.7109375" collapsed="false"/>
    <col min="5875" max="6028" style="222" width="9.140625" collapsed="false"/>
    <col min="6029" max="6029" customWidth="true" style="222" width="44.85546875" collapsed="false"/>
    <col min="6030" max="6070" customWidth="true" style="222" width="6.7109375" collapsed="false"/>
    <col min="6071" max="6071" bestFit="true" customWidth="true" style="222" width="5.42578125" collapsed="false"/>
    <col min="6072" max="6073" bestFit="true" customWidth="true" style="222" width="5.7109375" collapsed="false"/>
    <col min="6074" max="6074" bestFit="true" customWidth="true" style="222" width="5.5703125" collapsed="false"/>
    <col min="6075" max="6075" bestFit="true" customWidth="true" style="222" width="5.42578125" collapsed="false"/>
    <col min="6076" max="6077" bestFit="true" customWidth="true" style="222" width="5.7109375" collapsed="false"/>
    <col min="6078" max="6078" bestFit="true" customWidth="true" style="222" width="5.28515625" collapsed="false"/>
    <col min="6079" max="6079" bestFit="true" customWidth="true" style="222" width="5.42578125" collapsed="false"/>
    <col min="6080" max="6081" bestFit="true" customWidth="true" style="222" width="5.7109375" collapsed="false"/>
    <col min="6082" max="6116" customWidth="true" style="222" width="6.7109375" collapsed="false"/>
    <col min="6117" max="6117" bestFit="true" customWidth="true" style="222" width="5.7109375" collapsed="false"/>
    <col min="6118" max="6120" customWidth="true" style="222" width="5.7109375" collapsed="false"/>
    <col min="6121" max="6121" bestFit="true" customWidth="true" style="222" width="6.7109375" collapsed="false"/>
    <col min="6122" max="6128" customWidth="true" style="222" width="6.7109375" collapsed="false"/>
    <col min="6129" max="6129" bestFit="true" customWidth="true" style="222" width="5.5703125" collapsed="false"/>
    <col min="6130" max="6130" customWidth="true" style="222" width="6.7109375" collapsed="false"/>
    <col min="6131" max="6284" style="222" width="9.140625" collapsed="false"/>
    <col min="6285" max="6285" customWidth="true" style="222" width="44.85546875" collapsed="false"/>
    <col min="6286" max="6326" customWidth="true" style="222" width="6.7109375" collapsed="false"/>
    <col min="6327" max="6327" bestFit="true" customWidth="true" style="222" width="5.42578125" collapsed="false"/>
    <col min="6328" max="6329" bestFit="true" customWidth="true" style="222" width="5.7109375" collapsed="false"/>
    <col min="6330" max="6330" bestFit="true" customWidth="true" style="222" width="5.5703125" collapsed="false"/>
    <col min="6331" max="6331" bestFit="true" customWidth="true" style="222" width="5.42578125" collapsed="false"/>
    <col min="6332" max="6333" bestFit="true" customWidth="true" style="222" width="5.7109375" collapsed="false"/>
    <col min="6334" max="6334" bestFit="true" customWidth="true" style="222" width="5.28515625" collapsed="false"/>
    <col min="6335" max="6335" bestFit="true" customWidth="true" style="222" width="5.42578125" collapsed="false"/>
    <col min="6336" max="6337" bestFit="true" customWidth="true" style="222" width="5.7109375" collapsed="false"/>
    <col min="6338" max="6372" customWidth="true" style="222" width="6.7109375" collapsed="false"/>
    <col min="6373" max="6373" bestFit="true" customWidth="true" style="222" width="5.7109375" collapsed="false"/>
    <col min="6374" max="6376" customWidth="true" style="222" width="5.7109375" collapsed="false"/>
    <col min="6377" max="6377" bestFit="true" customWidth="true" style="222" width="6.7109375" collapsed="false"/>
    <col min="6378" max="6384" customWidth="true" style="222" width="6.7109375" collapsed="false"/>
    <col min="6385" max="6385" bestFit="true" customWidth="true" style="222" width="5.5703125" collapsed="false"/>
    <col min="6386" max="6386" customWidth="true" style="222" width="6.7109375" collapsed="false"/>
    <col min="6387" max="6540" style="222" width="9.140625" collapsed="false"/>
    <col min="6541" max="6541" customWidth="true" style="222" width="44.85546875" collapsed="false"/>
    <col min="6542" max="6582" customWidth="true" style="222" width="6.7109375" collapsed="false"/>
    <col min="6583" max="6583" bestFit="true" customWidth="true" style="222" width="5.42578125" collapsed="false"/>
    <col min="6584" max="6585" bestFit="true" customWidth="true" style="222" width="5.7109375" collapsed="false"/>
    <col min="6586" max="6586" bestFit="true" customWidth="true" style="222" width="5.5703125" collapsed="false"/>
    <col min="6587" max="6587" bestFit="true" customWidth="true" style="222" width="5.42578125" collapsed="false"/>
    <col min="6588" max="6589" bestFit="true" customWidth="true" style="222" width="5.7109375" collapsed="false"/>
    <col min="6590" max="6590" bestFit="true" customWidth="true" style="222" width="5.28515625" collapsed="false"/>
    <col min="6591" max="6591" bestFit="true" customWidth="true" style="222" width="5.42578125" collapsed="false"/>
    <col min="6592" max="6593" bestFit="true" customWidth="true" style="222" width="5.7109375" collapsed="false"/>
    <col min="6594" max="6628" customWidth="true" style="222" width="6.7109375" collapsed="false"/>
    <col min="6629" max="6629" bestFit="true" customWidth="true" style="222" width="5.7109375" collapsed="false"/>
    <col min="6630" max="6632" customWidth="true" style="222" width="5.7109375" collapsed="false"/>
    <col min="6633" max="6633" bestFit="true" customWidth="true" style="222" width="6.7109375" collapsed="false"/>
    <col min="6634" max="6640" customWidth="true" style="222" width="6.7109375" collapsed="false"/>
    <col min="6641" max="6641" bestFit="true" customWidth="true" style="222" width="5.5703125" collapsed="false"/>
    <col min="6642" max="6642" customWidth="true" style="222" width="6.7109375" collapsed="false"/>
    <col min="6643" max="6796" style="222" width="9.140625" collapsed="false"/>
    <col min="6797" max="6797" customWidth="true" style="222" width="44.85546875" collapsed="false"/>
    <col min="6798" max="6838" customWidth="true" style="222" width="6.7109375" collapsed="false"/>
    <col min="6839" max="6839" bestFit="true" customWidth="true" style="222" width="5.42578125" collapsed="false"/>
    <col min="6840" max="6841" bestFit="true" customWidth="true" style="222" width="5.7109375" collapsed="false"/>
    <col min="6842" max="6842" bestFit="true" customWidth="true" style="222" width="5.5703125" collapsed="false"/>
    <col min="6843" max="6843" bestFit="true" customWidth="true" style="222" width="5.42578125" collapsed="false"/>
    <col min="6844" max="6845" bestFit="true" customWidth="true" style="222" width="5.7109375" collapsed="false"/>
    <col min="6846" max="6846" bestFit="true" customWidth="true" style="222" width="5.28515625" collapsed="false"/>
    <col min="6847" max="6847" bestFit="true" customWidth="true" style="222" width="5.42578125" collapsed="false"/>
    <col min="6848" max="6849" bestFit="true" customWidth="true" style="222" width="5.7109375" collapsed="false"/>
    <col min="6850" max="6884" customWidth="true" style="222" width="6.7109375" collapsed="false"/>
    <col min="6885" max="6885" bestFit="true" customWidth="true" style="222" width="5.7109375" collapsed="false"/>
    <col min="6886" max="6888" customWidth="true" style="222" width="5.7109375" collapsed="false"/>
    <col min="6889" max="6889" bestFit="true" customWidth="true" style="222" width="6.7109375" collapsed="false"/>
    <col min="6890" max="6896" customWidth="true" style="222" width="6.7109375" collapsed="false"/>
    <col min="6897" max="6897" bestFit="true" customWidth="true" style="222" width="5.5703125" collapsed="false"/>
    <col min="6898" max="6898" customWidth="true" style="222" width="6.7109375" collapsed="false"/>
    <col min="6899" max="7052" style="222" width="9.140625" collapsed="false"/>
    <col min="7053" max="7053" customWidth="true" style="222" width="44.85546875" collapsed="false"/>
    <col min="7054" max="7094" customWidth="true" style="222" width="6.7109375" collapsed="false"/>
    <col min="7095" max="7095" bestFit="true" customWidth="true" style="222" width="5.42578125" collapsed="false"/>
    <col min="7096" max="7097" bestFit="true" customWidth="true" style="222" width="5.7109375" collapsed="false"/>
    <col min="7098" max="7098" bestFit="true" customWidth="true" style="222" width="5.5703125" collapsed="false"/>
    <col min="7099" max="7099" bestFit="true" customWidth="true" style="222" width="5.42578125" collapsed="false"/>
    <col min="7100" max="7101" bestFit="true" customWidth="true" style="222" width="5.7109375" collapsed="false"/>
    <col min="7102" max="7102" bestFit="true" customWidth="true" style="222" width="5.28515625" collapsed="false"/>
    <col min="7103" max="7103" bestFit="true" customWidth="true" style="222" width="5.42578125" collapsed="false"/>
    <col min="7104" max="7105" bestFit="true" customWidth="true" style="222" width="5.7109375" collapsed="false"/>
    <col min="7106" max="7140" customWidth="true" style="222" width="6.7109375" collapsed="false"/>
    <col min="7141" max="7141" bestFit="true" customWidth="true" style="222" width="5.7109375" collapsed="false"/>
    <col min="7142" max="7144" customWidth="true" style="222" width="5.7109375" collapsed="false"/>
    <col min="7145" max="7145" bestFit="true" customWidth="true" style="222" width="6.7109375" collapsed="false"/>
    <col min="7146" max="7152" customWidth="true" style="222" width="6.7109375" collapsed="false"/>
    <col min="7153" max="7153" bestFit="true" customWidth="true" style="222" width="5.5703125" collapsed="false"/>
    <col min="7154" max="7154" customWidth="true" style="222" width="6.7109375" collapsed="false"/>
    <col min="7155" max="7308" style="222" width="9.140625" collapsed="false"/>
    <col min="7309" max="7309" customWidth="true" style="222" width="44.85546875" collapsed="false"/>
    <col min="7310" max="7350" customWidth="true" style="222" width="6.7109375" collapsed="false"/>
    <col min="7351" max="7351" bestFit="true" customWidth="true" style="222" width="5.42578125" collapsed="false"/>
    <col min="7352" max="7353" bestFit="true" customWidth="true" style="222" width="5.7109375" collapsed="false"/>
    <col min="7354" max="7354" bestFit="true" customWidth="true" style="222" width="5.5703125" collapsed="false"/>
    <col min="7355" max="7355" bestFit="true" customWidth="true" style="222" width="5.42578125" collapsed="false"/>
    <col min="7356" max="7357" bestFit="true" customWidth="true" style="222" width="5.7109375" collapsed="false"/>
    <col min="7358" max="7358" bestFit="true" customWidth="true" style="222" width="5.28515625" collapsed="false"/>
    <col min="7359" max="7359" bestFit="true" customWidth="true" style="222" width="5.42578125" collapsed="false"/>
    <col min="7360" max="7361" bestFit="true" customWidth="true" style="222" width="5.7109375" collapsed="false"/>
    <col min="7362" max="7396" customWidth="true" style="222" width="6.7109375" collapsed="false"/>
    <col min="7397" max="7397" bestFit="true" customWidth="true" style="222" width="5.7109375" collapsed="false"/>
    <col min="7398" max="7400" customWidth="true" style="222" width="5.7109375" collapsed="false"/>
    <col min="7401" max="7401" bestFit="true" customWidth="true" style="222" width="6.7109375" collapsed="false"/>
    <col min="7402" max="7408" customWidth="true" style="222" width="6.7109375" collapsed="false"/>
    <col min="7409" max="7409" bestFit="true" customWidth="true" style="222" width="5.5703125" collapsed="false"/>
    <col min="7410" max="7410" customWidth="true" style="222" width="6.7109375" collapsed="false"/>
    <col min="7411" max="7564" style="222" width="9.140625" collapsed="false"/>
    <col min="7565" max="7565" customWidth="true" style="222" width="44.85546875" collapsed="false"/>
    <col min="7566" max="7606" customWidth="true" style="222" width="6.7109375" collapsed="false"/>
    <col min="7607" max="7607" bestFit="true" customWidth="true" style="222" width="5.42578125" collapsed="false"/>
    <col min="7608" max="7609" bestFit="true" customWidth="true" style="222" width="5.7109375" collapsed="false"/>
    <col min="7610" max="7610" bestFit="true" customWidth="true" style="222" width="5.5703125" collapsed="false"/>
    <col min="7611" max="7611" bestFit="true" customWidth="true" style="222" width="5.42578125" collapsed="false"/>
    <col min="7612" max="7613" bestFit="true" customWidth="true" style="222" width="5.7109375" collapsed="false"/>
    <col min="7614" max="7614" bestFit="true" customWidth="true" style="222" width="5.28515625" collapsed="false"/>
    <col min="7615" max="7615" bestFit="true" customWidth="true" style="222" width="5.42578125" collapsed="false"/>
    <col min="7616" max="7617" bestFit="true" customWidth="true" style="222" width="5.7109375" collapsed="false"/>
    <col min="7618" max="7652" customWidth="true" style="222" width="6.7109375" collapsed="false"/>
    <col min="7653" max="7653" bestFit="true" customWidth="true" style="222" width="5.7109375" collapsed="false"/>
    <col min="7654" max="7656" customWidth="true" style="222" width="5.7109375" collapsed="false"/>
    <col min="7657" max="7657" bestFit="true" customWidth="true" style="222" width="6.7109375" collapsed="false"/>
    <col min="7658" max="7664" customWidth="true" style="222" width="6.7109375" collapsed="false"/>
    <col min="7665" max="7665" bestFit="true" customWidth="true" style="222" width="5.5703125" collapsed="false"/>
    <col min="7666" max="7666" customWidth="true" style="222" width="6.7109375" collapsed="false"/>
    <col min="7667" max="7820" style="222" width="9.140625" collapsed="false"/>
    <col min="7821" max="7821" customWidth="true" style="222" width="44.85546875" collapsed="false"/>
    <col min="7822" max="7862" customWidth="true" style="222" width="6.7109375" collapsed="false"/>
    <col min="7863" max="7863" bestFit="true" customWidth="true" style="222" width="5.42578125" collapsed="false"/>
    <col min="7864" max="7865" bestFit="true" customWidth="true" style="222" width="5.7109375" collapsed="false"/>
    <col min="7866" max="7866" bestFit="true" customWidth="true" style="222" width="5.5703125" collapsed="false"/>
    <col min="7867" max="7867" bestFit="true" customWidth="true" style="222" width="5.42578125" collapsed="false"/>
    <col min="7868" max="7869" bestFit="true" customWidth="true" style="222" width="5.7109375" collapsed="false"/>
    <col min="7870" max="7870" bestFit="true" customWidth="true" style="222" width="5.28515625" collapsed="false"/>
    <col min="7871" max="7871" bestFit="true" customWidth="true" style="222" width="5.42578125" collapsed="false"/>
    <col min="7872" max="7873" bestFit="true" customWidth="true" style="222" width="5.7109375" collapsed="false"/>
    <col min="7874" max="7908" customWidth="true" style="222" width="6.7109375" collapsed="false"/>
    <col min="7909" max="7909" bestFit="true" customWidth="true" style="222" width="5.7109375" collapsed="false"/>
    <col min="7910" max="7912" customWidth="true" style="222" width="5.7109375" collapsed="false"/>
    <col min="7913" max="7913" bestFit="true" customWidth="true" style="222" width="6.7109375" collapsed="false"/>
    <col min="7914" max="7920" customWidth="true" style="222" width="6.7109375" collapsed="false"/>
    <col min="7921" max="7921" bestFit="true" customWidth="true" style="222" width="5.5703125" collapsed="false"/>
    <col min="7922" max="7922" customWidth="true" style="222" width="6.7109375" collapsed="false"/>
    <col min="7923" max="8076" style="222" width="9.140625" collapsed="false"/>
    <col min="8077" max="8077" customWidth="true" style="222" width="44.85546875" collapsed="false"/>
    <col min="8078" max="8118" customWidth="true" style="222" width="6.7109375" collapsed="false"/>
    <col min="8119" max="8119" bestFit="true" customWidth="true" style="222" width="5.42578125" collapsed="false"/>
    <col min="8120" max="8121" bestFit="true" customWidth="true" style="222" width="5.7109375" collapsed="false"/>
    <col min="8122" max="8122" bestFit="true" customWidth="true" style="222" width="5.5703125" collapsed="false"/>
    <col min="8123" max="8123" bestFit="true" customWidth="true" style="222" width="5.42578125" collapsed="false"/>
    <col min="8124" max="8125" bestFit="true" customWidth="true" style="222" width="5.7109375" collapsed="false"/>
    <col min="8126" max="8126" bestFit="true" customWidth="true" style="222" width="5.28515625" collapsed="false"/>
    <col min="8127" max="8127" bestFit="true" customWidth="true" style="222" width="5.42578125" collapsed="false"/>
    <col min="8128" max="8129" bestFit="true" customWidth="true" style="222" width="5.7109375" collapsed="false"/>
    <col min="8130" max="8164" customWidth="true" style="222" width="6.7109375" collapsed="false"/>
    <col min="8165" max="8165" bestFit="true" customWidth="true" style="222" width="5.7109375" collapsed="false"/>
    <col min="8166" max="8168" customWidth="true" style="222" width="5.7109375" collapsed="false"/>
    <col min="8169" max="8169" bestFit="true" customWidth="true" style="222" width="6.7109375" collapsed="false"/>
    <col min="8170" max="8176" customWidth="true" style="222" width="6.7109375" collapsed="false"/>
    <col min="8177" max="8177" bestFit="true" customWidth="true" style="222" width="5.5703125" collapsed="false"/>
    <col min="8178" max="8178" customWidth="true" style="222" width="6.7109375" collapsed="false"/>
    <col min="8179" max="8332" style="222" width="9.140625" collapsed="false"/>
    <col min="8333" max="8333" customWidth="true" style="222" width="44.85546875" collapsed="false"/>
    <col min="8334" max="8374" customWidth="true" style="222" width="6.7109375" collapsed="false"/>
    <col min="8375" max="8375" bestFit="true" customWidth="true" style="222" width="5.42578125" collapsed="false"/>
    <col min="8376" max="8377" bestFit="true" customWidth="true" style="222" width="5.7109375" collapsed="false"/>
    <col min="8378" max="8378" bestFit="true" customWidth="true" style="222" width="5.5703125" collapsed="false"/>
    <col min="8379" max="8379" bestFit="true" customWidth="true" style="222" width="5.42578125" collapsed="false"/>
    <col min="8380" max="8381" bestFit="true" customWidth="true" style="222" width="5.7109375" collapsed="false"/>
    <col min="8382" max="8382" bestFit="true" customWidth="true" style="222" width="5.28515625" collapsed="false"/>
    <col min="8383" max="8383" bestFit="true" customWidth="true" style="222" width="5.42578125" collapsed="false"/>
    <col min="8384" max="8385" bestFit="true" customWidth="true" style="222" width="5.7109375" collapsed="false"/>
    <col min="8386" max="8420" customWidth="true" style="222" width="6.7109375" collapsed="false"/>
    <col min="8421" max="8421" bestFit="true" customWidth="true" style="222" width="5.7109375" collapsed="false"/>
    <col min="8422" max="8424" customWidth="true" style="222" width="5.7109375" collapsed="false"/>
    <col min="8425" max="8425" bestFit="true" customWidth="true" style="222" width="6.7109375" collapsed="false"/>
    <col min="8426" max="8432" customWidth="true" style="222" width="6.7109375" collapsed="false"/>
    <col min="8433" max="8433" bestFit="true" customWidth="true" style="222" width="5.5703125" collapsed="false"/>
    <col min="8434" max="8434" customWidth="true" style="222" width="6.7109375" collapsed="false"/>
    <col min="8435" max="8588" style="222" width="9.140625" collapsed="false"/>
    <col min="8589" max="8589" customWidth="true" style="222" width="44.85546875" collapsed="false"/>
    <col min="8590" max="8630" customWidth="true" style="222" width="6.7109375" collapsed="false"/>
    <col min="8631" max="8631" bestFit="true" customWidth="true" style="222" width="5.42578125" collapsed="false"/>
    <col min="8632" max="8633" bestFit="true" customWidth="true" style="222" width="5.7109375" collapsed="false"/>
    <col min="8634" max="8634" bestFit="true" customWidth="true" style="222" width="5.5703125" collapsed="false"/>
    <col min="8635" max="8635" bestFit="true" customWidth="true" style="222" width="5.42578125" collapsed="false"/>
    <col min="8636" max="8637" bestFit="true" customWidth="true" style="222" width="5.7109375" collapsed="false"/>
    <col min="8638" max="8638" bestFit="true" customWidth="true" style="222" width="5.28515625" collapsed="false"/>
    <col min="8639" max="8639" bestFit="true" customWidth="true" style="222" width="5.42578125" collapsed="false"/>
    <col min="8640" max="8641" bestFit="true" customWidth="true" style="222" width="5.7109375" collapsed="false"/>
    <col min="8642" max="8676" customWidth="true" style="222" width="6.7109375" collapsed="false"/>
    <col min="8677" max="8677" bestFit="true" customWidth="true" style="222" width="5.7109375" collapsed="false"/>
    <col min="8678" max="8680" customWidth="true" style="222" width="5.7109375" collapsed="false"/>
    <col min="8681" max="8681" bestFit="true" customWidth="true" style="222" width="6.7109375" collapsed="false"/>
    <col min="8682" max="8688" customWidth="true" style="222" width="6.7109375" collapsed="false"/>
    <col min="8689" max="8689" bestFit="true" customWidth="true" style="222" width="5.5703125" collapsed="false"/>
    <col min="8690" max="8690" customWidth="true" style="222" width="6.7109375" collapsed="false"/>
    <col min="8691" max="8844" style="222" width="9.140625" collapsed="false"/>
    <col min="8845" max="8845" customWidth="true" style="222" width="44.85546875" collapsed="false"/>
    <col min="8846" max="8886" customWidth="true" style="222" width="6.7109375" collapsed="false"/>
    <col min="8887" max="8887" bestFit="true" customWidth="true" style="222" width="5.42578125" collapsed="false"/>
    <col min="8888" max="8889" bestFit="true" customWidth="true" style="222" width="5.7109375" collapsed="false"/>
    <col min="8890" max="8890" bestFit="true" customWidth="true" style="222" width="5.5703125" collapsed="false"/>
    <col min="8891" max="8891" bestFit="true" customWidth="true" style="222" width="5.42578125" collapsed="false"/>
    <col min="8892" max="8893" bestFit="true" customWidth="true" style="222" width="5.7109375" collapsed="false"/>
    <col min="8894" max="8894" bestFit="true" customWidth="true" style="222" width="5.28515625" collapsed="false"/>
    <col min="8895" max="8895" bestFit="true" customWidth="true" style="222" width="5.42578125" collapsed="false"/>
    <col min="8896" max="8897" bestFit="true" customWidth="true" style="222" width="5.7109375" collapsed="false"/>
    <col min="8898" max="8932" customWidth="true" style="222" width="6.7109375" collapsed="false"/>
    <col min="8933" max="8933" bestFit="true" customWidth="true" style="222" width="5.7109375" collapsed="false"/>
    <col min="8934" max="8936" customWidth="true" style="222" width="5.7109375" collapsed="false"/>
    <col min="8937" max="8937" bestFit="true" customWidth="true" style="222" width="6.7109375" collapsed="false"/>
    <col min="8938" max="8944" customWidth="true" style="222" width="6.7109375" collapsed="false"/>
    <col min="8945" max="8945" bestFit="true" customWidth="true" style="222" width="5.5703125" collapsed="false"/>
    <col min="8946" max="8946" customWidth="true" style="222" width="6.7109375" collapsed="false"/>
    <col min="8947" max="9100" style="222" width="9.140625" collapsed="false"/>
    <col min="9101" max="9101" customWidth="true" style="222" width="44.85546875" collapsed="false"/>
    <col min="9102" max="9142" customWidth="true" style="222" width="6.7109375" collapsed="false"/>
    <col min="9143" max="9143" bestFit="true" customWidth="true" style="222" width="5.42578125" collapsed="false"/>
    <col min="9144" max="9145" bestFit="true" customWidth="true" style="222" width="5.7109375" collapsed="false"/>
    <col min="9146" max="9146" bestFit="true" customWidth="true" style="222" width="5.5703125" collapsed="false"/>
    <col min="9147" max="9147" bestFit="true" customWidth="true" style="222" width="5.42578125" collapsed="false"/>
    <col min="9148" max="9149" bestFit="true" customWidth="true" style="222" width="5.7109375" collapsed="false"/>
    <col min="9150" max="9150" bestFit="true" customWidth="true" style="222" width="5.28515625" collapsed="false"/>
    <col min="9151" max="9151" bestFit="true" customWidth="true" style="222" width="5.42578125" collapsed="false"/>
    <col min="9152" max="9153" bestFit="true" customWidth="true" style="222" width="5.7109375" collapsed="false"/>
    <col min="9154" max="9188" customWidth="true" style="222" width="6.7109375" collapsed="false"/>
    <col min="9189" max="9189" bestFit="true" customWidth="true" style="222" width="5.7109375" collapsed="false"/>
    <col min="9190" max="9192" customWidth="true" style="222" width="5.7109375" collapsed="false"/>
    <col min="9193" max="9193" bestFit="true" customWidth="true" style="222" width="6.7109375" collapsed="false"/>
    <col min="9194" max="9200" customWidth="true" style="222" width="6.7109375" collapsed="false"/>
    <col min="9201" max="9201" bestFit="true" customWidth="true" style="222" width="5.5703125" collapsed="false"/>
    <col min="9202" max="9202" customWidth="true" style="222" width="6.7109375" collapsed="false"/>
    <col min="9203" max="9356" style="222" width="9.140625" collapsed="false"/>
    <col min="9357" max="9357" customWidth="true" style="222" width="44.85546875" collapsed="false"/>
    <col min="9358" max="9398" customWidth="true" style="222" width="6.7109375" collapsed="false"/>
    <col min="9399" max="9399" bestFit="true" customWidth="true" style="222" width="5.42578125" collapsed="false"/>
    <col min="9400" max="9401" bestFit="true" customWidth="true" style="222" width="5.7109375" collapsed="false"/>
    <col min="9402" max="9402" bestFit="true" customWidth="true" style="222" width="5.5703125" collapsed="false"/>
    <col min="9403" max="9403" bestFit="true" customWidth="true" style="222" width="5.42578125" collapsed="false"/>
    <col min="9404" max="9405" bestFit="true" customWidth="true" style="222" width="5.7109375" collapsed="false"/>
    <col min="9406" max="9406" bestFit="true" customWidth="true" style="222" width="5.28515625" collapsed="false"/>
    <col min="9407" max="9407" bestFit="true" customWidth="true" style="222" width="5.42578125" collapsed="false"/>
    <col min="9408" max="9409" bestFit="true" customWidth="true" style="222" width="5.7109375" collapsed="false"/>
    <col min="9410" max="9444" customWidth="true" style="222" width="6.7109375" collapsed="false"/>
    <col min="9445" max="9445" bestFit="true" customWidth="true" style="222" width="5.7109375" collapsed="false"/>
    <col min="9446" max="9448" customWidth="true" style="222" width="5.7109375" collapsed="false"/>
    <col min="9449" max="9449" bestFit="true" customWidth="true" style="222" width="6.7109375" collapsed="false"/>
    <col min="9450" max="9456" customWidth="true" style="222" width="6.7109375" collapsed="false"/>
    <col min="9457" max="9457" bestFit="true" customWidth="true" style="222" width="5.5703125" collapsed="false"/>
    <col min="9458" max="9458" customWidth="true" style="222" width="6.7109375" collapsed="false"/>
    <col min="9459" max="9612" style="222" width="9.140625" collapsed="false"/>
    <col min="9613" max="9613" customWidth="true" style="222" width="44.85546875" collapsed="false"/>
    <col min="9614" max="9654" customWidth="true" style="222" width="6.7109375" collapsed="false"/>
    <col min="9655" max="9655" bestFit="true" customWidth="true" style="222" width="5.42578125" collapsed="false"/>
    <col min="9656" max="9657" bestFit="true" customWidth="true" style="222" width="5.7109375" collapsed="false"/>
    <col min="9658" max="9658" bestFit="true" customWidth="true" style="222" width="5.5703125" collapsed="false"/>
    <col min="9659" max="9659" bestFit="true" customWidth="true" style="222" width="5.42578125" collapsed="false"/>
    <col min="9660" max="9661" bestFit="true" customWidth="true" style="222" width="5.7109375" collapsed="false"/>
    <col min="9662" max="9662" bestFit="true" customWidth="true" style="222" width="5.28515625" collapsed="false"/>
    <col min="9663" max="9663" bestFit="true" customWidth="true" style="222" width="5.42578125" collapsed="false"/>
    <col min="9664" max="9665" bestFit="true" customWidth="true" style="222" width="5.7109375" collapsed="false"/>
    <col min="9666" max="9700" customWidth="true" style="222" width="6.7109375" collapsed="false"/>
    <col min="9701" max="9701" bestFit="true" customWidth="true" style="222" width="5.7109375" collapsed="false"/>
    <col min="9702" max="9704" customWidth="true" style="222" width="5.7109375" collapsed="false"/>
    <col min="9705" max="9705" bestFit="true" customWidth="true" style="222" width="6.7109375" collapsed="false"/>
    <col min="9706" max="9712" customWidth="true" style="222" width="6.7109375" collapsed="false"/>
    <col min="9713" max="9713" bestFit="true" customWidth="true" style="222" width="5.5703125" collapsed="false"/>
    <col min="9714" max="9714" customWidth="true" style="222" width="6.7109375" collapsed="false"/>
    <col min="9715" max="9868" style="222" width="9.140625" collapsed="false"/>
    <col min="9869" max="9869" customWidth="true" style="222" width="44.85546875" collapsed="false"/>
    <col min="9870" max="9910" customWidth="true" style="222" width="6.7109375" collapsed="false"/>
    <col min="9911" max="9911" bestFit="true" customWidth="true" style="222" width="5.42578125" collapsed="false"/>
    <col min="9912" max="9913" bestFit="true" customWidth="true" style="222" width="5.7109375" collapsed="false"/>
    <col min="9914" max="9914" bestFit="true" customWidth="true" style="222" width="5.5703125" collapsed="false"/>
    <col min="9915" max="9915" bestFit="true" customWidth="true" style="222" width="5.42578125" collapsed="false"/>
    <col min="9916" max="9917" bestFit="true" customWidth="true" style="222" width="5.7109375" collapsed="false"/>
    <col min="9918" max="9918" bestFit="true" customWidth="true" style="222" width="5.28515625" collapsed="false"/>
    <col min="9919" max="9919" bestFit="true" customWidth="true" style="222" width="5.42578125" collapsed="false"/>
    <col min="9920" max="9921" bestFit="true" customWidth="true" style="222" width="5.7109375" collapsed="false"/>
    <col min="9922" max="9956" customWidth="true" style="222" width="6.7109375" collapsed="false"/>
    <col min="9957" max="9957" bestFit="true" customWidth="true" style="222" width="5.7109375" collapsed="false"/>
    <col min="9958" max="9960" customWidth="true" style="222" width="5.7109375" collapsed="false"/>
    <col min="9961" max="9961" bestFit="true" customWidth="true" style="222" width="6.7109375" collapsed="false"/>
    <col min="9962" max="9968" customWidth="true" style="222" width="6.7109375" collapsed="false"/>
    <col min="9969" max="9969" bestFit="true" customWidth="true" style="222" width="5.5703125" collapsed="false"/>
    <col min="9970" max="9970" customWidth="true" style="222" width="6.7109375" collapsed="false"/>
    <col min="9971" max="10124" style="222" width="9.140625" collapsed="false"/>
    <col min="10125" max="10125" customWidth="true" style="222" width="44.85546875" collapsed="false"/>
    <col min="10126" max="10166" customWidth="true" style="222" width="6.7109375" collapsed="false"/>
    <col min="10167" max="10167" bestFit="true" customWidth="true" style="222" width="5.42578125" collapsed="false"/>
    <col min="10168" max="10169" bestFit="true" customWidth="true" style="222" width="5.7109375" collapsed="false"/>
    <col min="10170" max="10170" bestFit="true" customWidth="true" style="222" width="5.5703125" collapsed="false"/>
    <col min="10171" max="10171" bestFit="true" customWidth="true" style="222" width="5.42578125" collapsed="false"/>
    <col min="10172" max="10173" bestFit="true" customWidth="true" style="222" width="5.7109375" collapsed="false"/>
    <col min="10174" max="10174" bestFit="true" customWidth="true" style="222" width="5.28515625" collapsed="false"/>
    <col min="10175" max="10175" bestFit="true" customWidth="true" style="222" width="5.42578125" collapsed="false"/>
    <col min="10176" max="10177" bestFit="true" customWidth="true" style="222" width="5.7109375" collapsed="false"/>
    <col min="10178" max="10212" customWidth="true" style="222" width="6.7109375" collapsed="false"/>
    <col min="10213" max="10213" bestFit="true" customWidth="true" style="222" width="5.7109375" collapsed="false"/>
    <col min="10214" max="10216" customWidth="true" style="222" width="5.7109375" collapsed="false"/>
    <col min="10217" max="10217" bestFit="true" customWidth="true" style="222" width="6.7109375" collapsed="false"/>
    <col min="10218" max="10224" customWidth="true" style="222" width="6.7109375" collapsed="false"/>
    <col min="10225" max="10225" bestFit="true" customWidth="true" style="222" width="5.5703125" collapsed="false"/>
    <col min="10226" max="10226" customWidth="true" style="222" width="6.7109375" collapsed="false"/>
    <col min="10227" max="10380" style="222" width="9.140625" collapsed="false"/>
    <col min="10381" max="10381" customWidth="true" style="222" width="44.85546875" collapsed="false"/>
    <col min="10382" max="10422" customWidth="true" style="222" width="6.7109375" collapsed="false"/>
    <col min="10423" max="10423" bestFit="true" customWidth="true" style="222" width="5.42578125" collapsed="false"/>
    <col min="10424" max="10425" bestFit="true" customWidth="true" style="222" width="5.7109375" collapsed="false"/>
    <col min="10426" max="10426" bestFit="true" customWidth="true" style="222" width="5.5703125" collapsed="false"/>
    <col min="10427" max="10427" bestFit="true" customWidth="true" style="222" width="5.42578125" collapsed="false"/>
    <col min="10428" max="10429" bestFit="true" customWidth="true" style="222" width="5.7109375" collapsed="false"/>
    <col min="10430" max="10430" bestFit="true" customWidth="true" style="222" width="5.28515625" collapsed="false"/>
    <col min="10431" max="10431" bestFit="true" customWidth="true" style="222" width="5.42578125" collapsed="false"/>
    <col min="10432" max="10433" bestFit="true" customWidth="true" style="222" width="5.7109375" collapsed="false"/>
    <col min="10434" max="10468" customWidth="true" style="222" width="6.7109375" collapsed="false"/>
    <col min="10469" max="10469" bestFit="true" customWidth="true" style="222" width="5.7109375" collapsed="false"/>
    <col min="10470" max="10472" customWidth="true" style="222" width="5.7109375" collapsed="false"/>
    <col min="10473" max="10473" bestFit="true" customWidth="true" style="222" width="6.7109375" collapsed="false"/>
    <col min="10474" max="10480" customWidth="true" style="222" width="6.7109375" collapsed="false"/>
    <col min="10481" max="10481" bestFit="true" customWidth="true" style="222" width="5.5703125" collapsed="false"/>
    <col min="10482" max="10482" customWidth="true" style="222" width="6.7109375" collapsed="false"/>
    <col min="10483" max="10636" style="222" width="9.140625" collapsed="false"/>
    <col min="10637" max="10637" customWidth="true" style="222" width="44.85546875" collapsed="false"/>
    <col min="10638" max="10678" customWidth="true" style="222" width="6.7109375" collapsed="false"/>
    <col min="10679" max="10679" bestFit="true" customWidth="true" style="222" width="5.42578125" collapsed="false"/>
    <col min="10680" max="10681" bestFit="true" customWidth="true" style="222" width="5.7109375" collapsed="false"/>
    <col min="10682" max="10682" bestFit="true" customWidth="true" style="222" width="5.5703125" collapsed="false"/>
    <col min="10683" max="10683" bestFit="true" customWidth="true" style="222" width="5.42578125" collapsed="false"/>
    <col min="10684" max="10685" bestFit="true" customWidth="true" style="222" width="5.7109375" collapsed="false"/>
    <col min="10686" max="10686" bestFit="true" customWidth="true" style="222" width="5.28515625" collapsed="false"/>
    <col min="10687" max="10687" bestFit="true" customWidth="true" style="222" width="5.42578125" collapsed="false"/>
    <col min="10688" max="10689" bestFit="true" customWidth="true" style="222" width="5.7109375" collapsed="false"/>
    <col min="10690" max="10724" customWidth="true" style="222" width="6.7109375" collapsed="false"/>
    <col min="10725" max="10725" bestFit="true" customWidth="true" style="222" width="5.7109375" collapsed="false"/>
    <col min="10726" max="10728" customWidth="true" style="222" width="5.7109375" collapsed="false"/>
    <col min="10729" max="10729" bestFit="true" customWidth="true" style="222" width="6.7109375" collapsed="false"/>
    <col min="10730" max="10736" customWidth="true" style="222" width="6.7109375" collapsed="false"/>
    <col min="10737" max="10737" bestFit="true" customWidth="true" style="222" width="5.5703125" collapsed="false"/>
    <col min="10738" max="10738" customWidth="true" style="222" width="6.7109375" collapsed="false"/>
    <col min="10739" max="10892" style="222" width="9.140625" collapsed="false"/>
    <col min="10893" max="10893" customWidth="true" style="222" width="44.85546875" collapsed="false"/>
    <col min="10894" max="10934" customWidth="true" style="222" width="6.7109375" collapsed="false"/>
    <col min="10935" max="10935" bestFit="true" customWidth="true" style="222" width="5.42578125" collapsed="false"/>
    <col min="10936" max="10937" bestFit="true" customWidth="true" style="222" width="5.7109375" collapsed="false"/>
    <col min="10938" max="10938" bestFit="true" customWidth="true" style="222" width="5.5703125" collapsed="false"/>
    <col min="10939" max="10939" bestFit="true" customWidth="true" style="222" width="5.42578125" collapsed="false"/>
    <col min="10940" max="10941" bestFit="true" customWidth="true" style="222" width="5.7109375" collapsed="false"/>
    <col min="10942" max="10942" bestFit="true" customWidth="true" style="222" width="5.28515625" collapsed="false"/>
    <col min="10943" max="10943" bestFit="true" customWidth="true" style="222" width="5.42578125" collapsed="false"/>
    <col min="10944" max="10945" bestFit="true" customWidth="true" style="222" width="5.7109375" collapsed="false"/>
    <col min="10946" max="10980" customWidth="true" style="222" width="6.7109375" collapsed="false"/>
    <col min="10981" max="10981" bestFit="true" customWidth="true" style="222" width="5.7109375" collapsed="false"/>
    <col min="10982" max="10984" customWidth="true" style="222" width="5.7109375" collapsed="false"/>
    <col min="10985" max="10985" bestFit="true" customWidth="true" style="222" width="6.7109375" collapsed="false"/>
    <col min="10986" max="10992" customWidth="true" style="222" width="6.7109375" collapsed="false"/>
    <col min="10993" max="10993" bestFit="true" customWidth="true" style="222" width="5.5703125" collapsed="false"/>
    <col min="10994" max="10994" customWidth="true" style="222" width="6.7109375" collapsed="false"/>
    <col min="10995" max="11148" style="222" width="9.140625" collapsed="false"/>
    <col min="11149" max="11149" customWidth="true" style="222" width="44.85546875" collapsed="false"/>
    <col min="11150" max="11190" customWidth="true" style="222" width="6.7109375" collapsed="false"/>
    <col min="11191" max="11191" bestFit="true" customWidth="true" style="222" width="5.42578125" collapsed="false"/>
    <col min="11192" max="11193" bestFit="true" customWidth="true" style="222" width="5.7109375" collapsed="false"/>
    <col min="11194" max="11194" bestFit="true" customWidth="true" style="222" width="5.5703125" collapsed="false"/>
    <col min="11195" max="11195" bestFit="true" customWidth="true" style="222" width="5.42578125" collapsed="false"/>
    <col min="11196" max="11197" bestFit="true" customWidth="true" style="222" width="5.7109375" collapsed="false"/>
    <col min="11198" max="11198" bestFit="true" customWidth="true" style="222" width="5.28515625" collapsed="false"/>
    <col min="11199" max="11199" bestFit="true" customWidth="true" style="222" width="5.42578125" collapsed="false"/>
    <col min="11200" max="11201" bestFit="true" customWidth="true" style="222" width="5.7109375" collapsed="false"/>
    <col min="11202" max="11236" customWidth="true" style="222" width="6.7109375" collapsed="false"/>
    <col min="11237" max="11237" bestFit="true" customWidth="true" style="222" width="5.7109375" collapsed="false"/>
    <col min="11238" max="11240" customWidth="true" style="222" width="5.7109375" collapsed="false"/>
    <col min="11241" max="11241" bestFit="true" customWidth="true" style="222" width="6.7109375" collapsed="false"/>
    <col min="11242" max="11248" customWidth="true" style="222" width="6.7109375" collapsed="false"/>
    <col min="11249" max="11249" bestFit="true" customWidth="true" style="222" width="5.5703125" collapsed="false"/>
    <col min="11250" max="11250" customWidth="true" style="222" width="6.7109375" collapsed="false"/>
    <col min="11251" max="11404" style="222" width="9.140625" collapsed="false"/>
    <col min="11405" max="11405" customWidth="true" style="222" width="44.85546875" collapsed="false"/>
    <col min="11406" max="11446" customWidth="true" style="222" width="6.7109375" collapsed="false"/>
    <col min="11447" max="11447" bestFit="true" customWidth="true" style="222" width="5.42578125" collapsed="false"/>
    <col min="11448" max="11449" bestFit="true" customWidth="true" style="222" width="5.7109375" collapsed="false"/>
    <col min="11450" max="11450" bestFit="true" customWidth="true" style="222" width="5.5703125" collapsed="false"/>
    <col min="11451" max="11451" bestFit="true" customWidth="true" style="222" width="5.42578125" collapsed="false"/>
    <col min="11452" max="11453" bestFit="true" customWidth="true" style="222" width="5.7109375" collapsed="false"/>
    <col min="11454" max="11454" bestFit="true" customWidth="true" style="222" width="5.28515625" collapsed="false"/>
    <col min="11455" max="11455" bestFit="true" customWidth="true" style="222" width="5.42578125" collapsed="false"/>
    <col min="11456" max="11457" bestFit="true" customWidth="true" style="222" width="5.7109375" collapsed="false"/>
    <col min="11458" max="11492" customWidth="true" style="222" width="6.7109375" collapsed="false"/>
    <col min="11493" max="11493" bestFit="true" customWidth="true" style="222" width="5.7109375" collapsed="false"/>
    <col min="11494" max="11496" customWidth="true" style="222" width="5.7109375" collapsed="false"/>
    <col min="11497" max="11497" bestFit="true" customWidth="true" style="222" width="6.7109375" collapsed="false"/>
    <col min="11498" max="11504" customWidth="true" style="222" width="6.7109375" collapsed="false"/>
    <col min="11505" max="11505" bestFit="true" customWidth="true" style="222" width="5.5703125" collapsed="false"/>
    <col min="11506" max="11506" customWidth="true" style="222" width="6.7109375" collapsed="false"/>
    <col min="11507" max="11660" style="222" width="9.140625" collapsed="false"/>
    <col min="11661" max="11661" customWidth="true" style="222" width="44.85546875" collapsed="false"/>
    <col min="11662" max="11702" customWidth="true" style="222" width="6.7109375" collapsed="false"/>
    <col min="11703" max="11703" bestFit="true" customWidth="true" style="222" width="5.42578125" collapsed="false"/>
    <col min="11704" max="11705" bestFit="true" customWidth="true" style="222" width="5.7109375" collapsed="false"/>
    <col min="11706" max="11706" bestFit="true" customWidth="true" style="222" width="5.5703125" collapsed="false"/>
    <col min="11707" max="11707" bestFit="true" customWidth="true" style="222" width="5.42578125" collapsed="false"/>
    <col min="11708" max="11709" bestFit="true" customWidth="true" style="222" width="5.7109375" collapsed="false"/>
    <col min="11710" max="11710" bestFit="true" customWidth="true" style="222" width="5.28515625" collapsed="false"/>
    <col min="11711" max="11711" bestFit="true" customWidth="true" style="222" width="5.42578125" collapsed="false"/>
    <col min="11712" max="11713" bestFit="true" customWidth="true" style="222" width="5.7109375" collapsed="false"/>
    <col min="11714" max="11748" customWidth="true" style="222" width="6.7109375" collapsed="false"/>
    <col min="11749" max="11749" bestFit="true" customWidth="true" style="222" width="5.7109375" collapsed="false"/>
    <col min="11750" max="11752" customWidth="true" style="222" width="5.7109375" collapsed="false"/>
    <col min="11753" max="11753" bestFit="true" customWidth="true" style="222" width="6.7109375" collapsed="false"/>
    <col min="11754" max="11760" customWidth="true" style="222" width="6.7109375" collapsed="false"/>
    <col min="11761" max="11761" bestFit="true" customWidth="true" style="222" width="5.5703125" collapsed="false"/>
    <col min="11762" max="11762" customWidth="true" style="222" width="6.7109375" collapsed="false"/>
    <col min="11763" max="11916" style="222" width="9.140625" collapsed="false"/>
    <col min="11917" max="11917" customWidth="true" style="222" width="44.85546875" collapsed="false"/>
    <col min="11918" max="11958" customWidth="true" style="222" width="6.7109375" collapsed="false"/>
    <col min="11959" max="11959" bestFit="true" customWidth="true" style="222" width="5.42578125" collapsed="false"/>
    <col min="11960" max="11961" bestFit="true" customWidth="true" style="222" width="5.7109375" collapsed="false"/>
    <col min="11962" max="11962" bestFit="true" customWidth="true" style="222" width="5.5703125" collapsed="false"/>
    <col min="11963" max="11963" bestFit="true" customWidth="true" style="222" width="5.42578125" collapsed="false"/>
    <col min="11964" max="11965" bestFit="true" customWidth="true" style="222" width="5.7109375" collapsed="false"/>
    <col min="11966" max="11966" bestFit="true" customWidth="true" style="222" width="5.28515625" collapsed="false"/>
    <col min="11967" max="11967" bestFit="true" customWidth="true" style="222" width="5.42578125" collapsed="false"/>
    <col min="11968" max="11969" bestFit="true" customWidth="true" style="222" width="5.7109375" collapsed="false"/>
    <col min="11970" max="12004" customWidth="true" style="222" width="6.7109375" collapsed="false"/>
    <col min="12005" max="12005" bestFit="true" customWidth="true" style="222" width="5.7109375" collapsed="false"/>
    <col min="12006" max="12008" customWidth="true" style="222" width="5.7109375" collapsed="false"/>
    <col min="12009" max="12009" bestFit="true" customWidth="true" style="222" width="6.7109375" collapsed="false"/>
    <col min="12010" max="12016" customWidth="true" style="222" width="6.7109375" collapsed="false"/>
    <col min="12017" max="12017" bestFit="true" customWidth="true" style="222" width="5.5703125" collapsed="false"/>
    <col min="12018" max="12018" customWidth="true" style="222" width="6.7109375" collapsed="false"/>
    <col min="12019" max="12172" style="222" width="9.140625" collapsed="false"/>
    <col min="12173" max="12173" customWidth="true" style="222" width="44.85546875" collapsed="false"/>
    <col min="12174" max="12214" customWidth="true" style="222" width="6.7109375" collapsed="false"/>
    <col min="12215" max="12215" bestFit="true" customWidth="true" style="222" width="5.42578125" collapsed="false"/>
    <col min="12216" max="12217" bestFit="true" customWidth="true" style="222" width="5.7109375" collapsed="false"/>
    <col min="12218" max="12218" bestFit="true" customWidth="true" style="222" width="5.5703125" collapsed="false"/>
    <col min="12219" max="12219" bestFit="true" customWidth="true" style="222" width="5.42578125" collapsed="false"/>
    <col min="12220" max="12221" bestFit="true" customWidth="true" style="222" width="5.7109375" collapsed="false"/>
    <col min="12222" max="12222" bestFit="true" customWidth="true" style="222" width="5.28515625" collapsed="false"/>
    <col min="12223" max="12223" bestFit="true" customWidth="true" style="222" width="5.42578125" collapsed="false"/>
    <col min="12224" max="12225" bestFit="true" customWidth="true" style="222" width="5.7109375" collapsed="false"/>
    <col min="12226" max="12260" customWidth="true" style="222" width="6.7109375" collapsed="false"/>
    <col min="12261" max="12261" bestFit="true" customWidth="true" style="222" width="5.7109375" collapsed="false"/>
    <col min="12262" max="12264" customWidth="true" style="222" width="5.7109375" collapsed="false"/>
    <col min="12265" max="12265" bestFit="true" customWidth="true" style="222" width="6.7109375" collapsed="false"/>
    <col min="12266" max="12272" customWidth="true" style="222" width="6.7109375" collapsed="false"/>
    <col min="12273" max="12273" bestFit="true" customWidth="true" style="222" width="5.5703125" collapsed="false"/>
    <col min="12274" max="12274" customWidth="true" style="222" width="6.7109375" collapsed="false"/>
    <col min="12275" max="12428" style="222" width="9.140625" collapsed="false"/>
    <col min="12429" max="12429" customWidth="true" style="222" width="44.85546875" collapsed="false"/>
    <col min="12430" max="12470" customWidth="true" style="222" width="6.7109375" collapsed="false"/>
    <col min="12471" max="12471" bestFit="true" customWidth="true" style="222" width="5.42578125" collapsed="false"/>
    <col min="12472" max="12473" bestFit="true" customWidth="true" style="222" width="5.7109375" collapsed="false"/>
    <col min="12474" max="12474" bestFit="true" customWidth="true" style="222" width="5.5703125" collapsed="false"/>
    <col min="12475" max="12475" bestFit="true" customWidth="true" style="222" width="5.42578125" collapsed="false"/>
    <col min="12476" max="12477" bestFit="true" customWidth="true" style="222" width="5.7109375" collapsed="false"/>
    <col min="12478" max="12478" bestFit="true" customWidth="true" style="222" width="5.28515625" collapsed="false"/>
    <col min="12479" max="12479" bestFit="true" customWidth="true" style="222" width="5.42578125" collapsed="false"/>
    <col min="12480" max="12481" bestFit="true" customWidth="true" style="222" width="5.7109375" collapsed="false"/>
    <col min="12482" max="12516" customWidth="true" style="222" width="6.7109375" collapsed="false"/>
    <col min="12517" max="12517" bestFit="true" customWidth="true" style="222" width="5.7109375" collapsed="false"/>
    <col min="12518" max="12520" customWidth="true" style="222" width="5.7109375" collapsed="false"/>
    <col min="12521" max="12521" bestFit="true" customWidth="true" style="222" width="6.7109375" collapsed="false"/>
    <col min="12522" max="12528" customWidth="true" style="222" width="6.7109375" collapsed="false"/>
    <col min="12529" max="12529" bestFit="true" customWidth="true" style="222" width="5.5703125" collapsed="false"/>
    <col min="12530" max="12530" customWidth="true" style="222" width="6.7109375" collapsed="false"/>
    <col min="12531" max="12684" style="222" width="9.140625" collapsed="false"/>
    <col min="12685" max="12685" customWidth="true" style="222" width="44.85546875" collapsed="false"/>
    <col min="12686" max="12726" customWidth="true" style="222" width="6.7109375" collapsed="false"/>
    <col min="12727" max="12727" bestFit="true" customWidth="true" style="222" width="5.42578125" collapsed="false"/>
    <col min="12728" max="12729" bestFit="true" customWidth="true" style="222" width="5.7109375" collapsed="false"/>
    <col min="12730" max="12730" bestFit="true" customWidth="true" style="222" width="5.5703125" collapsed="false"/>
    <col min="12731" max="12731" bestFit="true" customWidth="true" style="222" width="5.42578125" collapsed="false"/>
    <col min="12732" max="12733" bestFit="true" customWidth="true" style="222" width="5.7109375" collapsed="false"/>
    <col min="12734" max="12734" bestFit="true" customWidth="true" style="222" width="5.28515625" collapsed="false"/>
    <col min="12735" max="12735" bestFit="true" customWidth="true" style="222" width="5.42578125" collapsed="false"/>
    <col min="12736" max="12737" bestFit="true" customWidth="true" style="222" width="5.7109375" collapsed="false"/>
    <col min="12738" max="12772" customWidth="true" style="222" width="6.7109375" collapsed="false"/>
    <col min="12773" max="12773" bestFit="true" customWidth="true" style="222" width="5.7109375" collapsed="false"/>
    <col min="12774" max="12776" customWidth="true" style="222" width="5.7109375" collapsed="false"/>
    <col min="12777" max="12777" bestFit="true" customWidth="true" style="222" width="6.7109375" collapsed="false"/>
    <col min="12778" max="12784" customWidth="true" style="222" width="6.7109375" collapsed="false"/>
    <col min="12785" max="12785" bestFit="true" customWidth="true" style="222" width="5.5703125" collapsed="false"/>
    <col min="12786" max="12786" customWidth="true" style="222" width="6.7109375" collapsed="false"/>
    <col min="12787" max="12940" style="222" width="9.140625" collapsed="false"/>
    <col min="12941" max="12941" customWidth="true" style="222" width="44.85546875" collapsed="false"/>
    <col min="12942" max="12982" customWidth="true" style="222" width="6.7109375" collapsed="false"/>
    <col min="12983" max="12983" bestFit="true" customWidth="true" style="222" width="5.42578125" collapsed="false"/>
    <col min="12984" max="12985" bestFit="true" customWidth="true" style="222" width="5.7109375" collapsed="false"/>
    <col min="12986" max="12986" bestFit="true" customWidth="true" style="222" width="5.5703125" collapsed="false"/>
    <col min="12987" max="12987" bestFit="true" customWidth="true" style="222" width="5.42578125" collapsed="false"/>
    <col min="12988" max="12989" bestFit="true" customWidth="true" style="222" width="5.7109375" collapsed="false"/>
    <col min="12990" max="12990" bestFit="true" customWidth="true" style="222" width="5.28515625" collapsed="false"/>
    <col min="12991" max="12991" bestFit="true" customWidth="true" style="222" width="5.42578125" collapsed="false"/>
    <col min="12992" max="12993" bestFit="true" customWidth="true" style="222" width="5.7109375" collapsed="false"/>
    <col min="12994" max="13028" customWidth="true" style="222" width="6.7109375" collapsed="false"/>
    <col min="13029" max="13029" bestFit="true" customWidth="true" style="222" width="5.7109375" collapsed="false"/>
    <col min="13030" max="13032" customWidth="true" style="222" width="5.7109375" collapsed="false"/>
    <col min="13033" max="13033" bestFit="true" customWidth="true" style="222" width="6.7109375" collapsed="false"/>
    <col min="13034" max="13040" customWidth="true" style="222" width="6.7109375" collapsed="false"/>
    <col min="13041" max="13041" bestFit="true" customWidth="true" style="222" width="5.5703125" collapsed="false"/>
    <col min="13042" max="13042" customWidth="true" style="222" width="6.7109375" collapsed="false"/>
    <col min="13043" max="13196" style="222" width="9.140625" collapsed="false"/>
    <col min="13197" max="13197" customWidth="true" style="222" width="44.85546875" collapsed="false"/>
    <col min="13198" max="13238" customWidth="true" style="222" width="6.7109375" collapsed="false"/>
    <col min="13239" max="13239" bestFit="true" customWidth="true" style="222" width="5.42578125" collapsed="false"/>
    <col min="13240" max="13241" bestFit="true" customWidth="true" style="222" width="5.7109375" collapsed="false"/>
    <col min="13242" max="13242" bestFit="true" customWidth="true" style="222" width="5.5703125" collapsed="false"/>
    <col min="13243" max="13243" bestFit="true" customWidth="true" style="222" width="5.42578125" collapsed="false"/>
    <col min="13244" max="13245" bestFit="true" customWidth="true" style="222" width="5.7109375" collapsed="false"/>
    <col min="13246" max="13246" bestFit="true" customWidth="true" style="222" width="5.28515625" collapsed="false"/>
    <col min="13247" max="13247" bestFit="true" customWidth="true" style="222" width="5.42578125" collapsed="false"/>
    <col min="13248" max="13249" bestFit="true" customWidth="true" style="222" width="5.7109375" collapsed="false"/>
    <col min="13250" max="13284" customWidth="true" style="222" width="6.7109375" collapsed="false"/>
    <col min="13285" max="13285" bestFit="true" customWidth="true" style="222" width="5.7109375" collapsed="false"/>
    <col min="13286" max="13288" customWidth="true" style="222" width="5.7109375" collapsed="false"/>
    <col min="13289" max="13289" bestFit="true" customWidth="true" style="222" width="6.7109375" collapsed="false"/>
    <col min="13290" max="13296" customWidth="true" style="222" width="6.7109375" collapsed="false"/>
    <col min="13297" max="13297" bestFit="true" customWidth="true" style="222" width="5.5703125" collapsed="false"/>
    <col min="13298" max="13298" customWidth="true" style="222" width="6.7109375" collapsed="false"/>
    <col min="13299" max="13452" style="222" width="9.140625" collapsed="false"/>
    <col min="13453" max="13453" customWidth="true" style="222" width="44.85546875" collapsed="false"/>
    <col min="13454" max="13494" customWidth="true" style="222" width="6.7109375" collapsed="false"/>
    <col min="13495" max="13495" bestFit="true" customWidth="true" style="222" width="5.42578125" collapsed="false"/>
    <col min="13496" max="13497" bestFit="true" customWidth="true" style="222" width="5.7109375" collapsed="false"/>
    <col min="13498" max="13498" bestFit="true" customWidth="true" style="222" width="5.5703125" collapsed="false"/>
    <col min="13499" max="13499" bestFit="true" customWidth="true" style="222" width="5.42578125" collapsed="false"/>
    <col min="13500" max="13501" bestFit="true" customWidth="true" style="222" width="5.7109375" collapsed="false"/>
    <col min="13502" max="13502" bestFit="true" customWidth="true" style="222" width="5.28515625" collapsed="false"/>
    <col min="13503" max="13503" bestFit="true" customWidth="true" style="222" width="5.42578125" collapsed="false"/>
    <col min="13504" max="13505" bestFit="true" customWidth="true" style="222" width="5.7109375" collapsed="false"/>
    <col min="13506" max="13540" customWidth="true" style="222" width="6.7109375" collapsed="false"/>
    <col min="13541" max="13541" bestFit="true" customWidth="true" style="222" width="5.7109375" collapsed="false"/>
    <col min="13542" max="13544" customWidth="true" style="222" width="5.7109375" collapsed="false"/>
    <col min="13545" max="13545" bestFit="true" customWidth="true" style="222" width="6.7109375" collapsed="false"/>
    <col min="13546" max="13552" customWidth="true" style="222" width="6.7109375" collapsed="false"/>
    <col min="13553" max="13553" bestFit="true" customWidth="true" style="222" width="5.5703125" collapsed="false"/>
    <col min="13554" max="13554" customWidth="true" style="222" width="6.7109375" collapsed="false"/>
    <col min="13555" max="13708" style="222" width="9.140625" collapsed="false"/>
    <col min="13709" max="13709" customWidth="true" style="222" width="44.85546875" collapsed="false"/>
    <col min="13710" max="13750" customWidth="true" style="222" width="6.7109375" collapsed="false"/>
    <col min="13751" max="13751" bestFit="true" customWidth="true" style="222" width="5.42578125" collapsed="false"/>
    <col min="13752" max="13753" bestFit="true" customWidth="true" style="222" width="5.7109375" collapsed="false"/>
    <col min="13754" max="13754" bestFit="true" customWidth="true" style="222" width="5.5703125" collapsed="false"/>
    <col min="13755" max="13755" bestFit="true" customWidth="true" style="222" width="5.42578125" collapsed="false"/>
    <col min="13756" max="13757" bestFit="true" customWidth="true" style="222" width="5.7109375" collapsed="false"/>
    <col min="13758" max="13758" bestFit="true" customWidth="true" style="222" width="5.28515625" collapsed="false"/>
    <col min="13759" max="13759" bestFit="true" customWidth="true" style="222" width="5.42578125" collapsed="false"/>
    <col min="13760" max="13761" bestFit="true" customWidth="true" style="222" width="5.7109375" collapsed="false"/>
    <col min="13762" max="13796" customWidth="true" style="222" width="6.7109375" collapsed="false"/>
    <col min="13797" max="13797" bestFit="true" customWidth="true" style="222" width="5.7109375" collapsed="false"/>
    <col min="13798" max="13800" customWidth="true" style="222" width="5.7109375" collapsed="false"/>
    <col min="13801" max="13801" bestFit="true" customWidth="true" style="222" width="6.7109375" collapsed="false"/>
    <col min="13802" max="13808" customWidth="true" style="222" width="6.7109375" collapsed="false"/>
    <col min="13809" max="13809" bestFit="true" customWidth="true" style="222" width="5.5703125" collapsed="false"/>
    <col min="13810" max="13810" customWidth="true" style="222" width="6.7109375" collapsed="false"/>
    <col min="13811" max="13964" style="222" width="9.140625" collapsed="false"/>
    <col min="13965" max="13965" customWidth="true" style="222" width="44.85546875" collapsed="false"/>
    <col min="13966" max="14006" customWidth="true" style="222" width="6.7109375" collapsed="false"/>
    <col min="14007" max="14007" bestFit="true" customWidth="true" style="222" width="5.42578125" collapsed="false"/>
    <col min="14008" max="14009" bestFit="true" customWidth="true" style="222" width="5.7109375" collapsed="false"/>
    <col min="14010" max="14010" bestFit="true" customWidth="true" style="222" width="5.5703125" collapsed="false"/>
    <col min="14011" max="14011" bestFit="true" customWidth="true" style="222" width="5.42578125" collapsed="false"/>
    <col min="14012" max="14013" bestFit="true" customWidth="true" style="222" width="5.7109375" collapsed="false"/>
    <col min="14014" max="14014" bestFit="true" customWidth="true" style="222" width="5.28515625" collapsed="false"/>
    <col min="14015" max="14015" bestFit="true" customWidth="true" style="222" width="5.42578125" collapsed="false"/>
    <col min="14016" max="14017" bestFit="true" customWidth="true" style="222" width="5.7109375" collapsed="false"/>
    <col min="14018" max="14052" customWidth="true" style="222" width="6.7109375" collapsed="false"/>
    <col min="14053" max="14053" bestFit="true" customWidth="true" style="222" width="5.7109375" collapsed="false"/>
    <col min="14054" max="14056" customWidth="true" style="222" width="5.7109375" collapsed="false"/>
    <col min="14057" max="14057" bestFit="true" customWidth="true" style="222" width="6.7109375" collapsed="false"/>
    <col min="14058" max="14064" customWidth="true" style="222" width="6.7109375" collapsed="false"/>
    <col min="14065" max="14065" bestFit="true" customWidth="true" style="222" width="5.5703125" collapsed="false"/>
    <col min="14066" max="14066" customWidth="true" style="222" width="6.7109375" collapsed="false"/>
    <col min="14067" max="14220" style="222" width="9.140625" collapsed="false"/>
    <col min="14221" max="14221" customWidth="true" style="222" width="44.85546875" collapsed="false"/>
    <col min="14222" max="14262" customWidth="true" style="222" width="6.7109375" collapsed="false"/>
    <col min="14263" max="14263" bestFit="true" customWidth="true" style="222" width="5.42578125" collapsed="false"/>
    <col min="14264" max="14265" bestFit="true" customWidth="true" style="222" width="5.7109375" collapsed="false"/>
    <col min="14266" max="14266" bestFit="true" customWidth="true" style="222" width="5.5703125" collapsed="false"/>
    <col min="14267" max="14267" bestFit="true" customWidth="true" style="222" width="5.42578125" collapsed="false"/>
    <col min="14268" max="14269" bestFit="true" customWidth="true" style="222" width="5.7109375" collapsed="false"/>
    <col min="14270" max="14270" bestFit="true" customWidth="true" style="222" width="5.28515625" collapsed="false"/>
    <col min="14271" max="14271" bestFit="true" customWidth="true" style="222" width="5.42578125" collapsed="false"/>
    <col min="14272" max="14273" bestFit="true" customWidth="true" style="222" width="5.7109375" collapsed="false"/>
    <col min="14274" max="14308" customWidth="true" style="222" width="6.7109375" collapsed="false"/>
    <col min="14309" max="14309" bestFit="true" customWidth="true" style="222" width="5.7109375" collapsed="false"/>
    <col min="14310" max="14312" customWidth="true" style="222" width="5.7109375" collapsed="false"/>
    <col min="14313" max="14313" bestFit="true" customWidth="true" style="222" width="6.7109375" collapsed="false"/>
    <col min="14314" max="14320" customWidth="true" style="222" width="6.7109375" collapsed="false"/>
    <col min="14321" max="14321" bestFit="true" customWidth="true" style="222" width="5.5703125" collapsed="false"/>
    <col min="14322" max="14322" customWidth="true" style="222" width="6.7109375" collapsed="false"/>
    <col min="14323" max="14476" style="222" width="9.140625" collapsed="false"/>
    <col min="14477" max="14477" customWidth="true" style="222" width="44.85546875" collapsed="false"/>
    <col min="14478" max="14518" customWidth="true" style="222" width="6.7109375" collapsed="false"/>
    <col min="14519" max="14519" bestFit="true" customWidth="true" style="222" width="5.42578125" collapsed="false"/>
    <col min="14520" max="14521" bestFit="true" customWidth="true" style="222" width="5.7109375" collapsed="false"/>
    <col min="14522" max="14522" bestFit="true" customWidth="true" style="222" width="5.5703125" collapsed="false"/>
    <col min="14523" max="14523" bestFit="true" customWidth="true" style="222" width="5.42578125" collapsed="false"/>
    <col min="14524" max="14525" bestFit="true" customWidth="true" style="222" width="5.7109375" collapsed="false"/>
    <col min="14526" max="14526" bestFit="true" customWidth="true" style="222" width="5.28515625" collapsed="false"/>
    <col min="14527" max="14527" bestFit="true" customWidth="true" style="222" width="5.42578125" collapsed="false"/>
    <col min="14528" max="14529" bestFit="true" customWidth="true" style="222" width="5.7109375" collapsed="false"/>
    <col min="14530" max="14564" customWidth="true" style="222" width="6.7109375" collapsed="false"/>
    <col min="14565" max="14565" bestFit="true" customWidth="true" style="222" width="5.7109375" collapsed="false"/>
    <col min="14566" max="14568" customWidth="true" style="222" width="5.7109375" collapsed="false"/>
    <col min="14569" max="14569" bestFit="true" customWidth="true" style="222" width="6.7109375" collapsed="false"/>
    <col min="14570" max="14576" customWidth="true" style="222" width="6.7109375" collapsed="false"/>
    <col min="14577" max="14577" bestFit="true" customWidth="true" style="222" width="5.5703125" collapsed="false"/>
    <col min="14578" max="14578" customWidth="true" style="222" width="6.7109375" collapsed="false"/>
    <col min="14579" max="14732" style="222" width="9.140625" collapsed="false"/>
    <col min="14733" max="14733" customWidth="true" style="222" width="44.85546875" collapsed="false"/>
    <col min="14734" max="14774" customWidth="true" style="222" width="6.7109375" collapsed="false"/>
    <col min="14775" max="14775" bestFit="true" customWidth="true" style="222" width="5.42578125" collapsed="false"/>
    <col min="14776" max="14777" bestFit="true" customWidth="true" style="222" width="5.7109375" collapsed="false"/>
    <col min="14778" max="14778" bestFit="true" customWidth="true" style="222" width="5.5703125" collapsed="false"/>
    <col min="14779" max="14779" bestFit="true" customWidth="true" style="222" width="5.42578125" collapsed="false"/>
    <col min="14780" max="14781" bestFit="true" customWidth="true" style="222" width="5.7109375" collapsed="false"/>
    <col min="14782" max="14782" bestFit="true" customWidth="true" style="222" width="5.28515625" collapsed="false"/>
    <col min="14783" max="14783" bestFit="true" customWidth="true" style="222" width="5.42578125" collapsed="false"/>
    <col min="14784" max="14785" bestFit="true" customWidth="true" style="222" width="5.7109375" collapsed="false"/>
    <col min="14786" max="14820" customWidth="true" style="222" width="6.7109375" collapsed="false"/>
    <col min="14821" max="14821" bestFit="true" customWidth="true" style="222" width="5.7109375" collapsed="false"/>
    <col min="14822" max="14824" customWidth="true" style="222" width="5.7109375" collapsed="false"/>
    <col min="14825" max="14825" bestFit="true" customWidth="true" style="222" width="6.7109375" collapsed="false"/>
    <col min="14826" max="14832" customWidth="true" style="222" width="6.7109375" collapsed="false"/>
    <col min="14833" max="14833" bestFit="true" customWidth="true" style="222" width="5.5703125" collapsed="false"/>
    <col min="14834" max="14834" customWidth="true" style="222" width="6.7109375" collapsed="false"/>
    <col min="14835" max="14988" style="222" width="9.140625" collapsed="false"/>
    <col min="14989" max="14989" customWidth="true" style="222" width="44.85546875" collapsed="false"/>
    <col min="14990" max="15030" customWidth="true" style="222" width="6.7109375" collapsed="false"/>
    <col min="15031" max="15031" bestFit="true" customWidth="true" style="222" width="5.42578125" collapsed="false"/>
    <col min="15032" max="15033" bestFit="true" customWidth="true" style="222" width="5.7109375" collapsed="false"/>
    <col min="15034" max="15034" bestFit="true" customWidth="true" style="222" width="5.5703125" collapsed="false"/>
    <col min="15035" max="15035" bestFit="true" customWidth="true" style="222" width="5.42578125" collapsed="false"/>
    <col min="15036" max="15037" bestFit="true" customWidth="true" style="222" width="5.7109375" collapsed="false"/>
    <col min="15038" max="15038" bestFit="true" customWidth="true" style="222" width="5.28515625" collapsed="false"/>
    <col min="15039" max="15039" bestFit="true" customWidth="true" style="222" width="5.42578125" collapsed="false"/>
    <col min="15040" max="15041" bestFit="true" customWidth="true" style="222" width="5.7109375" collapsed="false"/>
    <col min="15042" max="15076" customWidth="true" style="222" width="6.7109375" collapsed="false"/>
    <col min="15077" max="15077" bestFit="true" customWidth="true" style="222" width="5.7109375" collapsed="false"/>
    <col min="15078" max="15080" customWidth="true" style="222" width="5.7109375" collapsed="false"/>
    <col min="15081" max="15081" bestFit="true" customWidth="true" style="222" width="6.7109375" collapsed="false"/>
    <col min="15082" max="15088" customWidth="true" style="222" width="6.7109375" collapsed="false"/>
    <col min="15089" max="15089" bestFit="true" customWidth="true" style="222" width="5.5703125" collapsed="false"/>
    <col min="15090" max="15090" customWidth="true" style="222" width="6.7109375" collapsed="false"/>
    <col min="15091" max="15244" style="222" width="9.140625" collapsed="false"/>
    <col min="15245" max="15245" customWidth="true" style="222" width="44.85546875" collapsed="false"/>
    <col min="15246" max="15286" customWidth="true" style="222" width="6.7109375" collapsed="false"/>
    <col min="15287" max="15287" bestFit="true" customWidth="true" style="222" width="5.42578125" collapsed="false"/>
    <col min="15288" max="15289" bestFit="true" customWidth="true" style="222" width="5.7109375" collapsed="false"/>
    <col min="15290" max="15290" bestFit="true" customWidth="true" style="222" width="5.5703125" collapsed="false"/>
    <col min="15291" max="15291" bestFit="true" customWidth="true" style="222" width="5.42578125" collapsed="false"/>
    <col min="15292" max="15293" bestFit="true" customWidth="true" style="222" width="5.7109375" collapsed="false"/>
    <col min="15294" max="15294" bestFit="true" customWidth="true" style="222" width="5.28515625" collapsed="false"/>
    <col min="15295" max="15295" bestFit="true" customWidth="true" style="222" width="5.42578125" collapsed="false"/>
    <col min="15296" max="15297" bestFit="true" customWidth="true" style="222" width="5.7109375" collapsed="false"/>
    <col min="15298" max="15332" customWidth="true" style="222" width="6.7109375" collapsed="false"/>
    <col min="15333" max="15333" bestFit="true" customWidth="true" style="222" width="5.7109375" collapsed="false"/>
    <col min="15334" max="15336" customWidth="true" style="222" width="5.7109375" collapsed="false"/>
    <col min="15337" max="15337" bestFit="true" customWidth="true" style="222" width="6.7109375" collapsed="false"/>
    <col min="15338" max="15344" customWidth="true" style="222" width="6.7109375" collapsed="false"/>
    <col min="15345" max="15345" bestFit="true" customWidth="true" style="222" width="5.5703125" collapsed="false"/>
    <col min="15346" max="15346" customWidth="true" style="222" width="6.7109375" collapsed="false"/>
    <col min="15347" max="15500" style="222" width="9.140625" collapsed="false"/>
    <col min="15501" max="15501" customWidth="true" style="222" width="44.85546875" collapsed="false"/>
    <col min="15502" max="15542" customWidth="true" style="222" width="6.7109375" collapsed="false"/>
    <col min="15543" max="15543" bestFit="true" customWidth="true" style="222" width="5.42578125" collapsed="false"/>
    <col min="15544" max="15545" bestFit="true" customWidth="true" style="222" width="5.7109375" collapsed="false"/>
    <col min="15546" max="15546" bestFit="true" customWidth="true" style="222" width="5.5703125" collapsed="false"/>
    <col min="15547" max="15547" bestFit="true" customWidth="true" style="222" width="5.42578125" collapsed="false"/>
    <col min="15548" max="15549" bestFit="true" customWidth="true" style="222" width="5.7109375" collapsed="false"/>
    <col min="15550" max="15550" bestFit="true" customWidth="true" style="222" width="5.28515625" collapsed="false"/>
    <col min="15551" max="15551" bestFit="true" customWidth="true" style="222" width="5.42578125" collapsed="false"/>
    <col min="15552" max="15553" bestFit="true" customWidth="true" style="222" width="5.7109375" collapsed="false"/>
    <col min="15554" max="15588" customWidth="true" style="222" width="6.7109375" collapsed="false"/>
    <col min="15589" max="15589" bestFit="true" customWidth="true" style="222" width="5.7109375" collapsed="false"/>
    <col min="15590" max="15592" customWidth="true" style="222" width="5.7109375" collapsed="false"/>
    <col min="15593" max="15593" bestFit="true" customWidth="true" style="222" width="6.7109375" collapsed="false"/>
    <col min="15594" max="15600" customWidth="true" style="222" width="6.7109375" collapsed="false"/>
    <col min="15601" max="15601" bestFit="true" customWidth="true" style="222" width="5.5703125" collapsed="false"/>
    <col min="15602" max="15602" customWidth="true" style="222" width="6.7109375" collapsed="false"/>
    <col min="15603" max="15756" style="222" width="9.140625" collapsed="false"/>
    <col min="15757" max="15757" customWidth="true" style="222" width="44.85546875" collapsed="false"/>
    <col min="15758" max="15798" customWidth="true" style="222" width="6.7109375" collapsed="false"/>
    <col min="15799" max="15799" bestFit="true" customWidth="true" style="222" width="5.42578125" collapsed="false"/>
    <col min="15800" max="15801" bestFit="true" customWidth="true" style="222" width="5.7109375" collapsed="false"/>
    <col min="15802" max="15802" bestFit="true" customWidth="true" style="222" width="5.5703125" collapsed="false"/>
    <col min="15803" max="15803" bestFit="true" customWidth="true" style="222" width="5.42578125" collapsed="false"/>
    <col min="15804" max="15805" bestFit="true" customWidth="true" style="222" width="5.7109375" collapsed="false"/>
    <col min="15806" max="15806" bestFit="true" customWidth="true" style="222" width="5.28515625" collapsed="false"/>
    <col min="15807" max="15807" bestFit="true" customWidth="true" style="222" width="5.42578125" collapsed="false"/>
    <col min="15808" max="15809" bestFit="true" customWidth="true" style="222" width="5.7109375" collapsed="false"/>
    <col min="15810" max="15844" customWidth="true" style="222" width="6.7109375" collapsed="false"/>
    <col min="15845" max="15845" bestFit="true" customWidth="true" style="222" width="5.7109375" collapsed="false"/>
    <col min="15846" max="15848" customWidth="true" style="222" width="5.7109375" collapsed="false"/>
    <col min="15849" max="15849" bestFit="true" customWidth="true" style="222" width="6.7109375" collapsed="false"/>
    <col min="15850" max="15856" customWidth="true" style="222" width="6.7109375" collapsed="false"/>
    <col min="15857" max="15857" bestFit="true" customWidth="true" style="222" width="5.5703125" collapsed="false"/>
    <col min="15858" max="15858" customWidth="true" style="222" width="6.7109375" collapsed="false"/>
    <col min="15859" max="16012" style="222" width="9.140625" collapsed="false"/>
    <col min="16013" max="16013" customWidth="true" style="222" width="44.85546875" collapsed="false"/>
    <col min="16014" max="16054" customWidth="true" style="222" width="6.7109375" collapsed="false"/>
    <col min="16055" max="16055" bestFit="true" customWidth="true" style="222" width="5.42578125" collapsed="false"/>
    <col min="16056" max="16057" bestFit="true" customWidth="true" style="222" width="5.7109375" collapsed="false"/>
    <col min="16058" max="16058" bestFit="true" customWidth="true" style="222" width="5.5703125" collapsed="false"/>
    <col min="16059" max="16059" bestFit="true" customWidth="true" style="222" width="5.42578125" collapsed="false"/>
    <col min="16060" max="16061" bestFit="true" customWidth="true" style="222" width="5.7109375" collapsed="false"/>
    <col min="16062" max="16062" bestFit="true" customWidth="true" style="222" width="5.28515625" collapsed="false"/>
    <col min="16063" max="16063" bestFit="true" customWidth="true" style="222" width="5.42578125" collapsed="false"/>
    <col min="16064" max="16065" bestFit="true" customWidth="true" style="222" width="5.7109375" collapsed="false"/>
    <col min="16066" max="16100" customWidth="true" style="222" width="6.7109375" collapsed="false"/>
    <col min="16101" max="16101" bestFit="true" customWidth="true" style="222" width="5.7109375" collapsed="false"/>
    <col min="16102" max="16104" customWidth="true" style="222" width="5.7109375" collapsed="false"/>
    <col min="16105" max="16105" bestFit="true" customWidth="true" style="222" width="6.7109375" collapsed="false"/>
    <col min="16106" max="16112" customWidth="true" style="222" width="6.7109375" collapsed="false"/>
    <col min="16113" max="16113" bestFit="true" customWidth="true" style="222" width="5.5703125" collapsed="false"/>
    <col min="16114" max="16114" customWidth="true" style="222" width="6.7109375" collapsed="false"/>
    <col min="16115" max="16384" style="222" width="9.140625" collapsed="false"/>
  </cols>
  <sheetData>
    <row r="1" spans="2:7" s="9" customFormat="1" ht="14.25" x14ac:dyDescent="0.2">
      <c r="B1" s="714" t="s">
        <v>106</v>
      </c>
      <c r="C1" s="715"/>
      <c r="D1" s="715"/>
      <c r="E1" s="715"/>
      <c r="F1" s="715"/>
      <c r="G1" s="715"/>
    </row>
    <row r="2" spans="2:7" ht="11.25" customHeight="1" x14ac:dyDescent="0.2">
      <c r="B2" s="221"/>
    </row>
    <row r="3" spans="2:7" s="223" customFormat="1" ht="30" customHeight="1" x14ac:dyDescent="0.25">
      <c r="B3" s="717" t="s">
        <v>113</v>
      </c>
      <c r="C3" s="717"/>
      <c r="D3" s="717"/>
      <c r="E3" s="717"/>
      <c r="F3" s="717"/>
      <c r="G3" s="717"/>
    </row>
    <row r="4" spans="2:7" s="225" customFormat="1" ht="5.0999999999999996" customHeight="1" x14ac:dyDescent="0.2">
      <c r="B4" s="221"/>
      <c r="C4" s="224"/>
      <c r="D4" s="224"/>
      <c r="E4" s="224"/>
      <c r="F4" s="224"/>
      <c r="G4" s="224"/>
    </row>
    <row r="5" spans="2:7" s="226" customFormat="1" ht="14.25" x14ac:dyDescent="0.2">
      <c r="B5" s="716" t="s">
        <v>10</v>
      </c>
      <c r="C5" s="716"/>
      <c r="D5" s="716"/>
      <c r="E5" s="716"/>
      <c r="F5" s="716"/>
      <c r="G5" s="716"/>
    </row>
    <row r="6" spans="2:7" ht="12" customHeight="1" x14ac:dyDescent="0.2">
      <c r="B6" s="227"/>
    </row>
    <row r="7" spans="2:7" ht="12" customHeight="1" x14ac:dyDescent="0.2">
      <c r="B7" s="227"/>
    </row>
    <row r="8" spans="2:7" ht="12" customHeight="1" x14ac:dyDescent="0.2">
      <c r="B8" s="227"/>
    </row>
    <row r="9" spans="2:7" ht="12" customHeight="1" x14ac:dyDescent="0.2">
      <c r="B9" s="227"/>
    </row>
    <row r="10" spans="2:7" ht="12" customHeight="1" x14ac:dyDescent="0.2">
      <c r="B10" s="227"/>
    </row>
    <row r="11" spans="2:7" ht="12" customHeight="1" x14ac:dyDescent="0.2">
      <c r="B11" s="227"/>
    </row>
    <row r="12" spans="2:7" ht="12" customHeight="1" x14ac:dyDescent="0.2">
      <c r="B12" s="227"/>
    </row>
    <row r="13" spans="2:7" ht="12" customHeight="1" x14ac:dyDescent="0.2">
      <c r="B13" s="227"/>
    </row>
    <row r="14" spans="2:7" ht="12" customHeight="1" x14ac:dyDescent="0.2">
      <c r="B14" s="227"/>
    </row>
    <row r="15" spans="2:7" ht="12" customHeight="1" x14ac:dyDescent="0.2">
      <c r="B15" s="227"/>
    </row>
    <row r="16" spans="2:7" ht="12" customHeight="1" x14ac:dyDescent="0.2">
      <c r="B16" s="227"/>
    </row>
    <row r="17" spans="2:7" ht="12" customHeight="1" x14ac:dyDescent="0.2">
      <c r="B17" s="227"/>
    </row>
    <row r="18" spans="2:7" ht="12" customHeight="1" x14ac:dyDescent="0.2">
      <c r="B18" s="227"/>
    </row>
    <row r="19" spans="2:7" ht="12" customHeight="1" x14ac:dyDescent="0.2">
      <c r="B19" s="227"/>
    </row>
    <row r="20" spans="2:7" ht="12" customHeight="1" x14ac:dyDescent="0.2">
      <c r="B20" s="227"/>
    </row>
    <row r="21" spans="2:7" ht="12" customHeight="1" x14ac:dyDescent="0.2">
      <c r="B21" s="227"/>
    </row>
    <row r="22" spans="2:7" ht="12" customHeight="1" x14ac:dyDescent="0.2">
      <c r="B22" s="227"/>
    </row>
    <row r="23" spans="2:7" ht="12" customHeight="1" x14ac:dyDescent="0.2">
      <c r="B23" s="227"/>
    </row>
    <row r="24" spans="2:7" ht="12" customHeight="1" x14ac:dyDescent="0.2">
      <c r="B24" s="227"/>
    </row>
    <row r="25" spans="2:7" ht="12" customHeight="1" x14ac:dyDescent="0.2">
      <c r="B25" s="227"/>
    </row>
    <row r="26" spans="2:7" ht="12" customHeight="1" x14ac:dyDescent="0.2">
      <c r="B26" s="227"/>
    </row>
    <row r="27" spans="2:7" ht="12" customHeight="1" x14ac:dyDescent="0.2">
      <c r="B27" s="227"/>
    </row>
    <row r="28" spans="2:7" ht="12" customHeight="1" x14ac:dyDescent="0.2">
      <c r="B28" s="227"/>
    </row>
    <row r="29" spans="2:7" ht="12" customHeight="1" x14ac:dyDescent="0.2">
      <c r="B29" s="227"/>
    </row>
    <row r="30" spans="2:7" ht="12" customHeight="1" x14ac:dyDescent="0.2">
      <c r="B30" s="227"/>
    </row>
    <row r="31" spans="2:7" s="605" customFormat="1" ht="10.5" x14ac:dyDescent="0.15">
      <c r="B31" s="722" t="s">
        <v>184</v>
      </c>
      <c r="C31" s="722"/>
      <c r="D31" s="722"/>
      <c r="E31" s="722"/>
      <c r="F31" s="722"/>
      <c r="G31" s="722"/>
    </row>
    <row r="32" spans="2:7" ht="12" customHeight="1" x14ac:dyDescent="0.2">
      <c r="B32" s="228"/>
    </row>
    <row r="33" spans="2:14" ht="12" customHeight="1" x14ac:dyDescent="0.2">
      <c r="B33" s="720"/>
      <c r="C33" s="718">
        <v>2024</v>
      </c>
      <c r="D33" s="719"/>
      <c r="E33" s="719"/>
      <c r="F33" s="719"/>
      <c r="G33" s="481" t="s">
        <v>99</v>
      </c>
    </row>
    <row r="34" spans="2:14" s="608" customFormat="1" ht="11.25" x14ac:dyDescent="0.2">
      <c r="B34" s="721"/>
      <c r="C34" s="606" t="s">
        <v>0</v>
      </c>
      <c r="D34" s="606" t="s">
        <v>1</v>
      </c>
      <c r="E34" s="606" t="s">
        <v>2</v>
      </c>
      <c r="F34" s="607" t="s">
        <v>3</v>
      </c>
      <c r="G34" s="606" t="s">
        <v>0</v>
      </c>
    </row>
    <row r="35" spans="2:14" s="605" customFormat="1" ht="10.5" x14ac:dyDescent="0.15">
      <c r="B35" s="229" t="s">
        <v>4</v>
      </c>
      <c r="C35" s="609">
        <v>105.4</v>
      </c>
      <c r="D35" s="609">
        <v>104.1</v>
      </c>
      <c r="E35" s="609">
        <v>103.1</v>
      </c>
      <c r="F35" s="609">
        <v>103.8</v>
      </c>
      <c r="G35" s="609">
        <v>101.5</v>
      </c>
      <c r="H35" s="610"/>
      <c r="I35" s="610"/>
      <c r="J35" s="610"/>
      <c r="K35" s="22"/>
      <c r="L35" s="610"/>
      <c r="M35" s="611"/>
      <c r="N35" s="611"/>
    </row>
    <row r="36" spans="2:14" s="605" customFormat="1" ht="10.5" x14ac:dyDescent="0.15">
      <c r="B36" s="229" t="s">
        <v>5</v>
      </c>
      <c r="C36" s="609">
        <v>103.9</v>
      </c>
      <c r="D36" s="609">
        <v>103.7</v>
      </c>
      <c r="E36" s="609">
        <v>102.1</v>
      </c>
      <c r="F36" s="609">
        <v>99.9</v>
      </c>
      <c r="G36" s="609">
        <v>101.1</v>
      </c>
      <c r="H36" s="610"/>
      <c r="I36" s="610"/>
      <c r="J36" s="610"/>
      <c r="K36" s="22"/>
      <c r="L36" s="610"/>
      <c r="M36" s="611"/>
      <c r="N36" s="611"/>
    </row>
    <row r="37" spans="2:14" s="605" customFormat="1" ht="10.5" x14ac:dyDescent="0.15">
      <c r="B37" s="229" t="s">
        <v>6</v>
      </c>
      <c r="C37" s="609">
        <v>100.5</v>
      </c>
      <c r="D37" s="609">
        <v>100.9</v>
      </c>
      <c r="E37" s="609">
        <v>101.2</v>
      </c>
      <c r="F37" s="609">
        <v>100.7</v>
      </c>
      <c r="G37" s="609">
        <v>100.2</v>
      </c>
      <c r="H37" s="610"/>
      <c r="I37" s="610"/>
      <c r="J37" s="610"/>
      <c r="K37" s="22"/>
      <c r="L37" s="610"/>
      <c r="M37" s="611"/>
      <c r="N37" s="611"/>
    </row>
    <row r="38" spans="2:14" s="605" customFormat="1" ht="10.5" x14ac:dyDescent="0.15">
      <c r="B38" s="230" t="s">
        <v>185</v>
      </c>
      <c r="C38" s="609">
        <v>100</v>
      </c>
      <c r="D38" s="609">
        <v>100.3</v>
      </c>
      <c r="E38" s="609">
        <v>100.4</v>
      </c>
      <c r="F38" s="609">
        <v>100.4</v>
      </c>
      <c r="G38" s="609">
        <v>100.3</v>
      </c>
      <c r="H38" s="610"/>
      <c r="I38" s="610"/>
      <c r="J38" s="610"/>
      <c r="K38" s="22"/>
      <c r="L38" s="610"/>
      <c r="M38" s="611"/>
      <c r="N38" s="611"/>
    </row>
    <row r="39" spans="2:14" s="605" customFormat="1" ht="10.5" x14ac:dyDescent="0.15">
      <c r="B39" s="229" t="s">
        <v>7</v>
      </c>
      <c r="C39" s="609">
        <v>102</v>
      </c>
      <c r="D39" s="609">
        <v>102.5</v>
      </c>
      <c r="E39" s="609">
        <v>98.1</v>
      </c>
      <c r="F39" s="609">
        <v>98.7</v>
      </c>
      <c r="G39" s="609">
        <v>98.8</v>
      </c>
      <c r="H39" s="610"/>
      <c r="I39" s="610"/>
      <c r="J39" s="610"/>
      <c r="K39" s="22"/>
      <c r="L39" s="610"/>
      <c r="M39" s="611"/>
      <c r="N39" s="611"/>
    </row>
    <row r="40" spans="2:14" ht="12" customHeight="1" x14ac:dyDescent="0.25">
      <c r="K40"/>
    </row>
    <row r="41" spans="2:14" ht="12" customHeight="1" x14ac:dyDescent="0.25">
      <c r="K41"/>
    </row>
  </sheetData>
  <mergeCells count="6">
    <mergeCell ref="B1:G1"/>
    <mergeCell ref="B5:G5"/>
    <mergeCell ref="B3:G3"/>
    <mergeCell ref="C33:F33"/>
    <mergeCell ref="B33:B34"/>
    <mergeCell ref="B31:G31"/>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V80"/>
  <sheetViews>
    <sheetView showGridLines="0" showRowColHeaders="0" zoomScaleNormal="100" workbookViewId="0"/>
  </sheetViews>
  <sheetFormatPr defaultRowHeight="14.25" x14ac:dyDescent="0.2"/>
  <cols>
    <col min="1" max="1" customWidth="true" style="9" width="5.7109375" collapsed="false"/>
    <col min="2" max="2" customWidth="true" style="9" width="49.0" collapsed="false"/>
    <col min="3" max="7" customWidth="true" style="9" width="12.28515625" collapsed="false"/>
    <col min="8" max="8" customWidth="true" style="9" width="9.5703125" collapsed="false"/>
    <col min="9" max="9" bestFit="true" customWidth="true" style="9" width="9.5703125" collapsed="false"/>
    <col min="10" max="16384" style="9" width="9.140625" collapsed="false"/>
  </cols>
  <sheetData>
    <row r="1" spans="2:22" x14ac:dyDescent="0.2">
      <c r="B1" s="714" t="s">
        <v>106</v>
      </c>
      <c r="C1" s="715"/>
      <c r="D1" s="715"/>
      <c r="E1" s="715"/>
      <c r="F1" s="715"/>
      <c r="G1" s="715"/>
      <c r="H1" s="202"/>
      <c r="I1" s="202"/>
      <c r="J1" s="202"/>
    </row>
    <row r="2" spans="2:22" ht="11.25" customHeight="1" x14ac:dyDescent="0.2"/>
    <row r="3" spans="2:22" s="42" customFormat="1" ht="45" customHeight="1" x14ac:dyDescent="0.2">
      <c r="B3" s="805" t="s">
        <v>490</v>
      </c>
      <c r="C3" s="805"/>
      <c r="D3" s="805"/>
      <c r="E3" s="805"/>
      <c r="F3" s="805"/>
      <c r="G3" s="805"/>
      <c r="H3" s="717"/>
      <c r="I3" s="717"/>
      <c r="J3" s="717"/>
      <c r="L3" s="215"/>
      <c r="M3" s="582"/>
      <c r="N3" s="582"/>
      <c r="O3" s="582"/>
      <c r="P3" s="582"/>
      <c r="Q3" s="582"/>
      <c r="R3" s="582"/>
      <c r="S3" s="582"/>
      <c r="T3" s="582"/>
      <c r="U3" s="582"/>
      <c r="V3" s="582"/>
    </row>
    <row r="4" spans="2:22" ht="5.0999999999999996" customHeight="1" x14ac:dyDescent="0.2">
      <c r="B4" s="164"/>
      <c r="C4" s="164"/>
      <c r="D4" s="164"/>
      <c r="E4" s="164"/>
      <c r="F4" s="164"/>
      <c r="G4" s="164"/>
      <c r="H4" s="21"/>
      <c r="I4" s="21"/>
    </row>
    <row r="5" spans="2:22" s="220" customFormat="1" x14ac:dyDescent="0.2">
      <c r="B5" s="716" t="s">
        <v>130</v>
      </c>
      <c r="C5" s="716"/>
      <c r="D5" s="716"/>
      <c r="E5" s="716"/>
      <c r="F5" s="716"/>
      <c r="G5" s="716"/>
    </row>
    <row r="6" spans="2:22" ht="5.0999999999999996" customHeight="1" x14ac:dyDescent="0.2">
      <c r="B6" s="164"/>
      <c r="C6" s="164"/>
      <c r="D6" s="164"/>
      <c r="E6" s="164"/>
      <c r="F6" s="164"/>
      <c r="G6" s="164"/>
    </row>
    <row r="9" spans="2:22" x14ac:dyDescent="0.2">
      <c r="I9" s="21"/>
    </row>
    <row r="26" spans="2:7" x14ac:dyDescent="0.2">
      <c r="B26" s="806" t="s">
        <v>471</v>
      </c>
      <c r="C26" s="807"/>
      <c r="D26" s="807"/>
      <c r="E26" s="807"/>
      <c r="F26" s="807"/>
      <c r="G26" s="807"/>
    </row>
    <row r="27" spans="2:7" x14ac:dyDescent="0.2">
      <c r="B27" s="332"/>
      <c r="C27" s="332"/>
      <c r="D27" s="332"/>
      <c r="E27" s="332"/>
      <c r="F27" s="332"/>
      <c r="G27" s="332"/>
    </row>
    <row r="28" spans="2:7" x14ac:dyDescent="0.2">
      <c r="B28" s="332"/>
      <c r="C28" s="332"/>
      <c r="D28" s="332"/>
      <c r="E28" s="332"/>
      <c r="F28" s="332"/>
      <c r="G28" s="332"/>
    </row>
    <row r="29" spans="2:7" x14ac:dyDescent="0.2">
      <c r="B29" s="332"/>
      <c r="C29" s="332"/>
      <c r="D29" s="332"/>
      <c r="E29" s="332"/>
      <c r="F29" s="332"/>
      <c r="G29" s="332"/>
    </row>
    <row r="30" spans="2:7" x14ac:dyDescent="0.2">
      <c r="B30" s="332"/>
      <c r="C30" s="332"/>
      <c r="D30" s="332"/>
      <c r="E30" s="332"/>
      <c r="F30" s="332"/>
      <c r="G30" s="332"/>
    </row>
    <row r="31" spans="2:7" x14ac:dyDescent="0.2">
      <c r="B31" s="332"/>
      <c r="C31" s="332"/>
      <c r="D31" s="332"/>
      <c r="E31" s="332"/>
      <c r="F31" s="332"/>
      <c r="G31" s="332"/>
    </row>
    <row r="32" spans="2:7" x14ac:dyDescent="0.2">
      <c r="B32" s="332"/>
      <c r="C32" s="332"/>
      <c r="D32" s="332"/>
      <c r="E32" s="332"/>
      <c r="F32" s="332"/>
      <c r="G32" s="332"/>
    </row>
    <row r="33" spans="2:7" x14ac:dyDescent="0.2">
      <c r="B33" s="332"/>
      <c r="C33" s="332"/>
      <c r="D33" s="332"/>
      <c r="E33" s="332"/>
      <c r="F33" s="332"/>
      <c r="G33" s="332"/>
    </row>
    <row r="34" spans="2:7" x14ac:dyDescent="0.2">
      <c r="B34" s="332"/>
      <c r="C34" s="332"/>
      <c r="D34" s="332"/>
      <c r="E34" s="332"/>
      <c r="F34" s="332"/>
      <c r="G34" s="332"/>
    </row>
    <row r="35" spans="2:7" x14ac:dyDescent="0.2">
      <c r="B35" s="332"/>
      <c r="C35" s="332"/>
      <c r="D35" s="332"/>
      <c r="E35" s="332"/>
      <c r="F35" s="332"/>
      <c r="G35" s="332"/>
    </row>
    <row r="36" spans="2:7" x14ac:dyDescent="0.2">
      <c r="B36" s="332"/>
      <c r="C36" s="332"/>
      <c r="D36" s="332"/>
      <c r="E36" s="332"/>
      <c r="F36" s="332"/>
      <c r="G36" s="332"/>
    </row>
    <row r="37" spans="2:7" x14ac:dyDescent="0.2">
      <c r="B37" s="332"/>
      <c r="C37" s="332"/>
      <c r="D37" s="332"/>
      <c r="E37" s="332"/>
      <c r="F37" s="332"/>
      <c r="G37" s="332"/>
    </row>
    <row r="38" spans="2:7" x14ac:dyDescent="0.2">
      <c r="B38" s="332"/>
      <c r="C38" s="332"/>
      <c r="D38" s="332"/>
      <c r="E38" s="332"/>
      <c r="F38" s="332"/>
      <c r="G38" s="332"/>
    </row>
    <row r="39" spans="2:7" x14ac:dyDescent="0.2">
      <c r="B39" s="332"/>
      <c r="C39" s="332"/>
      <c r="D39" s="332"/>
      <c r="E39" s="332"/>
      <c r="F39" s="332"/>
      <c r="G39" s="332"/>
    </row>
    <row r="40" spans="2:7" x14ac:dyDescent="0.2">
      <c r="B40" s="332"/>
      <c r="C40" s="332"/>
      <c r="D40" s="332"/>
      <c r="E40" s="332"/>
      <c r="F40" s="332"/>
      <c r="G40" s="332"/>
    </row>
    <row r="41" spans="2:7" x14ac:dyDescent="0.2">
      <c r="B41" s="332"/>
      <c r="C41" s="332"/>
      <c r="D41" s="332"/>
      <c r="E41" s="332"/>
      <c r="F41" s="332"/>
      <c r="G41" s="332"/>
    </row>
    <row r="42" spans="2:7" x14ac:dyDescent="0.2">
      <c r="B42" s="332"/>
      <c r="C42" s="332"/>
      <c r="D42" s="332"/>
      <c r="E42" s="332"/>
      <c r="F42" s="332"/>
      <c r="G42" s="332"/>
    </row>
    <row r="43" spans="2:7" x14ac:dyDescent="0.2">
      <c r="B43" s="332"/>
      <c r="C43" s="332"/>
      <c r="D43" s="332"/>
      <c r="E43" s="332"/>
      <c r="F43" s="332"/>
      <c r="G43" s="332"/>
    </row>
    <row r="44" spans="2:7" x14ac:dyDescent="0.2">
      <c r="B44" s="332"/>
      <c r="C44" s="332"/>
      <c r="D44" s="332"/>
      <c r="E44" s="332"/>
      <c r="F44" s="332"/>
      <c r="G44" s="332"/>
    </row>
    <row r="45" spans="2:7" x14ac:dyDescent="0.2">
      <c r="B45" s="332"/>
      <c r="C45" s="332"/>
      <c r="D45" s="332"/>
      <c r="E45" s="332"/>
      <c r="F45" s="332"/>
      <c r="G45" s="332"/>
    </row>
    <row r="46" spans="2:7" x14ac:dyDescent="0.2">
      <c r="B46" s="332"/>
      <c r="C46" s="332"/>
      <c r="D46" s="332"/>
      <c r="E46" s="332"/>
      <c r="F46" s="332"/>
      <c r="G46" s="332"/>
    </row>
    <row r="47" spans="2:7" x14ac:dyDescent="0.2">
      <c r="B47" s="332"/>
      <c r="C47" s="332"/>
      <c r="D47" s="332"/>
      <c r="E47" s="332"/>
      <c r="F47" s="332"/>
      <c r="G47" s="332"/>
    </row>
    <row r="48" spans="2:7" x14ac:dyDescent="0.2">
      <c r="B48" s="332"/>
      <c r="C48" s="332"/>
      <c r="D48" s="332"/>
      <c r="E48" s="332"/>
      <c r="F48" s="332"/>
      <c r="G48" s="332"/>
    </row>
    <row r="49" spans="2:7" x14ac:dyDescent="0.2">
      <c r="B49" s="332"/>
      <c r="C49" s="332"/>
      <c r="D49" s="332"/>
      <c r="E49" s="332"/>
      <c r="F49" s="332"/>
      <c r="G49" s="332"/>
    </row>
    <row r="50" spans="2:7" x14ac:dyDescent="0.2">
      <c r="B50" s="332"/>
      <c r="C50" s="332"/>
      <c r="D50" s="332"/>
      <c r="E50" s="332"/>
      <c r="F50" s="332"/>
      <c r="G50" s="332"/>
    </row>
    <row r="51" spans="2:7" x14ac:dyDescent="0.2">
      <c r="B51" s="332"/>
      <c r="C51" s="332"/>
      <c r="D51" s="332"/>
      <c r="E51" s="332"/>
      <c r="F51" s="332"/>
      <c r="G51" s="332"/>
    </row>
    <row r="52" spans="2:7" x14ac:dyDescent="0.2">
      <c r="B52" s="332"/>
      <c r="C52" s="332"/>
      <c r="D52" s="332"/>
      <c r="E52" s="332"/>
      <c r="F52" s="332"/>
      <c r="G52" s="332"/>
    </row>
    <row r="54" spans="2:7" ht="15" x14ac:dyDescent="0.25">
      <c r="B54" s="803"/>
      <c r="C54" s="758">
        <v>2024</v>
      </c>
      <c r="D54" s="801"/>
      <c r="E54" s="801"/>
      <c r="F54" s="802"/>
      <c r="G54" s="157">
        <v>2025</v>
      </c>
    </row>
    <row r="55" spans="2:7" s="22" customFormat="1" ht="10.5" x14ac:dyDescent="0.15">
      <c r="B55" s="804"/>
      <c r="C55" s="586" t="s">
        <v>0</v>
      </c>
      <c r="D55" s="157" t="s">
        <v>1</v>
      </c>
      <c r="E55" s="157" t="s">
        <v>2</v>
      </c>
      <c r="F55" s="157" t="s">
        <v>3</v>
      </c>
      <c r="G55" s="157" t="s">
        <v>0</v>
      </c>
    </row>
    <row r="56" spans="2:7" s="22" customFormat="1" ht="10.5" x14ac:dyDescent="0.15">
      <c r="B56" s="260" t="s">
        <v>244</v>
      </c>
      <c r="C56" s="260">
        <v>252.53</v>
      </c>
      <c r="D56" s="260">
        <v>253.35</v>
      </c>
      <c r="E56" s="260">
        <v>260.23</v>
      </c>
      <c r="F56" s="260">
        <v>263.67</v>
      </c>
      <c r="G56" s="260">
        <v>260.87</v>
      </c>
    </row>
    <row r="57" spans="2:7" s="22" customFormat="1" ht="10.5" x14ac:dyDescent="0.15">
      <c r="B57" s="260" t="s">
        <v>239</v>
      </c>
      <c r="C57" s="260">
        <v>167.57</v>
      </c>
      <c r="D57" s="260">
        <v>210.42</v>
      </c>
      <c r="E57" s="260">
        <v>196.58</v>
      </c>
      <c r="F57" s="260">
        <v>184.34</v>
      </c>
      <c r="G57" s="260">
        <v>133.08000000000001</v>
      </c>
    </row>
    <row r="58" spans="2:7" s="22" customFormat="1" ht="10.5" x14ac:dyDescent="0.15">
      <c r="B58" s="260" t="s">
        <v>469</v>
      </c>
      <c r="C58" s="260">
        <v>13.07</v>
      </c>
      <c r="D58" s="260">
        <v>15.7</v>
      </c>
      <c r="E58" s="260">
        <v>20.5</v>
      </c>
      <c r="F58" s="260">
        <v>20.260000000000002</v>
      </c>
      <c r="G58" s="260">
        <v>17.37</v>
      </c>
    </row>
    <row r="59" spans="2:7" s="22" customFormat="1" ht="10.5" x14ac:dyDescent="0.15">
      <c r="B59" s="260" t="s">
        <v>244</v>
      </c>
      <c r="C59" s="260">
        <v>-94.89</v>
      </c>
      <c r="D59" s="260">
        <v>-98.7</v>
      </c>
      <c r="E59" s="260">
        <v>-104.26</v>
      </c>
      <c r="F59" s="260">
        <v>-99.42</v>
      </c>
      <c r="G59" s="260">
        <v>-86.84</v>
      </c>
    </row>
    <row r="60" spans="2:7" s="22" customFormat="1" ht="10.5" x14ac:dyDescent="0.15">
      <c r="B60" s="260" t="s">
        <v>239</v>
      </c>
      <c r="C60" s="260">
        <v>-25.62</v>
      </c>
      <c r="D60" s="260">
        <v>-26.9</v>
      </c>
      <c r="E60" s="260">
        <v>-27.24</v>
      </c>
      <c r="F60" s="260">
        <v>-23.42</v>
      </c>
      <c r="G60" s="260">
        <v>-20.07</v>
      </c>
    </row>
    <row r="61" spans="2:7" s="22" customFormat="1" ht="10.5" x14ac:dyDescent="0.15">
      <c r="B61" s="260" t="s">
        <v>469</v>
      </c>
      <c r="C61" s="260">
        <v>-4.99</v>
      </c>
      <c r="D61" s="260">
        <v>-7.9</v>
      </c>
      <c r="E61" s="260">
        <v>-7.49</v>
      </c>
      <c r="F61" s="260">
        <v>-8.23</v>
      </c>
      <c r="G61" s="260">
        <v>-9.2100000000000009</v>
      </c>
    </row>
    <row r="62" spans="2:7" s="22" customFormat="1" ht="10.5" x14ac:dyDescent="0.15">
      <c r="B62" s="260" t="s">
        <v>73</v>
      </c>
      <c r="C62" s="260">
        <v>433.17</v>
      </c>
      <c r="D62" s="260">
        <v>479.46999999999997</v>
      </c>
      <c r="E62" s="260">
        <v>477.31000000000006</v>
      </c>
      <c r="F62" s="260">
        <v>468.27</v>
      </c>
      <c r="G62" s="260">
        <v>411.32000000000005</v>
      </c>
    </row>
    <row r="63" spans="2:7" s="22" customFormat="1" ht="10.5" x14ac:dyDescent="0.15">
      <c r="B63" s="260" t="s">
        <v>74</v>
      </c>
      <c r="C63" s="260">
        <v>-125.5</v>
      </c>
      <c r="D63" s="260">
        <v>-133.5</v>
      </c>
      <c r="E63" s="260">
        <v>-138.99</v>
      </c>
      <c r="F63" s="260">
        <v>-131.07</v>
      </c>
      <c r="G63" s="260">
        <v>-116.12</v>
      </c>
    </row>
    <row r="64" spans="2:7" s="22" customFormat="1" ht="10.5" x14ac:dyDescent="0.15">
      <c r="B64" s="380" t="s">
        <v>470</v>
      </c>
      <c r="C64" s="381">
        <v>0.11273184844938799</v>
      </c>
      <c r="D64" s="381">
        <v>0.113</v>
      </c>
      <c r="E64" s="381">
        <v>9.1999999999999998E-2</v>
      </c>
      <c r="F64" s="381">
        <v>9.6000000000000002E-2</v>
      </c>
      <c r="G64" s="271">
        <v>0.104</v>
      </c>
    </row>
    <row r="66" spans="2:8" s="22" customFormat="1" ht="10.5" x14ac:dyDescent="0.15">
      <c r="B66" s="573"/>
      <c r="C66" s="157" t="s">
        <v>170</v>
      </c>
      <c r="D66" s="157" t="s">
        <v>171</v>
      </c>
      <c r="E66" s="2"/>
      <c r="F66" s="2"/>
      <c r="G66" s="2"/>
    </row>
    <row r="67" spans="2:8" s="22" customFormat="1" ht="10.5" x14ac:dyDescent="0.15">
      <c r="B67" s="260" t="s">
        <v>185</v>
      </c>
      <c r="C67" s="381">
        <v>0.59823931745707115</v>
      </c>
      <c r="D67" s="381">
        <v>0.68674176999433623</v>
      </c>
      <c r="E67" s="2"/>
      <c r="F67" s="2"/>
      <c r="G67" s="2"/>
    </row>
    <row r="68" spans="2:8" s="22" customFormat="1" ht="10.5" x14ac:dyDescent="0.15">
      <c r="B68" s="260" t="s">
        <v>468</v>
      </c>
      <c r="C68" s="381">
        <v>2.7397770969663181E-2</v>
      </c>
      <c r="D68" s="381">
        <v>4.1869188096074442E-2</v>
      </c>
      <c r="E68" s="2"/>
      <c r="F68" s="2"/>
      <c r="G68" s="2"/>
    </row>
    <row r="69" spans="2:8" s="22" customFormat="1" ht="10.5" x14ac:dyDescent="0.15">
      <c r="B69" s="260" t="s">
        <v>250</v>
      </c>
      <c r="C69" s="381">
        <v>0.37436291157326562</v>
      </c>
      <c r="D69" s="381">
        <v>0.2713890419095894</v>
      </c>
      <c r="E69" s="2"/>
      <c r="F69" s="2"/>
      <c r="G69" s="2"/>
    </row>
    <row r="70" spans="2:8" ht="12" customHeight="1" x14ac:dyDescent="0.2">
      <c r="B70" s="2"/>
      <c r="C70" s="2"/>
      <c r="D70" s="2"/>
      <c r="E70" s="2"/>
      <c r="F70" s="2"/>
      <c r="G70" s="2"/>
    </row>
    <row r="71" spans="2:8" ht="12" customHeight="1" x14ac:dyDescent="0.25">
      <c r="B71" s="260"/>
      <c r="C71" s="758">
        <v>2024</v>
      </c>
      <c r="D71" s="801"/>
      <c r="E71" s="801"/>
      <c r="F71" s="802"/>
      <c r="G71" s="157">
        <v>2025</v>
      </c>
    </row>
    <row r="72" spans="2:8" s="22" customFormat="1" ht="10.5" x14ac:dyDescent="0.15">
      <c r="B72" s="571"/>
      <c r="C72" s="586" t="s">
        <v>0</v>
      </c>
      <c r="D72" s="157" t="s">
        <v>1</v>
      </c>
      <c r="E72" s="157" t="s">
        <v>2</v>
      </c>
      <c r="F72" s="157" t="s">
        <v>3</v>
      </c>
      <c r="G72" s="157" t="s">
        <v>0</v>
      </c>
    </row>
    <row r="73" spans="2:8" s="22" customFormat="1" ht="10.5" x14ac:dyDescent="0.15">
      <c r="B73" s="571" t="s">
        <v>123</v>
      </c>
      <c r="C73" s="572">
        <v>433.17</v>
      </c>
      <c r="D73" s="572">
        <v>479.46999999999997</v>
      </c>
      <c r="E73" s="572">
        <v>477.31000000000006</v>
      </c>
      <c r="F73" s="572">
        <v>468.27</v>
      </c>
      <c r="G73" s="572">
        <v>411.32</v>
      </c>
      <c r="H73" s="638"/>
    </row>
    <row r="74" spans="2:8" s="22" customFormat="1" ht="10.5" x14ac:dyDescent="0.15">
      <c r="B74" s="260" t="s">
        <v>185</v>
      </c>
      <c r="C74" s="513">
        <v>253.42</v>
      </c>
      <c r="D74" s="513">
        <v>277.01</v>
      </c>
      <c r="E74" s="513">
        <v>283.39000000000004</v>
      </c>
      <c r="F74" s="513">
        <v>295.14</v>
      </c>
      <c r="G74" s="513">
        <v>246.07</v>
      </c>
      <c r="H74" s="638"/>
    </row>
    <row r="75" spans="2:8" s="22" customFormat="1" ht="10.5" x14ac:dyDescent="0.15">
      <c r="B75" s="260" t="s">
        <v>468</v>
      </c>
      <c r="C75" s="513">
        <v>38.82</v>
      </c>
      <c r="D75" s="513">
        <v>53.54</v>
      </c>
      <c r="E75" s="513">
        <v>38.620000000000005</v>
      </c>
      <c r="F75" s="513">
        <v>11.32</v>
      </c>
      <c r="G75" s="513">
        <v>11.26</v>
      </c>
      <c r="H75" s="638"/>
    </row>
    <row r="76" spans="2:8" s="22" customFormat="1" ht="10.5" x14ac:dyDescent="0.15">
      <c r="B76" s="260" t="s">
        <v>250</v>
      </c>
      <c r="C76" s="513">
        <v>140.92999999999998</v>
      </c>
      <c r="D76" s="513">
        <v>148.91999999999999</v>
      </c>
      <c r="E76" s="513">
        <v>155.30000000000001</v>
      </c>
      <c r="F76" s="513">
        <v>161.81</v>
      </c>
      <c r="G76" s="513">
        <v>153.99</v>
      </c>
      <c r="H76" s="638"/>
    </row>
    <row r="77" spans="2:8" s="22" customFormat="1" ht="10.5" x14ac:dyDescent="0.15">
      <c r="B77" s="571" t="s">
        <v>123</v>
      </c>
      <c r="C77" s="572">
        <v>125.5</v>
      </c>
      <c r="D77" s="572">
        <v>133.5</v>
      </c>
      <c r="E77" s="572">
        <v>138.99000000000004</v>
      </c>
      <c r="F77" s="572">
        <v>131.07</v>
      </c>
      <c r="G77" s="572">
        <v>116.12</v>
      </c>
      <c r="H77" s="638"/>
    </row>
    <row r="78" spans="2:8" s="22" customFormat="1" ht="10.5" x14ac:dyDescent="0.15">
      <c r="B78" s="260" t="s">
        <v>185</v>
      </c>
      <c r="C78" s="513">
        <v>71.789999999999992</v>
      </c>
      <c r="D78" s="513">
        <v>76.56</v>
      </c>
      <c r="E78" s="513">
        <v>85.92</v>
      </c>
      <c r="F78" s="513">
        <v>92.789999999999992</v>
      </c>
      <c r="G78" s="513">
        <v>81.86</v>
      </c>
      <c r="H78" s="638"/>
    </row>
    <row r="79" spans="2:8" s="22" customFormat="1" ht="10.5" x14ac:dyDescent="0.15">
      <c r="B79" s="260" t="s">
        <v>468</v>
      </c>
      <c r="C79" s="513">
        <v>22.599999999999998</v>
      </c>
      <c r="D79" s="513">
        <v>24.78</v>
      </c>
      <c r="E79" s="513">
        <v>19.200000000000003</v>
      </c>
      <c r="F79" s="513">
        <v>4.78</v>
      </c>
      <c r="G79" s="513">
        <v>4.2300000000000004</v>
      </c>
      <c r="H79" s="638"/>
    </row>
    <row r="80" spans="2:8" s="22" customFormat="1" ht="10.5" x14ac:dyDescent="0.15">
      <c r="B80" s="260" t="s">
        <v>250</v>
      </c>
      <c r="C80" s="513">
        <v>31.11</v>
      </c>
      <c r="D80" s="513">
        <v>32.160000000000004</v>
      </c>
      <c r="E80" s="513">
        <v>33.870000000000005</v>
      </c>
      <c r="F80" s="513">
        <v>33.5</v>
      </c>
      <c r="G80" s="513">
        <v>30.02</v>
      </c>
      <c r="H80" s="638"/>
    </row>
  </sheetData>
  <mergeCells count="8">
    <mergeCell ref="H3:J3"/>
    <mergeCell ref="B5:G5"/>
    <mergeCell ref="B26:G26"/>
    <mergeCell ref="C71:F71"/>
    <mergeCell ref="C54:F54"/>
    <mergeCell ref="B54:B55"/>
    <mergeCell ref="B1:G1"/>
    <mergeCell ref="B3:G3"/>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P49"/>
  <sheetViews>
    <sheetView showGridLines="0" showRowColHeaders="0" showZeros="0" zoomScaleNormal="100" workbookViewId="0"/>
  </sheetViews>
  <sheetFormatPr defaultColWidth="9.140625" defaultRowHeight="12.75" x14ac:dyDescent="0.25"/>
  <cols>
    <col min="1" max="1" customWidth="true" style="14" width="5.7109375" collapsed="false"/>
    <col min="2" max="2" customWidth="true" style="14" width="22.28515625" collapsed="false"/>
    <col min="3" max="8" customWidth="true" style="14" width="7.85546875" collapsed="false"/>
    <col min="9" max="9" customWidth="true" style="6" width="24.85546875" collapsed="false"/>
    <col min="10" max="10" customWidth="true" style="6" width="7.85546875" collapsed="false"/>
    <col min="11" max="12" style="6" width="9.140625" collapsed="false"/>
    <col min="13" max="16384" style="14" width="9.140625" collapsed="false"/>
  </cols>
  <sheetData>
    <row r="1" spans="2:12" s="9" customFormat="1" ht="14.25" x14ac:dyDescent="0.2">
      <c r="B1" s="714" t="s">
        <v>106</v>
      </c>
      <c r="C1" s="714"/>
      <c r="D1" s="714"/>
      <c r="E1" s="714"/>
      <c r="F1" s="714"/>
      <c r="G1" s="714"/>
      <c r="H1" s="714"/>
      <c r="I1" s="714"/>
      <c r="J1" s="714"/>
      <c r="K1" s="21"/>
      <c r="L1" s="21"/>
    </row>
    <row r="2" spans="2:12" s="9" customFormat="1" ht="11.25" customHeight="1" x14ac:dyDescent="0.2">
      <c r="B2" s="12"/>
      <c r="C2" s="12"/>
      <c r="D2" s="12"/>
      <c r="E2" s="12"/>
      <c r="F2" s="12"/>
      <c r="G2" s="12"/>
      <c r="H2" s="12"/>
      <c r="I2" s="1"/>
      <c r="J2" s="1"/>
      <c r="K2" s="2"/>
      <c r="L2" s="2"/>
    </row>
    <row r="3" spans="2:12" s="42" customFormat="1" ht="30" customHeight="1" x14ac:dyDescent="0.25">
      <c r="B3" s="717" t="s">
        <v>180</v>
      </c>
      <c r="C3" s="717"/>
      <c r="D3" s="717"/>
      <c r="E3" s="717"/>
      <c r="F3" s="717"/>
      <c r="G3" s="717"/>
      <c r="H3" s="717"/>
      <c r="I3" s="717"/>
      <c r="J3" s="717"/>
      <c r="K3" s="581"/>
      <c r="L3" s="581"/>
    </row>
    <row r="4" spans="2:12" s="9" customFormat="1" ht="5.0999999999999996" customHeight="1" x14ac:dyDescent="0.2">
      <c r="B4" s="13"/>
      <c r="C4" s="13"/>
      <c r="D4" s="13"/>
      <c r="E4" s="13"/>
      <c r="F4" s="13"/>
      <c r="G4" s="13"/>
      <c r="H4" s="13"/>
      <c r="I4" s="1"/>
      <c r="J4" s="1"/>
      <c r="K4" s="2"/>
      <c r="L4" s="2"/>
    </row>
    <row r="5" spans="2:12" s="108" customFormat="1" ht="14.25" x14ac:dyDescent="0.2">
      <c r="B5" s="811" t="s">
        <v>131</v>
      </c>
      <c r="C5" s="811"/>
      <c r="D5" s="811"/>
      <c r="E5" s="811"/>
      <c r="F5" s="811"/>
      <c r="G5" s="811"/>
      <c r="H5" s="811"/>
      <c r="I5" s="811"/>
      <c r="J5" s="811"/>
      <c r="K5" s="107"/>
      <c r="L5" s="107"/>
    </row>
    <row r="6" spans="2:12" s="9" customFormat="1" ht="15.75" x14ac:dyDescent="0.2">
      <c r="B6" s="14"/>
      <c r="C6" s="12"/>
      <c r="D6" s="12"/>
      <c r="E6" s="12"/>
      <c r="F6" s="12"/>
      <c r="G6" s="12"/>
      <c r="H6" s="12"/>
      <c r="I6" s="1"/>
      <c r="J6" s="1"/>
      <c r="K6" s="2"/>
      <c r="L6" s="2"/>
    </row>
    <row r="7" spans="2:12" s="9" customFormat="1" ht="15.75" x14ac:dyDescent="0.2">
      <c r="B7" s="14"/>
      <c r="C7" s="12"/>
      <c r="D7" s="12"/>
      <c r="E7" s="12"/>
      <c r="F7" s="12"/>
      <c r="G7" s="12"/>
      <c r="H7" s="12"/>
      <c r="I7" s="1"/>
      <c r="J7" s="1"/>
      <c r="K7" s="2"/>
      <c r="L7" s="2"/>
    </row>
    <row r="8" spans="2:12" s="9" customFormat="1" ht="15.75" x14ac:dyDescent="0.2">
      <c r="B8" s="14"/>
      <c r="C8" s="12"/>
      <c r="D8" s="12"/>
      <c r="E8" s="12"/>
      <c r="F8" s="12"/>
      <c r="G8" s="12"/>
      <c r="H8" s="12"/>
      <c r="I8" s="1"/>
      <c r="J8" s="1"/>
      <c r="K8" s="2"/>
      <c r="L8" s="2"/>
    </row>
    <row r="9" spans="2:12" s="9" customFormat="1" ht="15.75" x14ac:dyDescent="0.2">
      <c r="B9" s="14"/>
      <c r="C9" s="12"/>
      <c r="D9" s="12"/>
      <c r="E9" s="12"/>
      <c r="F9" s="12"/>
      <c r="G9" s="12"/>
      <c r="H9" s="12"/>
      <c r="I9" s="1"/>
      <c r="J9" s="1"/>
      <c r="K9" s="2"/>
      <c r="L9" s="2"/>
    </row>
    <row r="10" spans="2:12" s="9" customFormat="1" ht="15.75" x14ac:dyDescent="0.2">
      <c r="B10" s="14"/>
      <c r="C10" s="12"/>
      <c r="D10" s="12"/>
      <c r="E10" s="12"/>
      <c r="F10" s="12"/>
      <c r="G10" s="12"/>
      <c r="H10" s="12"/>
      <c r="I10" s="1"/>
      <c r="J10" s="1"/>
      <c r="K10" s="2"/>
      <c r="L10" s="2"/>
    </row>
    <row r="11" spans="2:12" s="9" customFormat="1" ht="15.75" x14ac:dyDescent="0.2">
      <c r="B11" s="14"/>
      <c r="C11" s="12"/>
      <c r="D11" s="12"/>
      <c r="E11" s="12"/>
      <c r="F11" s="12"/>
      <c r="G11" s="12"/>
      <c r="H11" s="12"/>
      <c r="I11" s="1"/>
      <c r="J11" s="1"/>
      <c r="K11" s="2"/>
      <c r="L11" s="2"/>
    </row>
    <row r="12" spans="2:12" s="9" customFormat="1" ht="15.75" x14ac:dyDescent="0.2">
      <c r="B12" s="14"/>
      <c r="C12" s="12"/>
      <c r="D12" s="12"/>
      <c r="E12" s="12"/>
      <c r="F12" s="12"/>
      <c r="G12" s="12"/>
      <c r="H12" s="12"/>
      <c r="I12" s="1"/>
      <c r="J12" s="1"/>
      <c r="K12" s="2"/>
      <c r="L12" s="2"/>
    </row>
    <row r="13" spans="2:12" s="9" customFormat="1" ht="15.75" x14ac:dyDescent="0.2">
      <c r="B13" s="14"/>
      <c r="C13" s="12"/>
      <c r="D13" s="12"/>
      <c r="E13" s="12"/>
      <c r="F13" s="12"/>
      <c r="G13" s="12"/>
      <c r="H13" s="12"/>
      <c r="I13" s="1"/>
      <c r="J13" s="1"/>
      <c r="K13" s="2"/>
      <c r="L13" s="2"/>
    </row>
    <row r="14" spans="2:12" s="9" customFormat="1" ht="15.75" x14ac:dyDescent="0.2">
      <c r="B14" s="14"/>
      <c r="C14" s="12"/>
      <c r="D14" s="12"/>
      <c r="E14" s="12"/>
      <c r="F14" s="12"/>
      <c r="G14" s="12"/>
      <c r="H14" s="12"/>
      <c r="I14" s="1"/>
      <c r="J14" s="1"/>
      <c r="K14" s="2"/>
      <c r="L14" s="2"/>
    </row>
    <row r="15" spans="2:12" s="9" customFormat="1" ht="15.75" x14ac:dyDescent="0.2">
      <c r="B15" s="14"/>
      <c r="C15" s="12"/>
      <c r="D15" s="12"/>
      <c r="E15" s="12"/>
      <c r="F15" s="12"/>
      <c r="G15" s="12"/>
      <c r="H15" s="12"/>
      <c r="I15" s="1"/>
      <c r="J15" s="1"/>
      <c r="K15" s="2"/>
      <c r="L15" s="2"/>
    </row>
    <row r="16" spans="2:12" s="9" customFormat="1" ht="15.75" x14ac:dyDescent="0.2">
      <c r="B16" s="14"/>
      <c r="C16" s="12"/>
      <c r="D16" s="12"/>
      <c r="E16" s="12"/>
      <c r="F16" s="12"/>
      <c r="G16" s="12"/>
      <c r="H16" s="12"/>
      <c r="I16" s="1"/>
      <c r="J16" s="1"/>
      <c r="K16" s="2"/>
      <c r="L16" s="2"/>
    </row>
    <row r="17" spans="2:16" s="9" customFormat="1" ht="15.75" x14ac:dyDescent="0.2">
      <c r="B17" s="14"/>
      <c r="C17" s="12"/>
      <c r="D17" s="12"/>
      <c r="E17" s="12"/>
      <c r="F17" s="12"/>
      <c r="G17" s="12"/>
      <c r="H17" s="12"/>
      <c r="I17" s="1"/>
      <c r="J17" s="1"/>
      <c r="K17" s="2"/>
      <c r="L17" s="2"/>
    </row>
    <row r="18" spans="2:16" s="9" customFormat="1" ht="15.75" x14ac:dyDescent="0.2">
      <c r="B18" s="14"/>
      <c r="C18" s="12"/>
      <c r="D18" s="12"/>
      <c r="E18" s="12"/>
      <c r="F18" s="12"/>
      <c r="G18" s="12"/>
      <c r="H18" s="12"/>
      <c r="I18" s="1"/>
      <c r="J18" s="1"/>
      <c r="K18" s="2"/>
      <c r="L18" s="2"/>
    </row>
    <row r="19" spans="2:16" s="9" customFormat="1" ht="15.75" x14ac:dyDescent="0.2">
      <c r="B19" s="14"/>
      <c r="C19" s="12"/>
      <c r="D19" s="12"/>
      <c r="E19" s="12"/>
      <c r="F19" s="12"/>
      <c r="G19" s="12"/>
      <c r="H19" s="12"/>
      <c r="I19" s="1"/>
      <c r="J19" s="1"/>
      <c r="K19" s="2"/>
      <c r="L19" s="2"/>
    </row>
    <row r="20" spans="2:16" s="9" customFormat="1" ht="15.75" x14ac:dyDescent="0.2">
      <c r="B20" s="14"/>
      <c r="C20" s="12"/>
      <c r="D20" s="12"/>
      <c r="E20" s="12"/>
      <c r="F20" s="12"/>
      <c r="G20" s="12"/>
      <c r="H20" s="12"/>
      <c r="I20" s="1"/>
      <c r="J20" s="1"/>
      <c r="K20" s="2"/>
      <c r="L20" s="2"/>
    </row>
    <row r="21" spans="2:16" s="9" customFormat="1" ht="15.75" x14ac:dyDescent="0.2">
      <c r="B21" s="14"/>
      <c r="C21" s="12"/>
      <c r="D21" s="12"/>
      <c r="E21" s="12"/>
      <c r="F21" s="12"/>
      <c r="G21" s="12"/>
      <c r="H21" s="12"/>
      <c r="I21" s="1"/>
      <c r="J21" s="1"/>
      <c r="K21" s="2"/>
      <c r="L21" s="2"/>
    </row>
    <row r="22" spans="2:16" s="9" customFormat="1" ht="15.75" x14ac:dyDescent="0.2">
      <c r="B22" s="14"/>
      <c r="C22" s="12"/>
      <c r="D22" s="12"/>
      <c r="E22" s="12"/>
      <c r="F22" s="12"/>
      <c r="G22" s="12"/>
      <c r="H22" s="12"/>
      <c r="I22" s="1"/>
      <c r="J22" s="1"/>
      <c r="K22" s="2"/>
      <c r="L22" s="2"/>
    </row>
    <row r="23" spans="2:16" s="9" customFormat="1" ht="15.75" x14ac:dyDescent="0.2">
      <c r="B23" s="14"/>
      <c r="C23" s="12"/>
      <c r="D23" s="12"/>
      <c r="E23" s="12"/>
      <c r="F23" s="12"/>
      <c r="G23" s="12"/>
      <c r="H23" s="12"/>
      <c r="I23" s="1"/>
      <c r="J23" s="1"/>
      <c r="K23" s="2"/>
      <c r="L23" s="2"/>
    </row>
    <row r="24" spans="2:16" s="9" customFormat="1" ht="15.75" x14ac:dyDescent="0.2">
      <c r="B24" s="14"/>
      <c r="C24" s="12"/>
      <c r="D24" s="12"/>
      <c r="E24" s="12"/>
      <c r="F24" s="12"/>
      <c r="G24" s="12"/>
      <c r="H24" s="12"/>
      <c r="I24" s="1"/>
      <c r="J24" s="1"/>
      <c r="K24" s="2"/>
      <c r="L24" s="2"/>
    </row>
    <row r="25" spans="2:16" s="22" customFormat="1" ht="10.5" x14ac:dyDescent="0.15">
      <c r="B25" s="722"/>
      <c r="C25" s="722"/>
      <c r="D25" s="722"/>
      <c r="E25" s="722"/>
      <c r="F25" s="722"/>
      <c r="G25" s="722"/>
      <c r="H25" s="722"/>
      <c r="I25" s="1"/>
      <c r="J25" s="1"/>
      <c r="K25" s="2"/>
      <c r="L25" s="2"/>
    </row>
    <row r="26" spans="2:16" s="22" customFormat="1" ht="10.5" x14ac:dyDescent="0.15">
      <c r="B26" s="722"/>
      <c r="C26" s="722"/>
      <c r="D26" s="722"/>
      <c r="E26" s="722"/>
      <c r="F26" s="722"/>
      <c r="G26" s="722"/>
      <c r="H26" s="722"/>
      <c r="I26" s="1"/>
      <c r="J26" s="1"/>
      <c r="K26" s="1" t="s">
        <v>58</v>
      </c>
      <c r="L26" s="2"/>
    </row>
    <row r="27" spans="2:16" s="2" customFormat="1" ht="10.5" x14ac:dyDescent="0.15">
      <c r="B27" s="776"/>
      <c r="C27" s="812">
        <v>2024</v>
      </c>
      <c r="D27" s="812"/>
      <c r="E27" s="812"/>
      <c r="F27" s="812"/>
      <c r="G27" s="592">
        <v>2025</v>
      </c>
      <c r="H27" s="1"/>
      <c r="I27" s="813"/>
      <c r="J27" s="814"/>
      <c r="K27" s="591" t="s">
        <v>291</v>
      </c>
      <c r="L27" s="591" t="s">
        <v>292</v>
      </c>
    </row>
    <row r="28" spans="2:16" s="2" customFormat="1" ht="10.5" x14ac:dyDescent="0.15">
      <c r="B28" s="777"/>
      <c r="C28" s="592" t="s">
        <v>0</v>
      </c>
      <c r="D28" s="592" t="s">
        <v>1</v>
      </c>
      <c r="E28" s="592" t="s">
        <v>2</v>
      </c>
      <c r="F28" s="592" t="s">
        <v>3</v>
      </c>
      <c r="G28" s="592" t="s">
        <v>0</v>
      </c>
      <c r="H28" s="1"/>
      <c r="I28" s="808" t="s">
        <v>293</v>
      </c>
      <c r="J28" s="4" t="s">
        <v>101</v>
      </c>
      <c r="K28" s="4">
        <v>8.23</v>
      </c>
      <c r="L28" s="662"/>
      <c r="N28" s="22"/>
      <c r="O28" s="22"/>
      <c r="P28" s="22"/>
    </row>
    <row r="29" spans="2:16" s="6" customFormat="1" ht="10.5" x14ac:dyDescent="0.15">
      <c r="B29" s="3" t="s">
        <v>294</v>
      </c>
      <c r="C29" s="3">
        <v>16.3</v>
      </c>
      <c r="D29" s="3">
        <v>16.5</v>
      </c>
      <c r="E29" s="3">
        <v>20.769999999999996</v>
      </c>
      <c r="F29" s="3">
        <v>28.27</v>
      </c>
      <c r="G29" s="3">
        <v>12.74</v>
      </c>
      <c r="H29" s="5"/>
      <c r="I29" s="809"/>
      <c r="J29" s="4" t="s">
        <v>102</v>
      </c>
      <c r="K29" s="4">
        <v>8.75</v>
      </c>
      <c r="L29" s="663"/>
      <c r="N29" s="22"/>
      <c r="O29" s="22"/>
      <c r="P29" s="22"/>
    </row>
    <row r="30" spans="2:16" s="6" customFormat="1" ht="10.5" x14ac:dyDescent="0.15">
      <c r="B30" s="3" t="s">
        <v>295</v>
      </c>
      <c r="C30" s="364">
        <v>0.42420520080781166</v>
      </c>
      <c r="D30" s="364">
        <v>0.38785109338749146</v>
      </c>
      <c r="E30" s="364">
        <v>0.39836740330432047</v>
      </c>
      <c r="F30" s="364">
        <v>0.57814580235880209</v>
      </c>
      <c r="G30" s="364">
        <v>0.3</v>
      </c>
      <c r="H30" s="5"/>
      <c r="I30" s="809"/>
      <c r="J30" s="4" t="s">
        <v>103</v>
      </c>
      <c r="K30" s="4">
        <v>7.76</v>
      </c>
      <c r="L30" s="663"/>
      <c r="N30" s="22"/>
      <c r="O30" s="22"/>
      <c r="P30" s="22"/>
    </row>
    <row r="31" spans="2:16" s="664" customFormat="1" ht="11.25" x14ac:dyDescent="0.2">
      <c r="C31" s="665"/>
      <c r="D31" s="666"/>
      <c r="E31" s="666"/>
      <c r="F31" s="666"/>
      <c r="G31" s="666"/>
      <c r="H31" s="666"/>
      <c r="I31" s="809"/>
      <c r="J31" s="452" t="s">
        <v>81</v>
      </c>
      <c r="K31" s="452">
        <v>16.239999999999998</v>
      </c>
      <c r="L31" s="453"/>
    </row>
    <row r="32" spans="2:16" s="664" customFormat="1" ht="11.25" x14ac:dyDescent="0.2">
      <c r="C32" s="665"/>
      <c r="D32" s="666"/>
      <c r="E32" s="666"/>
      <c r="F32" s="666"/>
      <c r="G32" s="666"/>
      <c r="H32" s="666"/>
      <c r="I32" s="809"/>
      <c r="J32" s="452" t="s">
        <v>104</v>
      </c>
      <c r="K32" s="452">
        <v>4.5599999999999996</v>
      </c>
      <c r="L32" s="453"/>
    </row>
    <row r="33" spans="2:12" s="22" customFormat="1" ht="10.5" x14ac:dyDescent="0.15">
      <c r="C33" s="16"/>
      <c r="D33" s="629"/>
      <c r="E33" s="629"/>
      <c r="F33" s="629"/>
      <c r="G33" s="629"/>
      <c r="H33" s="629"/>
      <c r="I33" s="810" t="s">
        <v>296</v>
      </c>
      <c r="J33" s="4" t="s">
        <v>101</v>
      </c>
      <c r="K33" s="39">
        <v>13.07</v>
      </c>
      <c r="L33" s="39">
        <v>5</v>
      </c>
    </row>
    <row r="34" spans="2:12" s="664" customFormat="1" ht="11.25" x14ac:dyDescent="0.2">
      <c r="C34" s="665"/>
      <c r="D34" s="666"/>
      <c r="E34" s="666"/>
      <c r="F34" s="666"/>
      <c r="G34" s="666"/>
      <c r="H34" s="666"/>
      <c r="I34" s="810"/>
      <c r="J34" s="452" t="s">
        <v>102</v>
      </c>
      <c r="K34" s="454">
        <v>15.7</v>
      </c>
      <c r="L34" s="454">
        <v>7.95</v>
      </c>
    </row>
    <row r="35" spans="2:12" s="664" customFormat="1" ht="11.25" x14ac:dyDescent="0.2">
      <c r="C35" s="665"/>
      <c r="D35" s="666"/>
      <c r="E35" s="666"/>
      <c r="F35" s="666"/>
      <c r="G35" s="666"/>
      <c r="H35" s="666"/>
      <c r="I35" s="810"/>
      <c r="J35" s="452" t="s">
        <v>103</v>
      </c>
      <c r="K35" s="454">
        <v>20.5</v>
      </c>
      <c r="L35" s="454">
        <v>7.49</v>
      </c>
    </row>
    <row r="36" spans="2:12" s="664" customFormat="1" ht="11.25" x14ac:dyDescent="0.2">
      <c r="C36" s="665"/>
      <c r="D36" s="666"/>
      <c r="E36" s="666"/>
      <c r="F36" s="666"/>
      <c r="G36" s="666"/>
      <c r="H36" s="666"/>
      <c r="I36" s="810"/>
      <c r="J36" s="452" t="s">
        <v>81</v>
      </c>
      <c r="K36" s="454">
        <v>20.260000000000002</v>
      </c>
      <c r="L36" s="454">
        <v>8.23</v>
      </c>
    </row>
    <row r="37" spans="2:12" s="664" customFormat="1" ht="11.25" x14ac:dyDescent="0.2">
      <c r="C37" s="665"/>
      <c r="D37" s="666"/>
      <c r="E37" s="666"/>
      <c r="F37" s="666"/>
      <c r="G37" s="666"/>
      <c r="H37" s="666"/>
      <c r="I37" s="810"/>
      <c r="J37" s="452" t="s">
        <v>104</v>
      </c>
      <c r="K37" s="454">
        <v>17.37</v>
      </c>
      <c r="L37" s="454">
        <v>9.1999999999999993</v>
      </c>
    </row>
    <row r="38" spans="2:12" x14ac:dyDescent="0.25">
      <c r="B38" s="15"/>
      <c r="C38" s="16"/>
      <c r="D38" s="16"/>
      <c r="E38" s="16"/>
      <c r="F38" s="16"/>
      <c r="G38" s="16"/>
      <c r="H38" s="16"/>
    </row>
    <row r="39" spans="2:12" s="17" customFormat="1" x14ac:dyDescent="0.25">
      <c r="C39" s="18"/>
      <c r="D39" s="18"/>
      <c r="E39" s="18"/>
      <c r="F39" s="18"/>
      <c r="G39" s="18"/>
      <c r="H39" s="18"/>
      <c r="I39" s="19"/>
      <c r="J39" s="19"/>
      <c r="K39" s="6"/>
      <c r="L39" s="6"/>
    </row>
    <row r="45" spans="2:12" x14ac:dyDescent="0.25">
      <c r="C45" s="20"/>
      <c r="D45" s="20"/>
      <c r="E45" s="20"/>
      <c r="F45" s="20"/>
      <c r="G45" s="20"/>
      <c r="H45" s="20"/>
      <c r="I45" s="19"/>
      <c r="J45" s="19"/>
    </row>
    <row r="46" spans="2:12" x14ac:dyDescent="0.25">
      <c r="C46" s="20"/>
      <c r="D46" s="20"/>
      <c r="E46" s="20"/>
      <c r="F46" s="20"/>
      <c r="G46" s="20"/>
      <c r="H46" s="20"/>
      <c r="I46" s="19"/>
      <c r="J46" s="19"/>
    </row>
    <row r="47" spans="2:12" x14ac:dyDescent="0.25">
      <c r="C47" s="20"/>
      <c r="D47" s="20"/>
      <c r="E47" s="20"/>
      <c r="F47" s="20"/>
      <c r="G47" s="20"/>
      <c r="H47" s="20"/>
      <c r="I47" s="19"/>
      <c r="J47" s="19"/>
    </row>
    <row r="48" spans="2:12" x14ac:dyDescent="0.25">
      <c r="C48" s="20"/>
      <c r="D48" s="20"/>
      <c r="E48" s="20"/>
      <c r="F48" s="20"/>
      <c r="G48" s="20"/>
      <c r="H48" s="20"/>
      <c r="I48" s="19"/>
      <c r="J48" s="19"/>
    </row>
    <row r="49" spans="3:10" x14ac:dyDescent="0.25">
      <c r="C49" s="20"/>
      <c r="D49" s="20"/>
      <c r="E49" s="20"/>
      <c r="F49" s="20"/>
      <c r="G49" s="20"/>
      <c r="H49" s="20"/>
      <c r="I49" s="19"/>
      <c r="J49" s="19"/>
    </row>
  </sheetData>
  <mergeCells count="10">
    <mergeCell ref="B1:J1"/>
    <mergeCell ref="I28:I32"/>
    <mergeCell ref="B3:J3"/>
    <mergeCell ref="I33:I37"/>
    <mergeCell ref="B26:H26"/>
    <mergeCell ref="B25:H25"/>
    <mergeCell ref="B5:J5"/>
    <mergeCell ref="C27:F27"/>
    <mergeCell ref="B27:B28"/>
    <mergeCell ref="I27:J27"/>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G62"/>
  <sheetViews>
    <sheetView showGridLines="0" showRowColHeaders="0" zoomScaleNormal="100" workbookViewId="0"/>
  </sheetViews>
  <sheetFormatPr defaultColWidth="9.140625" defaultRowHeight="11.25" customHeight="1" x14ac:dyDescent="0.2"/>
  <cols>
    <col min="1" max="1" customWidth="true" style="10" width="5.7109375" collapsed="false"/>
    <col min="2" max="2" customWidth="true" style="10" width="48.0" collapsed="false"/>
    <col min="3" max="4" customWidth="true" style="10" width="28.42578125" collapsed="false"/>
    <col min="5" max="16384" style="10" width="9.140625" collapsed="false"/>
  </cols>
  <sheetData>
    <row r="1" spans="2:4" s="9" customFormat="1" ht="14.25" x14ac:dyDescent="0.2">
      <c r="B1" s="714" t="s">
        <v>106</v>
      </c>
      <c r="C1" s="715"/>
      <c r="D1" s="715"/>
    </row>
    <row r="3" spans="2:4" s="34" customFormat="1" ht="60" customHeight="1" x14ac:dyDescent="0.2">
      <c r="B3" s="817" t="s">
        <v>493</v>
      </c>
      <c r="C3" s="817"/>
      <c r="D3" s="817"/>
    </row>
    <row r="4" spans="2:4" ht="5.0999999999999996" customHeight="1" x14ac:dyDescent="0.2">
      <c r="B4" s="816"/>
      <c r="C4" s="816"/>
      <c r="D4" s="816"/>
    </row>
    <row r="5" spans="2:4" s="113" customFormat="1" ht="14.25" x14ac:dyDescent="0.2">
      <c r="B5" s="815" t="s">
        <v>132</v>
      </c>
      <c r="C5" s="815"/>
      <c r="D5" s="815"/>
    </row>
    <row r="31" spans="2:7" s="668" customFormat="1" ht="10.5" x14ac:dyDescent="0.25">
      <c r="B31" s="667"/>
      <c r="C31" s="35" t="s">
        <v>297</v>
      </c>
      <c r="D31" s="35" t="s">
        <v>298</v>
      </c>
    </row>
    <row r="32" spans="2:7" s="669" customFormat="1" ht="10.5" x14ac:dyDescent="0.15">
      <c r="B32" s="36" t="s">
        <v>123</v>
      </c>
      <c r="C32" s="455">
        <v>-679.39</v>
      </c>
      <c r="D32" s="455">
        <v>221.68</v>
      </c>
      <c r="F32" s="22"/>
      <c r="G32" s="22"/>
    </row>
    <row r="33" spans="2:7" s="670" customFormat="1" ht="10.5" x14ac:dyDescent="0.15">
      <c r="B33" s="38" t="s">
        <v>299</v>
      </c>
      <c r="C33" s="455">
        <v>21.59</v>
      </c>
      <c r="D33" s="455">
        <v>124.55</v>
      </c>
      <c r="F33" s="22"/>
      <c r="G33" s="22"/>
    </row>
    <row r="34" spans="2:7" s="670" customFormat="1" ht="10.5" x14ac:dyDescent="0.15">
      <c r="B34" s="38" t="s">
        <v>300</v>
      </c>
      <c r="C34" s="455">
        <v>23.03</v>
      </c>
      <c r="D34" s="455">
        <v>-1.01</v>
      </c>
      <c r="F34" s="22"/>
      <c r="G34" s="22"/>
    </row>
    <row r="35" spans="2:7" s="670" customFormat="1" ht="10.5" x14ac:dyDescent="0.15">
      <c r="B35" s="38" t="s">
        <v>301</v>
      </c>
      <c r="C35" s="486">
        <v>-4.2632564145606011E-14</v>
      </c>
      <c r="D35" s="455">
        <v>-0.77000000000000113</v>
      </c>
      <c r="F35" s="22"/>
      <c r="G35" s="22"/>
    </row>
    <row r="36" spans="2:7" s="670" customFormat="1" ht="10.5" x14ac:dyDescent="0.15">
      <c r="B36" s="38" t="s">
        <v>221</v>
      </c>
      <c r="C36" s="455">
        <v>-480.2</v>
      </c>
      <c r="D36" s="455">
        <v>0.28999999999999998</v>
      </c>
      <c r="F36" s="22"/>
      <c r="G36" s="22"/>
    </row>
    <row r="37" spans="2:7" s="670" customFormat="1" ht="10.5" x14ac:dyDescent="0.15">
      <c r="B37" s="38" t="s">
        <v>222</v>
      </c>
      <c r="C37" s="455">
        <v>-20.65</v>
      </c>
      <c r="D37" s="455">
        <v>-61.94</v>
      </c>
      <c r="F37" s="22"/>
      <c r="G37" s="22"/>
    </row>
    <row r="38" spans="2:7" s="670" customFormat="1" ht="10.5" x14ac:dyDescent="0.15">
      <c r="B38" s="38" t="s">
        <v>302</v>
      </c>
      <c r="C38" s="455">
        <v>-81.96</v>
      </c>
      <c r="D38" s="455">
        <v>160.56</v>
      </c>
      <c r="F38" s="22"/>
      <c r="G38" s="22"/>
    </row>
    <row r="39" spans="2:7" s="670" customFormat="1" ht="10.5" x14ac:dyDescent="0.15">
      <c r="B39" s="38" t="s">
        <v>225</v>
      </c>
      <c r="C39" s="455">
        <v>-141.19999999999999</v>
      </c>
      <c r="D39" s="455"/>
      <c r="F39" s="22"/>
      <c r="G39" s="22"/>
    </row>
    <row r="40" spans="2:7" s="37" customFormat="1" ht="11.25" customHeight="1" x14ac:dyDescent="0.2">
      <c r="B40" s="10"/>
      <c r="C40" s="10"/>
      <c r="D40" s="10"/>
    </row>
    <row r="41" spans="2:7" ht="11.25" customHeight="1" x14ac:dyDescent="0.2">
      <c r="C41" s="40"/>
      <c r="D41" s="40"/>
    </row>
    <row r="53" spans="3:4" ht="11.25" customHeight="1" x14ac:dyDescent="0.2">
      <c r="C53" s="41"/>
      <c r="D53" s="41"/>
    </row>
    <row r="54" spans="3:4" ht="11.25" customHeight="1" x14ac:dyDescent="0.2">
      <c r="C54" s="41"/>
      <c r="D54" s="41"/>
    </row>
    <row r="55" spans="3:4" ht="11.25" customHeight="1" x14ac:dyDescent="0.2">
      <c r="C55" s="41"/>
      <c r="D55" s="41"/>
    </row>
    <row r="56" spans="3:4" ht="11.25" customHeight="1" x14ac:dyDescent="0.2">
      <c r="C56" s="41"/>
      <c r="D56" s="41"/>
    </row>
    <row r="57" spans="3:4" ht="11.25" customHeight="1" x14ac:dyDescent="0.2">
      <c r="C57" s="41"/>
      <c r="D57" s="41"/>
    </row>
    <row r="58" spans="3:4" ht="11.25" customHeight="1" x14ac:dyDescent="0.2">
      <c r="C58" s="41"/>
      <c r="D58" s="41"/>
    </row>
    <row r="59" spans="3:4" ht="11.25" customHeight="1" x14ac:dyDescent="0.2">
      <c r="C59" s="41"/>
      <c r="D59" s="41"/>
    </row>
    <row r="60" spans="3:4" ht="11.25" customHeight="1" x14ac:dyDescent="0.2">
      <c r="C60" s="40"/>
      <c r="D60" s="40"/>
    </row>
    <row r="61" spans="3:4" ht="11.25" customHeight="1" x14ac:dyDescent="0.2">
      <c r="C61" s="40"/>
      <c r="D61" s="40"/>
    </row>
    <row r="62" spans="3:4" ht="11.25" customHeight="1" x14ac:dyDescent="0.2">
      <c r="C62" s="40"/>
      <c r="D62" s="40"/>
    </row>
  </sheetData>
  <mergeCells count="4">
    <mergeCell ref="B1:D1"/>
    <mergeCell ref="B5:D5"/>
    <mergeCell ref="B4:D4"/>
    <mergeCell ref="B3:D3"/>
  </mergeCells>
  <hyperlinks>
    <hyperlink ref="B1:C1"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L92"/>
  <sheetViews>
    <sheetView showGridLines="0" showRowColHeaders="0" zoomScaleNormal="100" workbookViewId="0"/>
  </sheetViews>
  <sheetFormatPr defaultRowHeight="14.25" x14ac:dyDescent="0.2"/>
  <cols>
    <col min="1" max="1" customWidth="true" style="9" width="5.7109375" collapsed="false"/>
    <col min="2" max="2" customWidth="true" style="9" width="43.7109375" collapsed="false"/>
    <col min="3" max="12" customWidth="true" style="9" width="10.42578125" collapsed="false"/>
    <col min="13" max="16384" style="9" width="9.140625" collapsed="false"/>
  </cols>
  <sheetData>
    <row r="1" spans="2:12" x14ac:dyDescent="0.2">
      <c r="B1" s="714" t="s">
        <v>106</v>
      </c>
      <c r="C1" s="715"/>
      <c r="D1" s="715"/>
      <c r="E1" s="715"/>
      <c r="F1" s="715"/>
      <c r="G1" s="715"/>
      <c r="H1" s="202"/>
      <c r="I1" s="202"/>
      <c r="J1" s="202"/>
      <c r="K1" s="202"/>
      <c r="L1" s="202"/>
    </row>
    <row r="2" spans="2:12" ht="11.25" customHeight="1" x14ac:dyDescent="0.2"/>
    <row r="3" spans="2:12" x14ac:dyDescent="0.2">
      <c r="B3" s="730" t="s">
        <v>60</v>
      </c>
      <c r="C3" s="730"/>
      <c r="D3" s="730"/>
      <c r="E3" s="730"/>
      <c r="F3" s="730"/>
      <c r="G3" s="730"/>
      <c r="H3" s="581"/>
      <c r="I3" s="581"/>
    </row>
    <row r="4" spans="2:12" ht="5.0999999999999996" customHeight="1" x14ac:dyDescent="0.2">
      <c r="B4" s="42"/>
      <c r="G4" s="524"/>
    </row>
    <row r="5" spans="2:12" ht="12" customHeight="1" thickBot="1" x14ac:dyDescent="0.25">
      <c r="B5" s="74"/>
      <c r="C5" s="824">
        <v>2024</v>
      </c>
      <c r="D5" s="818"/>
      <c r="E5" s="818"/>
      <c r="F5" s="825"/>
      <c r="G5" s="525">
        <v>2025</v>
      </c>
      <c r="H5" s="818">
        <v>2024</v>
      </c>
      <c r="I5" s="818"/>
      <c r="J5" s="818"/>
      <c r="K5" s="819"/>
      <c r="L5" s="359">
        <v>2025</v>
      </c>
    </row>
    <row r="6" spans="2:12" s="71" customFormat="1" ht="12.75" thickBot="1" x14ac:dyDescent="0.25">
      <c r="B6" s="75"/>
      <c r="C6" s="598" t="s">
        <v>0</v>
      </c>
      <c r="D6" s="59" t="s">
        <v>1</v>
      </c>
      <c r="E6" s="59" t="s">
        <v>2</v>
      </c>
      <c r="F6" s="254" t="s">
        <v>3</v>
      </c>
      <c r="G6" s="302" t="s">
        <v>0</v>
      </c>
      <c r="H6" s="598" t="s">
        <v>0</v>
      </c>
      <c r="I6" s="59" t="s">
        <v>1</v>
      </c>
      <c r="J6" s="59" t="s">
        <v>2</v>
      </c>
      <c r="K6" s="254" t="s">
        <v>3</v>
      </c>
      <c r="L6" s="302" t="s">
        <v>0</v>
      </c>
    </row>
    <row r="7" spans="2:12" s="71" customFormat="1" ht="12.75" thickBot="1" x14ac:dyDescent="0.25">
      <c r="B7" s="529"/>
      <c r="C7" s="820" t="s">
        <v>188</v>
      </c>
      <c r="D7" s="821"/>
      <c r="E7" s="821"/>
      <c r="F7" s="821"/>
      <c r="G7" s="822"/>
      <c r="H7" s="823" t="s">
        <v>303</v>
      </c>
      <c r="I7" s="823"/>
      <c r="J7" s="823"/>
      <c r="K7" s="823"/>
      <c r="L7" s="823"/>
    </row>
    <row r="8" spans="2:12" s="71" customFormat="1" ht="13.5" thickTop="1" thickBot="1" x14ac:dyDescent="0.25">
      <c r="B8" s="530" t="s">
        <v>209</v>
      </c>
      <c r="C8" s="334">
        <v>-511.44</v>
      </c>
      <c r="D8" s="334">
        <v>-503.72</v>
      </c>
      <c r="E8" s="334">
        <v>-819.88</v>
      </c>
      <c r="F8" s="334">
        <v>-988.97</v>
      </c>
      <c r="G8" s="526">
        <v>-901.07</v>
      </c>
      <c r="H8" s="458">
        <v>-13.3</v>
      </c>
      <c r="I8" s="458">
        <v>-11.8</v>
      </c>
      <c r="J8" s="458">
        <v>-15.7</v>
      </c>
      <c r="K8" s="458">
        <v>-20.2</v>
      </c>
      <c r="L8" s="458">
        <v>-22.8</v>
      </c>
    </row>
    <row r="9" spans="2:12" s="71" customFormat="1" ht="13.5" thickTop="1" thickBot="1" x14ac:dyDescent="0.25">
      <c r="B9" s="531" t="s">
        <v>299</v>
      </c>
      <c r="C9" s="425">
        <v>-25.94</v>
      </c>
      <c r="D9" s="425">
        <v>-39.659999999999997</v>
      </c>
      <c r="E9" s="44">
        <v>-138.07</v>
      </c>
      <c r="F9" s="44">
        <v>-40.119999999999997</v>
      </c>
      <c r="G9" s="527">
        <v>-102.96</v>
      </c>
      <c r="H9" s="459">
        <v>-0.7</v>
      </c>
      <c r="I9" s="459">
        <v>-0.9</v>
      </c>
      <c r="J9" s="459">
        <v>-2.6</v>
      </c>
      <c r="K9" s="459">
        <v>-0.8</v>
      </c>
      <c r="L9" s="459">
        <v>-2.6</v>
      </c>
    </row>
    <row r="10" spans="2:12" s="71" customFormat="1" ht="13.5" thickTop="1" thickBot="1" x14ac:dyDescent="0.25">
      <c r="B10" s="532" t="s">
        <v>300</v>
      </c>
      <c r="C10" s="425">
        <v>-0.26</v>
      </c>
      <c r="D10" s="425">
        <v>-0.11</v>
      </c>
      <c r="E10" s="44">
        <v>1.69</v>
      </c>
      <c r="F10" s="44">
        <v>67.400000000000006</v>
      </c>
      <c r="G10" s="527">
        <v>24.04</v>
      </c>
      <c r="H10" s="459"/>
      <c r="I10" s="459"/>
      <c r="J10" s="460"/>
      <c r="K10" s="460">
        <v>1.4</v>
      </c>
      <c r="L10" s="460">
        <v>0.6</v>
      </c>
    </row>
    <row r="11" spans="2:12" s="71" customFormat="1" ht="13.5" thickTop="1" thickBot="1" x14ac:dyDescent="0.25">
      <c r="B11" s="533" t="s">
        <v>304</v>
      </c>
      <c r="C11" s="425">
        <v>-492.35</v>
      </c>
      <c r="D11" s="425">
        <v>-373.93</v>
      </c>
      <c r="E11" s="44">
        <v>-942.2</v>
      </c>
      <c r="F11" s="44">
        <v>-996.09</v>
      </c>
      <c r="G11" s="527">
        <v>-680.94</v>
      </c>
      <c r="H11" s="461">
        <v>-12.8</v>
      </c>
      <c r="I11" s="461">
        <v>-8.8000000000000007</v>
      </c>
      <c r="J11" s="462">
        <v>-18.100000000000001</v>
      </c>
      <c r="K11" s="462">
        <v>-20.399999999999999</v>
      </c>
      <c r="L11" s="462">
        <v>-17.2</v>
      </c>
    </row>
    <row r="12" spans="2:12" s="71" customFormat="1" ht="13.5" thickTop="1" thickBot="1" x14ac:dyDescent="0.25">
      <c r="B12" s="534" t="s">
        <v>221</v>
      </c>
      <c r="C12" s="335">
        <v>-385.99</v>
      </c>
      <c r="D12" s="335">
        <v>-590.53</v>
      </c>
      <c r="E12" s="335">
        <v>-858.91</v>
      </c>
      <c r="F12" s="335">
        <v>-677.86</v>
      </c>
      <c r="G12" s="528">
        <v>-480.49</v>
      </c>
      <c r="H12" s="461">
        <v>-10</v>
      </c>
      <c r="I12" s="461">
        <v>-13.9</v>
      </c>
      <c r="J12" s="462">
        <v>-16.5</v>
      </c>
      <c r="K12" s="462">
        <v>-13.9</v>
      </c>
      <c r="L12" s="462">
        <v>-12.2</v>
      </c>
    </row>
    <row r="13" spans="2:12" s="71" customFormat="1" ht="13.5" thickTop="1" thickBot="1" x14ac:dyDescent="0.25">
      <c r="B13" s="534" t="s">
        <v>222</v>
      </c>
      <c r="C13" s="376">
        <v>1.63</v>
      </c>
      <c r="D13" s="376">
        <v>69.319999999999993</v>
      </c>
      <c r="E13" s="335">
        <v>-135.68</v>
      </c>
      <c r="F13" s="335">
        <v>-553.6</v>
      </c>
      <c r="G13" s="528">
        <v>41.3</v>
      </c>
      <c r="H13" s="335"/>
      <c r="I13" s="335">
        <v>1.6</v>
      </c>
      <c r="J13" s="335">
        <v>-2.6</v>
      </c>
      <c r="K13" s="335">
        <v>-11.3</v>
      </c>
      <c r="L13" s="335">
        <v>1</v>
      </c>
    </row>
    <row r="14" spans="2:12" s="71" customFormat="1" ht="13.5" thickTop="1" thickBot="1" x14ac:dyDescent="0.25">
      <c r="B14" s="535" t="s">
        <v>223</v>
      </c>
      <c r="C14" s="335">
        <v>-108.76</v>
      </c>
      <c r="D14" s="335">
        <v>146.51</v>
      </c>
      <c r="E14" s="335">
        <v>51.62</v>
      </c>
      <c r="F14" s="335">
        <v>234.6</v>
      </c>
      <c r="G14" s="528">
        <v>-242.52</v>
      </c>
      <c r="H14" s="335">
        <v>-2.8</v>
      </c>
      <c r="I14" s="335">
        <v>3.4</v>
      </c>
      <c r="J14" s="335">
        <v>1</v>
      </c>
      <c r="K14" s="335">
        <v>4.8</v>
      </c>
      <c r="L14" s="335">
        <v>-6.1</v>
      </c>
    </row>
    <row r="15" spans="2:12" s="71" customFormat="1" ht="13.5" thickTop="1" thickBot="1" x14ac:dyDescent="0.25">
      <c r="B15" s="534" t="s">
        <v>224</v>
      </c>
      <c r="C15" s="335">
        <v>0.77</v>
      </c>
      <c r="D15" s="335">
        <v>0.77</v>
      </c>
      <c r="E15" s="335">
        <v>0.77</v>
      </c>
      <c r="F15" s="335">
        <v>0.77</v>
      </c>
      <c r="G15" s="528">
        <v>0.78</v>
      </c>
      <c r="H15" s="335"/>
      <c r="I15" s="335"/>
      <c r="J15" s="335"/>
      <c r="K15" s="335"/>
      <c r="L15" s="335"/>
    </row>
    <row r="16" spans="2:12" s="71" customFormat="1" ht="13.5" thickTop="1" thickBot="1" x14ac:dyDescent="0.25">
      <c r="B16" s="536" t="s">
        <v>305</v>
      </c>
      <c r="C16" s="425">
        <v>7.1</v>
      </c>
      <c r="D16" s="425">
        <v>-90.02</v>
      </c>
      <c r="E16" s="44">
        <v>258.7</v>
      </c>
      <c r="F16" s="44">
        <v>-20.16</v>
      </c>
      <c r="G16" s="527">
        <v>-141.19999999999999</v>
      </c>
      <c r="H16" s="456">
        <v>0.2</v>
      </c>
      <c r="I16" s="456">
        <v>-2.1</v>
      </c>
      <c r="J16" s="457">
        <v>5</v>
      </c>
      <c r="K16" s="457">
        <v>-0.4</v>
      </c>
      <c r="L16" s="457">
        <v>-3.6</v>
      </c>
    </row>
    <row r="17" spans="2:12" s="22" customFormat="1" ht="11.25" thickTop="1" x14ac:dyDescent="0.15">
      <c r="B17" s="722" t="s">
        <v>306</v>
      </c>
      <c r="C17" s="722"/>
      <c r="D17" s="722"/>
      <c r="E17" s="722"/>
      <c r="F17" s="722"/>
      <c r="G17" s="722"/>
      <c r="H17" s="722"/>
      <c r="I17" s="722"/>
      <c r="J17" s="722"/>
      <c r="K17" s="722"/>
      <c r="L17" s="722"/>
    </row>
    <row r="24" spans="2:12" ht="15" thickBot="1" x14ac:dyDescent="0.25">
      <c r="B24" s="537"/>
    </row>
    <row r="66" spans="3:10" x14ac:dyDescent="0.2">
      <c r="C66" s="45"/>
      <c r="D66" s="45"/>
      <c r="E66" s="45"/>
      <c r="F66" s="45"/>
      <c r="G66" s="45"/>
      <c r="H66" s="45"/>
      <c r="I66" s="45"/>
      <c r="J66" s="45"/>
    </row>
    <row r="67" spans="3:10" x14ac:dyDescent="0.2">
      <c r="C67" s="45"/>
      <c r="D67" s="45"/>
      <c r="E67" s="45"/>
      <c r="F67" s="45"/>
      <c r="G67" s="45"/>
      <c r="H67" s="45"/>
      <c r="I67" s="45"/>
      <c r="J67" s="45"/>
    </row>
    <row r="68" spans="3:10" x14ac:dyDescent="0.2">
      <c r="C68" s="45"/>
      <c r="D68" s="45"/>
      <c r="E68" s="45"/>
      <c r="F68" s="45"/>
      <c r="G68" s="45"/>
      <c r="H68" s="45"/>
      <c r="I68" s="45"/>
      <c r="J68" s="45"/>
    </row>
    <row r="69" spans="3:10" x14ac:dyDescent="0.2">
      <c r="C69" s="45"/>
      <c r="D69" s="45"/>
      <c r="E69" s="45"/>
      <c r="F69" s="45"/>
      <c r="G69" s="45"/>
      <c r="H69" s="45"/>
      <c r="I69" s="45"/>
      <c r="J69" s="45"/>
    </row>
    <row r="70" spans="3:10" x14ac:dyDescent="0.2">
      <c r="C70" s="45"/>
      <c r="D70" s="45"/>
      <c r="E70" s="45"/>
      <c r="F70" s="45"/>
      <c r="G70" s="45"/>
      <c r="H70" s="45"/>
      <c r="I70" s="45"/>
      <c r="J70" s="45"/>
    </row>
    <row r="71" spans="3:10" x14ac:dyDescent="0.2">
      <c r="C71" s="45"/>
      <c r="D71" s="45"/>
      <c r="E71" s="45"/>
      <c r="F71" s="45"/>
      <c r="G71" s="45"/>
      <c r="H71" s="45"/>
      <c r="I71" s="45"/>
      <c r="J71" s="45"/>
    </row>
    <row r="72" spans="3:10" x14ac:dyDescent="0.2">
      <c r="C72" s="45"/>
      <c r="D72" s="45"/>
      <c r="E72" s="45"/>
      <c r="F72" s="45"/>
      <c r="G72" s="45"/>
      <c r="H72" s="45"/>
      <c r="I72" s="45"/>
      <c r="J72" s="45"/>
    </row>
    <row r="73" spans="3:10" x14ac:dyDescent="0.2">
      <c r="C73" s="45"/>
      <c r="D73" s="45"/>
      <c r="E73" s="45"/>
      <c r="F73" s="45"/>
      <c r="G73" s="45"/>
      <c r="H73" s="45"/>
      <c r="I73" s="45"/>
      <c r="J73" s="45"/>
    </row>
    <row r="74" spans="3:10" x14ac:dyDescent="0.2">
      <c r="C74" s="45"/>
      <c r="D74" s="45"/>
      <c r="E74" s="45"/>
      <c r="F74" s="45"/>
      <c r="G74" s="45"/>
      <c r="H74" s="45"/>
      <c r="I74" s="45"/>
      <c r="J74" s="45"/>
    </row>
    <row r="75" spans="3:10" x14ac:dyDescent="0.2">
      <c r="C75" s="45"/>
      <c r="D75" s="45"/>
      <c r="E75" s="45"/>
      <c r="F75" s="45"/>
      <c r="G75" s="45"/>
      <c r="H75" s="45"/>
      <c r="I75" s="45"/>
      <c r="J75" s="45"/>
    </row>
    <row r="76" spans="3:10" x14ac:dyDescent="0.2">
      <c r="C76" s="45"/>
      <c r="D76" s="45"/>
      <c r="E76" s="45"/>
      <c r="F76" s="45"/>
      <c r="G76" s="45"/>
      <c r="H76" s="45"/>
      <c r="I76" s="45"/>
      <c r="J76" s="45"/>
    </row>
    <row r="77" spans="3:10" x14ac:dyDescent="0.2">
      <c r="C77" s="45"/>
      <c r="D77" s="45"/>
      <c r="E77" s="45"/>
      <c r="F77" s="45"/>
      <c r="G77" s="45"/>
      <c r="H77" s="45"/>
      <c r="I77" s="45"/>
      <c r="J77" s="45"/>
    </row>
    <row r="78" spans="3:10" x14ac:dyDescent="0.2">
      <c r="C78" s="45"/>
      <c r="D78" s="45"/>
      <c r="E78" s="45"/>
      <c r="F78" s="45"/>
      <c r="G78" s="45"/>
      <c r="H78" s="45"/>
      <c r="I78" s="45"/>
      <c r="J78" s="45"/>
    </row>
    <row r="79" spans="3:10" x14ac:dyDescent="0.2">
      <c r="C79" s="45"/>
      <c r="D79" s="45"/>
      <c r="E79" s="45"/>
      <c r="F79" s="45"/>
      <c r="G79" s="45"/>
      <c r="H79" s="45"/>
      <c r="I79" s="45"/>
      <c r="J79" s="45"/>
    </row>
    <row r="80" spans="3:10" x14ac:dyDescent="0.2">
      <c r="C80" s="45"/>
      <c r="D80" s="45"/>
      <c r="E80" s="45"/>
      <c r="F80" s="45"/>
      <c r="G80" s="45"/>
      <c r="H80" s="45"/>
      <c r="I80" s="45"/>
      <c r="J80" s="45"/>
    </row>
    <row r="81" spans="3:10" x14ac:dyDescent="0.2">
      <c r="C81" s="45"/>
      <c r="D81" s="45"/>
      <c r="E81" s="45"/>
      <c r="F81" s="45"/>
      <c r="G81" s="45"/>
      <c r="H81" s="45"/>
      <c r="I81" s="45"/>
      <c r="J81" s="45"/>
    </row>
    <row r="82" spans="3:10" x14ac:dyDescent="0.2">
      <c r="C82" s="45"/>
      <c r="D82" s="45"/>
      <c r="E82" s="45"/>
      <c r="F82" s="45"/>
      <c r="G82" s="45"/>
      <c r="H82" s="45"/>
      <c r="I82" s="45"/>
      <c r="J82" s="45"/>
    </row>
    <row r="83" spans="3:10" x14ac:dyDescent="0.2">
      <c r="C83" s="45"/>
      <c r="D83" s="45"/>
      <c r="E83" s="45"/>
      <c r="F83" s="45"/>
      <c r="G83" s="45"/>
      <c r="H83" s="45"/>
      <c r="I83" s="45"/>
      <c r="J83" s="45"/>
    </row>
    <row r="84" spans="3:10" x14ac:dyDescent="0.2">
      <c r="C84" s="45"/>
      <c r="D84" s="45"/>
      <c r="E84" s="45"/>
      <c r="F84" s="45"/>
      <c r="G84" s="45"/>
      <c r="H84" s="45"/>
      <c r="I84" s="45"/>
      <c r="J84" s="45"/>
    </row>
    <row r="85" spans="3:10" x14ac:dyDescent="0.2">
      <c r="C85" s="45"/>
      <c r="D85" s="45"/>
      <c r="E85" s="45"/>
      <c r="F85" s="45"/>
      <c r="G85" s="45"/>
      <c r="H85" s="45"/>
      <c r="I85" s="45"/>
      <c r="J85" s="45"/>
    </row>
    <row r="86" spans="3:10" x14ac:dyDescent="0.2">
      <c r="C86" s="45"/>
      <c r="D86" s="45"/>
      <c r="E86" s="45"/>
      <c r="F86" s="45"/>
      <c r="G86" s="45"/>
      <c r="H86" s="45"/>
      <c r="I86" s="45"/>
      <c r="J86" s="45"/>
    </row>
    <row r="87" spans="3:10" x14ac:dyDescent="0.2">
      <c r="C87" s="45"/>
      <c r="D87" s="45"/>
      <c r="E87" s="45"/>
      <c r="F87" s="45"/>
      <c r="G87" s="45"/>
      <c r="H87" s="45"/>
      <c r="I87" s="45"/>
      <c r="J87" s="45"/>
    </row>
    <row r="88" spans="3:10" x14ac:dyDescent="0.2">
      <c r="C88" s="45"/>
      <c r="D88" s="45"/>
      <c r="E88" s="45"/>
      <c r="F88" s="45"/>
      <c r="G88" s="45"/>
      <c r="H88" s="45"/>
      <c r="I88" s="45"/>
      <c r="J88" s="45"/>
    </row>
    <row r="89" spans="3:10" x14ac:dyDescent="0.2">
      <c r="C89" s="45"/>
      <c r="D89" s="45"/>
      <c r="E89" s="45"/>
      <c r="F89" s="45"/>
      <c r="G89" s="45"/>
      <c r="H89" s="45"/>
      <c r="I89" s="45"/>
      <c r="J89" s="45"/>
    </row>
    <row r="90" spans="3:10" x14ac:dyDescent="0.2">
      <c r="C90" s="45"/>
      <c r="D90" s="45"/>
      <c r="E90" s="45"/>
      <c r="F90" s="45"/>
      <c r="G90" s="45"/>
      <c r="H90" s="45"/>
      <c r="I90" s="45"/>
      <c r="J90" s="45"/>
    </row>
    <row r="91" spans="3:10" x14ac:dyDescent="0.2">
      <c r="C91" s="45"/>
      <c r="D91" s="45"/>
      <c r="E91" s="45"/>
      <c r="F91" s="45"/>
      <c r="G91" s="45"/>
      <c r="H91" s="45"/>
      <c r="I91" s="45"/>
      <c r="J91" s="45"/>
    </row>
    <row r="92" spans="3:10" x14ac:dyDescent="0.2">
      <c r="C92" s="45"/>
      <c r="D92" s="45"/>
      <c r="E92" s="45"/>
      <c r="F92" s="45"/>
      <c r="G92" s="45"/>
      <c r="H92" s="45"/>
      <c r="I92" s="45"/>
      <c r="J92" s="45"/>
    </row>
  </sheetData>
  <mergeCells count="7">
    <mergeCell ref="H5:K5"/>
    <mergeCell ref="B17:L17"/>
    <mergeCell ref="C7:G7"/>
    <mergeCell ref="H7:L7"/>
    <mergeCell ref="B1:G1"/>
    <mergeCell ref="B3:G3"/>
    <mergeCell ref="C5:F5"/>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R28"/>
  <sheetViews>
    <sheetView showGridLines="0" showRowColHeaders="0" zoomScaleNormal="100" workbookViewId="0"/>
  </sheetViews>
  <sheetFormatPr defaultRowHeight="14.25" x14ac:dyDescent="0.2"/>
  <cols>
    <col min="1" max="1" customWidth="true" style="9" width="5.7109375" collapsed="false"/>
    <col min="2" max="2" customWidth="true" style="9" width="48.0" collapsed="false"/>
    <col min="3" max="17" style="9" width="9.140625" collapsed="false"/>
    <col min="18" max="18" customWidth="true" style="9" width="9.140625" collapsed="false"/>
    <col min="19" max="16384" style="9" width="9.140625" collapsed="false"/>
  </cols>
  <sheetData>
    <row r="1" spans="2:13" x14ac:dyDescent="0.2">
      <c r="B1" s="714" t="s">
        <v>106</v>
      </c>
      <c r="C1" s="715"/>
      <c r="D1" s="715"/>
      <c r="E1" s="715"/>
      <c r="F1" s="715"/>
      <c r="G1" s="715"/>
      <c r="H1" s="715"/>
      <c r="I1" s="579"/>
      <c r="J1" s="579"/>
      <c r="K1" s="579"/>
      <c r="L1" s="579"/>
    </row>
    <row r="2" spans="2:13" ht="11.25" customHeight="1" x14ac:dyDescent="0.2"/>
    <row r="3" spans="2:13" x14ac:dyDescent="0.2">
      <c r="B3" s="747" t="s">
        <v>59</v>
      </c>
      <c r="C3" s="747"/>
      <c r="D3" s="747"/>
      <c r="E3" s="747"/>
      <c r="F3" s="747"/>
      <c r="G3" s="747"/>
      <c r="H3" s="747"/>
    </row>
    <row r="4" spans="2:13" ht="5.0999999999999996" customHeight="1" x14ac:dyDescent="0.2">
      <c r="B4" s="31"/>
    </row>
    <row r="5" spans="2:13" ht="15.75" customHeight="1" thickBot="1" x14ac:dyDescent="0.25">
      <c r="B5" s="829"/>
      <c r="C5" s="824">
        <v>2024</v>
      </c>
      <c r="D5" s="818"/>
      <c r="E5" s="818"/>
      <c r="F5" s="818"/>
      <c r="G5" s="818"/>
      <c r="H5" s="818"/>
      <c r="I5" s="818"/>
      <c r="J5" s="825"/>
      <c r="K5" s="834">
        <v>2025</v>
      </c>
      <c r="L5" s="835"/>
    </row>
    <row r="6" spans="2:13" s="671" customFormat="1" ht="12.75" thickBot="1" x14ac:dyDescent="0.25">
      <c r="B6" s="829"/>
      <c r="C6" s="827" t="s">
        <v>0</v>
      </c>
      <c r="D6" s="831"/>
      <c r="E6" s="827" t="s">
        <v>1</v>
      </c>
      <c r="F6" s="831"/>
      <c r="G6" s="827" t="s">
        <v>2</v>
      </c>
      <c r="H6" s="831"/>
      <c r="I6" s="827" t="s">
        <v>3</v>
      </c>
      <c r="J6" s="828"/>
      <c r="K6" s="832" t="s">
        <v>0</v>
      </c>
      <c r="L6" s="833"/>
    </row>
    <row r="7" spans="2:13" s="671" customFormat="1" ht="12.75" thickBot="1" x14ac:dyDescent="0.25">
      <c r="B7" s="830"/>
      <c r="C7" s="672" t="s">
        <v>307</v>
      </c>
      <c r="D7" s="673" t="s">
        <v>308</v>
      </c>
      <c r="E7" s="674" t="s">
        <v>307</v>
      </c>
      <c r="F7" s="674" t="s">
        <v>308</v>
      </c>
      <c r="G7" s="674" t="s">
        <v>307</v>
      </c>
      <c r="H7" s="675" t="s">
        <v>308</v>
      </c>
      <c r="I7" s="676" t="s">
        <v>307</v>
      </c>
      <c r="J7" s="676" t="s">
        <v>308</v>
      </c>
      <c r="K7" s="676" t="s">
        <v>307</v>
      </c>
      <c r="L7" s="676" t="s">
        <v>308</v>
      </c>
      <c r="M7" s="677"/>
    </row>
    <row r="8" spans="2:13" s="71" customFormat="1" ht="13.5" thickTop="1" thickBot="1" x14ac:dyDescent="0.25">
      <c r="B8" s="55" t="s">
        <v>299</v>
      </c>
      <c r="C8" s="333">
        <v>127.83</v>
      </c>
      <c r="D8" s="377">
        <v>101.89</v>
      </c>
      <c r="E8" s="334">
        <v>138.76</v>
      </c>
      <c r="F8" s="334">
        <v>99.1</v>
      </c>
      <c r="G8" s="334">
        <v>208.28</v>
      </c>
      <c r="H8" s="334">
        <v>70.209999999999994</v>
      </c>
      <c r="I8" s="334">
        <v>143.13</v>
      </c>
      <c r="J8" s="334">
        <v>103.01</v>
      </c>
      <c r="K8" s="463">
        <v>167.83</v>
      </c>
      <c r="L8" s="463">
        <v>64.87</v>
      </c>
      <c r="M8" s="678"/>
    </row>
    <row r="9" spans="2:13" s="71" customFormat="1" ht="13.5" thickTop="1" thickBot="1" x14ac:dyDescent="0.25">
      <c r="B9" s="56" t="s">
        <v>309</v>
      </c>
      <c r="C9" s="44">
        <v>17.73</v>
      </c>
      <c r="D9" s="44">
        <v>38.36</v>
      </c>
      <c r="E9" s="44">
        <v>19.87</v>
      </c>
      <c r="F9" s="44">
        <v>37.03</v>
      </c>
      <c r="G9" s="44">
        <v>6.56</v>
      </c>
      <c r="H9" s="44">
        <v>24.55</v>
      </c>
      <c r="I9" s="44">
        <v>3.64</v>
      </c>
      <c r="J9" s="44">
        <v>37.409999999999997</v>
      </c>
      <c r="K9" s="61">
        <v>8.18</v>
      </c>
      <c r="L9" s="61">
        <v>29.76</v>
      </c>
      <c r="M9" s="678"/>
    </row>
    <row r="10" spans="2:13" s="71" customFormat="1" ht="13.5" thickTop="1" thickBot="1" x14ac:dyDescent="0.25">
      <c r="B10" s="56" t="s">
        <v>310</v>
      </c>
      <c r="C10" s="44">
        <v>110.1</v>
      </c>
      <c r="D10" s="44">
        <v>63.53</v>
      </c>
      <c r="E10" s="44">
        <v>118.89</v>
      </c>
      <c r="F10" s="44">
        <v>62.07</v>
      </c>
      <c r="G10" s="44">
        <v>201.72</v>
      </c>
      <c r="H10" s="44">
        <v>45.66</v>
      </c>
      <c r="I10" s="44">
        <v>139.49</v>
      </c>
      <c r="J10" s="44">
        <v>65.599999999999994</v>
      </c>
      <c r="K10" s="61">
        <v>159.65</v>
      </c>
      <c r="L10" s="61">
        <v>35.1</v>
      </c>
      <c r="M10" s="678"/>
    </row>
    <row r="11" spans="2:13" s="71" customFormat="1" ht="13.5" thickTop="1" thickBot="1" x14ac:dyDescent="0.25">
      <c r="B11" s="57" t="s">
        <v>311</v>
      </c>
      <c r="C11" s="335">
        <v>9.4600000000000009</v>
      </c>
      <c r="D11" s="335">
        <v>22.14</v>
      </c>
      <c r="E11" s="335">
        <v>11.61</v>
      </c>
      <c r="F11" s="335">
        <v>3.8</v>
      </c>
      <c r="G11" s="335">
        <v>24.85</v>
      </c>
      <c r="H11" s="335">
        <v>7.85</v>
      </c>
      <c r="I11" s="335">
        <v>4.84</v>
      </c>
      <c r="J11" s="335">
        <v>15.9</v>
      </c>
      <c r="K11" s="464">
        <v>15.4</v>
      </c>
      <c r="L11" s="464">
        <v>5.24</v>
      </c>
      <c r="M11" s="678"/>
    </row>
    <row r="12" spans="2:13" s="71" customFormat="1" ht="13.5" thickTop="1" thickBot="1" x14ac:dyDescent="0.25">
      <c r="B12" s="57" t="s">
        <v>312</v>
      </c>
      <c r="C12" s="335">
        <v>68.03</v>
      </c>
      <c r="D12" s="335"/>
      <c r="E12" s="335">
        <v>82.35</v>
      </c>
      <c r="F12" s="335"/>
      <c r="G12" s="335">
        <v>152.41</v>
      </c>
      <c r="H12" s="335"/>
      <c r="I12" s="335">
        <v>90</v>
      </c>
      <c r="J12" s="335"/>
      <c r="K12" s="464">
        <v>104.84</v>
      </c>
      <c r="L12" s="464"/>
      <c r="M12" s="678"/>
    </row>
    <row r="13" spans="2:13" s="71" customFormat="1" ht="12.75" thickTop="1" x14ac:dyDescent="0.2">
      <c r="B13" s="58" t="s">
        <v>313</v>
      </c>
      <c r="C13" s="336">
        <v>32.619999999999997</v>
      </c>
      <c r="D13" s="336">
        <v>41.39</v>
      </c>
      <c r="E13" s="336">
        <v>24.93</v>
      </c>
      <c r="F13" s="336">
        <v>58.27</v>
      </c>
      <c r="G13" s="336">
        <v>24.46</v>
      </c>
      <c r="H13" s="336">
        <v>37.81</v>
      </c>
      <c r="I13" s="336">
        <v>44.65</v>
      </c>
      <c r="J13" s="336">
        <v>49.7</v>
      </c>
      <c r="K13" s="465">
        <v>39.409999999999997</v>
      </c>
      <c r="L13" s="465">
        <v>29.87</v>
      </c>
      <c r="M13" s="678"/>
    </row>
    <row r="14" spans="2:13" s="71" customFormat="1" ht="24" customHeight="1" x14ac:dyDescent="0.2">
      <c r="B14" s="826" t="s">
        <v>314</v>
      </c>
      <c r="C14" s="826"/>
      <c r="D14" s="826"/>
      <c r="E14" s="826"/>
      <c r="F14" s="826"/>
      <c r="G14" s="826"/>
      <c r="H14" s="826"/>
      <c r="I14" s="826"/>
      <c r="J14" s="826"/>
      <c r="K14" s="826"/>
      <c r="L14" s="826"/>
    </row>
    <row r="17" spans="3:18" x14ac:dyDescent="0.2">
      <c r="C17" s="32"/>
      <c r="D17" s="32"/>
      <c r="E17" s="32"/>
      <c r="F17" s="32"/>
      <c r="G17" s="32"/>
      <c r="H17" s="32"/>
      <c r="I17" s="32"/>
      <c r="J17" s="32"/>
      <c r="K17" s="32"/>
      <c r="L17" s="32"/>
      <c r="M17" s="32"/>
      <c r="N17" s="32"/>
      <c r="O17" s="32"/>
      <c r="P17" s="32"/>
      <c r="Q17" s="32"/>
      <c r="R17" s="32"/>
    </row>
    <row r="18" spans="3:18" x14ac:dyDescent="0.2">
      <c r="C18" s="32"/>
      <c r="D18" s="32"/>
      <c r="E18" s="32"/>
      <c r="F18" s="32"/>
      <c r="G18" s="32"/>
      <c r="H18" s="32"/>
      <c r="I18" s="32"/>
      <c r="J18" s="32"/>
      <c r="K18" s="32"/>
      <c r="L18" s="32"/>
      <c r="M18" s="32"/>
      <c r="N18" s="32"/>
      <c r="O18" s="32"/>
      <c r="P18" s="32"/>
      <c r="Q18" s="32"/>
      <c r="R18" s="32"/>
    </row>
    <row r="19" spans="3:18" x14ac:dyDescent="0.2">
      <c r="C19" s="32"/>
      <c r="D19" s="32"/>
      <c r="E19" s="32"/>
      <c r="F19" s="32"/>
      <c r="G19" s="32"/>
      <c r="H19" s="32"/>
      <c r="I19" s="32"/>
      <c r="J19" s="32"/>
      <c r="K19" s="32"/>
      <c r="L19" s="32"/>
      <c r="M19" s="32"/>
      <c r="N19" s="32"/>
      <c r="O19" s="32"/>
      <c r="P19" s="32"/>
      <c r="Q19" s="32"/>
      <c r="R19" s="32"/>
    </row>
    <row r="20" spans="3:18" x14ac:dyDescent="0.2">
      <c r="C20" s="32"/>
      <c r="D20" s="32"/>
      <c r="E20" s="32"/>
      <c r="F20" s="32"/>
      <c r="G20" s="32"/>
      <c r="H20" s="32"/>
      <c r="I20" s="32"/>
      <c r="J20" s="32"/>
      <c r="K20" s="32"/>
      <c r="L20" s="32"/>
      <c r="M20" s="32"/>
      <c r="N20" s="32"/>
      <c r="O20" s="32"/>
      <c r="P20" s="32"/>
      <c r="Q20" s="32"/>
      <c r="R20" s="32"/>
    </row>
    <row r="21" spans="3:18" x14ac:dyDescent="0.2">
      <c r="C21" s="32"/>
      <c r="D21" s="32"/>
      <c r="E21" s="32"/>
      <c r="F21" s="32"/>
      <c r="G21" s="32"/>
      <c r="H21" s="32"/>
      <c r="I21" s="32"/>
      <c r="J21" s="32"/>
      <c r="K21" s="32"/>
      <c r="L21" s="32"/>
      <c r="M21" s="32"/>
      <c r="N21" s="32"/>
      <c r="O21" s="32"/>
      <c r="P21" s="32"/>
      <c r="Q21" s="32"/>
      <c r="R21" s="32"/>
    </row>
    <row r="22" spans="3:18" x14ac:dyDescent="0.2">
      <c r="C22" s="32"/>
      <c r="D22" s="32"/>
      <c r="E22" s="32"/>
      <c r="F22" s="32"/>
      <c r="G22" s="32"/>
      <c r="H22" s="32"/>
      <c r="I22" s="32"/>
      <c r="J22" s="32"/>
      <c r="K22" s="32"/>
      <c r="L22" s="32"/>
      <c r="M22" s="32"/>
      <c r="N22" s="32"/>
      <c r="O22" s="32"/>
      <c r="P22" s="32"/>
      <c r="Q22" s="32"/>
      <c r="R22" s="32"/>
    </row>
    <row r="23" spans="3:18" x14ac:dyDescent="0.2">
      <c r="C23" s="32"/>
      <c r="D23" s="32"/>
      <c r="E23" s="32"/>
      <c r="F23" s="32"/>
      <c r="G23" s="32"/>
      <c r="H23" s="32"/>
      <c r="I23" s="32"/>
      <c r="J23" s="32"/>
      <c r="K23" s="32"/>
      <c r="L23" s="32"/>
      <c r="M23" s="32"/>
      <c r="N23" s="32"/>
      <c r="O23" s="32"/>
      <c r="P23" s="32"/>
      <c r="Q23" s="32"/>
      <c r="R23" s="32"/>
    </row>
    <row r="24" spans="3:18" x14ac:dyDescent="0.2">
      <c r="C24" s="32"/>
      <c r="D24" s="32"/>
      <c r="E24" s="32"/>
      <c r="F24" s="32"/>
      <c r="G24" s="32"/>
      <c r="H24" s="32"/>
      <c r="I24" s="32"/>
      <c r="J24" s="32"/>
      <c r="K24" s="32"/>
      <c r="L24" s="32"/>
      <c r="M24" s="32"/>
      <c r="N24" s="32"/>
      <c r="O24" s="32"/>
      <c r="P24" s="32"/>
      <c r="Q24" s="32"/>
      <c r="R24" s="32"/>
    </row>
    <row r="25" spans="3:18" x14ac:dyDescent="0.2">
      <c r="C25" s="32"/>
      <c r="D25" s="32"/>
      <c r="E25" s="32"/>
      <c r="F25" s="32"/>
      <c r="G25" s="32"/>
      <c r="H25" s="32"/>
      <c r="I25" s="32"/>
      <c r="J25" s="32"/>
      <c r="K25" s="32"/>
      <c r="L25" s="32"/>
      <c r="M25" s="32"/>
      <c r="N25" s="32"/>
      <c r="O25" s="32"/>
      <c r="P25" s="32"/>
      <c r="Q25" s="32"/>
      <c r="R25" s="32"/>
    </row>
    <row r="26" spans="3:18" x14ac:dyDescent="0.2">
      <c r="C26" s="32"/>
      <c r="D26" s="32"/>
      <c r="E26" s="32"/>
      <c r="F26" s="32"/>
      <c r="G26" s="32"/>
      <c r="H26" s="32"/>
      <c r="I26" s="32"/>
      <c r="J26" s="32"/>
      <c r="K26" s="32"/>
      <c r="L26" s="32"/>
      <c r="M26" s="32"/>
      <c r="N26" s="32"/>
      <c r="O26" s="32"/>
      <c r="P26" s="32"/>
      <c r="Q26" s="32"/>
      <c r="R26" s="32"/>
    </row>
    <row r="27" spans="3:18" x14ac:dyDescent="0.2">
      <c r="C27" s="32"/>
      <c r="D27" s="32"/>
      <c r="E27" s="32"/>
      <c r="F27" s="32"/>
      <c r="G27" s="32"/>
      <c r="H27" s="32"/>
      <c r="I27" s="32"/>
      <c r="J27" s="32"/>
      <c r="K27" s="32"/>
      <c r="L27" s="32"/>
      <c r="M27" s="32"/>
      <c r="N27" s="32"/>
      <c r="O27" s="32"/>
      <c r="P27" s="32"/>
      <c r="Q27" s="32"/>
      <c r="R27" s="32"/>
    </row>
    <row r="28" spans="3:18" x14ac:dyDescent="0.2">
      <c r="C28" s="32"/>
      <c r="D28" s="32"/>
      <c r="E28" s="32"/>
      <c r="F28" s="32"/>
      <c r="G28" s="32"/>
      <c r="H28" s="32"/>
      <c r="I28" s="32"/>
      <c r="J28" s="32"/>
      <c r="K28" s="32"/>
      <c r="L28" s="32"/>
      <c r="M28" s="32"/>
      <c r="N28" s="32"/>
      <c r="O28" s="32"/>
      <c r="P28" s="32"/>
      <c r="Q28" s="32"/>
      <c r="R28" s="32"/>
    </row>
  </sheetData>
  <mergeCells count="11">
    <mergeCell ref="B1:H1"/>
    <mergeCell ref="B3:H3"/>
    <mergeCell ref="B14:L14"/>
    <mergeCell ref="C5:J5"/>
    <mergeCell ref="I6:J6"/>
    <mergeCell ref="B5:B7"/>
    <mergeCell ref="C6:D6"/>
    <mergeCell ref="E6:F6"/>
    <mergeCell ref="G6:H6"/>
    <mergeCell ref="K6:L6"/>
    <mergeCell ref="K5:L5"/>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P57"/>
  <sheetViews>
    <sheetView showGridLines="0" showRowColHeaders="0" showZeros="0" zoomScaleNormal="100" workbookViewId="0"/>
  </sheetViews>
  <sheetFormatPr defaultColWidth="9.140625" defaultRowHeight="12.75" x14ac:dyDescent="0.2"/>
  <cols>
    <col min="1" max="1" customWidth="true" style="46" width="5.7109375" collapsed="false"/>
    <col min="2" max="2" customWidth="true" style="46" width="31.140625" collapsed="false"/>
    <col min="3" max="6" customWidth="true" style="46" width="11.85546875" collapsed="false"/>
    <col min="7" max="7" customWidth="true" style="46" width="10.7109375" collapsed="false"/>
    <col min="8" max="9" customWidth="true" style="46" width="13.0" collapsed="false"/>
    <col min="10" max="12" customWidth="true" style="46" width="7.85546875" collapsed="false"/>
    <col min="13" max="16384" style="46" width="9.140625" collapsed="false"/>
  </cols>
  <sheetData>
    <row r="1" spans="2:14" s="9" customFormat="1" ht="14.25" x14ac:dyDescent="0.2">
      <c r="B1" s="714" t="s">
        <v>106</v>
      </c>
      <c r="C1" s="714"/>
      <c r="D1" s="714"/>
      <c r="E1" s="714"/>
      <c r="F1" s="714"/>
      <c r="G1" s="714"/>
      <c r="H1" s="714"/>
      <c r="I1" s="714"/>
      <c r="J1" s="714"/>
      <c r="K1" s="714"/>
      <c r="L1" s="714"/>
      <c r="M1" s="714"/>
    </row>
    <row r="2" spans="2:14" ht="11.25" customHeight="1" x14ac:dyDescent="0.2">
      <c r="B2" s="836"/>
      <c r="C2" s="837"/>
      <c r="D2" s="838"/>
      <c r="E2" s="838"/>
      <c r="F2" s="838"/>
      <c r="G2" s="9"/>
      <c r="H2" s="9"/>
      <c r="I2" s="9"/>
    </row>
    <row r="3" spans="2:14" s="679" customFormat="1" ht="14.25" x14ac:dyDescent="0.25">
      <c r="B3" s="717" t="s">
        <v>181</v>
      </c>
      <c r="C3" s="717"/>
      <c r="D3" s="717"/>
      <c r="E3" s="717"/>
      <c r="F3" s="717"/>
      <c r="G3" s="717"/>
      <c r="H3" s="717"/>
      <c r="I3" s="717"/>
      <c r="J3" s="717"/>
      <c r="K3" s="717"/>
      <c r="L3" s="717"/>
      <c r="M3" s="717"/>
    </row>
    <row r="4" spans="2:14" ht="5.0999999999999996" customHeight="1" x14ac:dyDescent="0.2">
      <c r="B4" s="47"/>
      <c r="C4" s="48"/>
      <c r="D4" s="21"/>
      <c r="E4" s="21"/>
      <c r="F4" s="21"/>
      <c r="G4" s="21"/>
      <c r="H4" s="21"/>
      <c r="I4" s="21"/>
    </row>
    <row r="5" spans="2:14" s="112" customFormat="1" ht="14.25" x14ac:dyDescent="0.2">
      <c r="B5" s="109" t="s">
        <v>133</v>
      </c>
      <c r="C5" s="109"/>
      <c r="D5" s="109"/>
      <c r="E5" s="109"/>
      <c r="F5" s="109"/>
      <c r="G5" s="110"/>
      <c r="H5" s="110"/>
      <c r="I5" s="110"/>
      <c r="J5" s="110"/>
      <c r="K5" s="110"/>
      <c r="L5" s="110"/>
      <c r="M5" s="111"/>
    </row>
    <row r="10" spans="2:14" ht="14.25" x14ac:dyDescent="0.2">
      <c r="M10" s="11"/>
      <c r="N10" s="233"/>
    </row>
    <row r="21" spans="2:16" ht="61.5" customHeight="1" x14ac:dyDescent="0.2"/>
    <row r="28" spans="2:16" x14ac:dyDescent="0.2">
      <c r="B28" s="49"/>
    </row>
    <row r="29" spans="2:16" s="681" customFormat="1" ht="12" x14ac:dyDescent="0.2">
      <c r="B29" s="680"/>
      <c r="C29" s="63" t="s">
        <v>315</v>
      </c>
      <c r="D29" s="63" t="s">
        <v>316</v>
      </c>
      <c r="G29" s="682"/>
      <c r="H29" s="63" t="s">
        <v>315</v>
      </c>
      <c r="I29" s="63" t="s">
        <v>316</v>
      </c>
      <c r="O29" s="71"/>
      <c r="P29" s="71"/>
    </row>
    <row r="30" spans="2:16" s="683" customFormat="1" ht="10.5" x14ac:dyDescent="0.15">
      <c r="B30" s="3" t="s">
        <v>293</v>
      </c>
      <c r="C30" s="64">
        <v>45.563154760000003</v>
      </c>
      <c r="D30" s="64">
        <v>114.96696538</v>
      </c>
      <c r="E30" s="50"/>
      <c r="F30" s="50"/>
      <c r="G30" s="64" t="s">
        <v>317</v>
      </c>
      <c r="H30" s="64">
        <v>1.28857972</v>
      </c>
      <c r="I30" s="64">
        <v>0.22032033000000001</v>
      </c>
      <c r="L30" s="50"/>
      <c r="O30" s="22"/>
      <c r="P30" s="22"/>
    </row>
    <row r="31" spans="2:16" s="50" customFormat="1" ht="10.5" x14ac:dyDescent="0.15">
      <c r="B31" s="3" t="s">
        <v>318</v>
      </c>
      <c r="C31" s="64">
        <v>8.0818557599999998</v>
      </c>
      <c r="D31" s="64">
        <v>14.017695209999999</v>
      </c>
      <c r="G31" s="64" t="s">
        <v>319</v>
      </c>
      <c r="H31" s="64">
        <v>114.53361275</v>
      </c>
      <c r="I31" s="64">
        <v>177.54621901999997</v>
      </c>
      <c r="O31" s="22"/>
      <c r="P31" s="22"/>
    </row>
    <row r="32" spans="2:16" s="50" customFormat="1" ht="10.5" x14ac:dyDescent="0.15">
      <c r="B32" s="3" t="s">
        <v>320</v>
      </c>
      <c r="C32" s="64">
        <v>32.31870017</v>
      </c>
      <c r="D32" s="64">
        <v>21.35920582</v>
      </c>
      <c r="G32" s="261"/>
      <c r="O32" s="22"/>
      <c r="P32" s="22"/>
    </row>
    <row r="33" spans="2:16" s="684" customFormat="1" ht="10.5" x14ac:dyDescent="0.15">
      <c r="B33" s="3" t="s">
        <v>321</v>
      </c>
      <c r="C33" s="64">
        <v>29.858481780000002</v>
      </c>
      <c r="D33" s="64">
        <v>25.395045280000001</v>
      </c>
      <c r="E33" s="50"/>
      <c r="F33" s="50" t="s">
        <v>58</v>
      </c>
      <c r="G33" s="261"/>
      <c r="H33" s="50"/>
      <c r="I33" s="50"/>
      <c r="O33" s="22"/>
      <c r="P33" s="22"/>
    </row>
    <row r="34" spans="2:16" s="684" customFormat="1" ht="10.5" x14ac:dyDescent="0.15">
      <c r="B34" s="3" t="s">
        <v>322</v>
      </c>
      <c r="C34" s="64"/>
      <c r="D34" s="64">
        <v>2.0276276599999998</v>
      </c>
      <c r="E34" s="50"/>
      <c r="F34" s="50"/>
      <c r="G34" s="261"/>
      <c r="H34" s="50"/>
      <c r="I34" s="50"/>
      <c r="O34" s="22"/>
      <c r="P34" s="22"/>
    </row>
    <row r="35" spans="2:16" s="50" customFormat="1" ht="10.5" x14ac:dyDescent="0.15">
      <c r="B35" s="3" t="s">
        <v>222</v>
      </c>
      <c r="C35" s="64">
        <v>115.82219247</v>
      </c>
      <c r="D35" s="64">
        <v>177.76653935000002</v>
      </c>
      <c r="G35" s="261"/>
    </row>
    <row r="36" spans="2:16" x14ac:dyDescent="0.2">
      <c r="G36" s="261"/>
    </row>
    <row r="37" spans="2:16" s="50" customFormat="1" x14ac:dyDescent="0.2">
      <c r="C37" s="46"/>
      <c r="D37" s="46"/>
      <c r="E37" s="46"/>
      <c r="F37" s="46"/>
      <c r="G37" s="261"/>
      <c r="H37" s="46"/>
      <c r="I37" s="46"/>
      <c r="J37" s="46"/>
      <c r="K37" s="46"/>
      <c r="L37" s="46"/>
      <c r="M37" s="46"/>
    </row>
    <row r="38" spans="2:16" s="50" customFormat="1" x14ac:dyDescent="0.2">
      <c r="C38" s="46"/>
      <c r="D38" s="46"/>
      <c r="E38" s="46"/>
      <c r="F38" s="46"/>
      <c r="G38" s="46"/>
      <c r="H38" s="46"/>
      <c r="I38" s="46"/>
      <c r="J38" s="46"/>
      <c r="K38" s="46"/>
      <c r="L38" s="46"/>
      <c r="M38" s="46"/>
    </row>
    <row r="39" spans="2:16" s="50" customFormat="1" x14ac:dyDescent="0.2">
      <c r="C39" s="46"/>
      <c r="D39" s="46"/>
      <c r="E39" s="46"/>
      <c r="F39" s="46"/>
      <c r="G39" s="46"/>
      <c r="H39" s="46"/>
      <c r="I39" s="46"/>
      <c r="J39" s="46"/>
      <c r="K39" s="46"/>
      <c r="L39" s="46"/>
      <c r="M39" s="46"/>
    </row>
    <row r="40" spans="2:16" x14ac:dyDescent="0.2">
      <c r="F40" s="51"/>
      <c r="G40" s="51"/>
      <c r="H40" s="51"/>
    </row>
    <row r="41" spans="2:16" x14ac:dyDescent="0.2">
      <c r="E41" s="51"/>
      <c r="F41" s="51"/>
      <c r="G41" s="51"/>
      <c r="H41" s="51"/>
      <c r="I41" s="51"/>
    </row>
    <row r="42" spans="2:16" x14ac:dyDescent="0.2">
      <c r="E42" s="51"/>
      <c r="F42" s="51"/>
      <c r="G42" s="51"/>
      <c r="H42" s="51"/>
      <c r="I42" s="51"/>
    </row>
    <row r="43" spans="2:16" x14ac:dyDescent="0.2">
      <c r="E43" s="51"/>
      <c r="F43" s="51"/>
      <c r="G43" s="51"/>
      <c r="H43" s="51"/>
      <c r="I43" s="51"/>
    </row>
    <row r="44" spans="2:16" x14ac:dyDescent="0.2">
      <c r="E44" s="51"/>
      <c r="F44" s="51"/>
      <c r="G44" s="51"/>
      <c r="H44" s="51"/>
      <c r="I44" s="51"/>
    </row>
    <row r="45" spans="2:16" x14ac:dyDescent="0.2">
      <c r="E45" s="51"/>
      <c r="F45" s="51"/>
      <c r="G45" s="51"/>
      <c r="H45" s="51"/>
      <c r="I45" s="51"/>
    </row>
    <row r="46" spans="2:16" x14ac:dyDescent="0.2">
      <c r="E46" s="51"/>
      <c r="F46" s="51"/>
      <c r="G46" s="51"/>
      <c r="H46" s="51"/>
      <c r="I46" s="51"/>
    </row>
    <row r="47" spans="2:16" x14ac:dyDescent="0.2">
      <c r="C47" s="51"/>
      <c r="D47" s="51"/>
      <c r="E47" s="51"/>
      <c r="F47" s="51"/>
      <c r="G47" s="51"/>
      <c r="H47" s="51"/>
      <c r="I47" s="51"/>
      <c r="J47" s="51"/>
      <c r="K47" s="51"/>
      <c r="L47" s="51"/>
      <c r="M47" s="51"/>
    </row>
    <row r="48" spans="2:16" x14ac:dyDescent="0.2">
      <c r="C48" s="51"/>
      <c r="D48" s="51"/>
      <c r="E48" s="51"/>
      <c r="F48" s="51"/>
      <c r="G48" s="51"/>
      <c r="H48" s="51"/>
      <c r="I48" s="51"/>
      <c r="J48" s="51"/>
      <c r="K48" s="51"/>
      <c r="L48" s="51"/>
      <c r="M48" s="51"/>
    </row>
    <row r="49" spans="3:13" x14ac:dyDescent="0.2">
      <c r="C49" s="51"/>
      <c r="D49" s="51"/>
      <c r="E49" s="51"/>
      <c r="F49" s="51"/>
      <c r="G49" s="51"/>
      <c r="H49" s="51"/>
      <c r="I49" s="51"/>
      <c r="J49" s="51"/>
      <c r="K49" s="51"/>
      <c r="L49" s="51"/>
      <c r="M49" s="51"/>
    </row>
    <row r="50" spans="3:13" x14ac:dyDescent="0.2">
      <c r="C50" s="51"/>
      <c r="D50" s="51"/>
      <c r="E50" s="51"/>
      <c r="F50" s="51"/>
      <c r="G50" s="51"/>
      <c r="H50" s="51"/>
      <c r="I50" s="51"/>
      <c r="J50" s="51"/>
      <c r="K50" s="51"/>
      <c r="L50" s="51"/>
      <c r="M50" s="51"/>
    </row>
    <row r="51" spans="3:13" x14ac:dyDescent="0.2">
      <c r="C51" s="51"/>
      <c r="D51" s="51"/>
      <c r="E51" s="51"/>
      <c r="I51" s="51"/>
      <c r="J51" s="51"/>
      <c r="K51" s="51"/>
      <c r="L51" s="51"/>
      <c r="M51" s="51"/>
    </row>
    <row r="52" spans="3:13" x14ac:dyDescent="0.2">
      <c r="C52" s="51"/>
      <c r="D52" s="51"/>
      <c r="J52" s="51"/>
      <c r="K52" s="51"/>
      <c r="L52" s="51"/>
      <c r="M52" s="51"/>
    </row>
    <row r="53" spans="3:13" x14ac:dyDescent="0.2">
      <c r="C53" s="51"/>
      <c r="D53" s="51"/>
      <c r="J53" s="51"/>
      <c r="K53" s="51"/>
      <c r="L53" s="51"/>
      <c r="M53" s="51"/>
    </row>
    <row r="54" spans="3:13" x14ac:dyDescent="0.2">
      <c r="C54" s="51"/>
      <c r="D54" s="51"/>
      <c r="J54" s="51"/>
      <c r="K54" s="51"/>
      <c r="L54" s="51"/>
      <c r="M54" s="51"/>
    </row>
    <row r="55" spans="3:13" x14ac:dyDescent="0.2">
      <c r="C55" s="51"/>
      <c r="D55" s="51"/>
      <c r="J55" s="51"/>
      <c r="K55" s="51"/>
      <c r="L55" s="51"/>
      <c r="M55" s="51"/>
    </row>
    <row r="56" spans="3:13" x14ac:dyDescent="0.2">
      <c r="C56" s="51"/>
      <c r="D56" s="51"/>
      <c r="J56" s="51"/>
      <c r="K56" s="51"/>
      <c r="L56" s="51"/>
      <c r="M56" s="51"/>
    </row>
    <row r="57" spans="3:13" x14ac:dyDescent="0.2">
      <c r="C57" s="51"/>
      <c r="D57" s="51"/>
      <c r="J57" s="51"/>
      <c r="K57" s="51"/>
      <c r="L57" s="51"/>
      <c r="M57" s="51"/>
    </row>
  </sheetData>
  <mergeCells count="3">
    <mergeCell ref="B3:M3"/>
    <mergeCell ref="B2:F2"/>
    <mergeCell ref="B1:M1"/>
  </mergeCells>
  <hyperlinks>
    <hyperlink ref="B1:K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K37"/>
  <sheetViews>
    <sheetView showGridLines="0" showRowColHeaders="0" zoomScaleNormal="100" workbookViewId="0"/>
  </sheetViews>
  <sheetFormatPr defaultColWidth="9.140625" defaultRowHeight="11.25" customHeight="1" x14ac:dyDescent="0.15"/>
  <cols>
    <col min="1" max="1" customWidth="true" style="22" width="5.7109375" collapsed="false"/>
    <col min="2" max="2" customWidth="true" style="22" width="42.28515625" collapsed="false"/>
    <col min="3" max="3" customWidth="true" style="22" width="9.140625" collapsed="false"/>
    <col min="4" max="6" style="22" width="9.140625" collapsed="false"/>
    <col min="7" max="7" customWidth="true" style="22" width="9.7109375" collapsed="false"/>
    <col min="8" max="8" customWidth="true" style="22" width="8.7109375" collapsed="false"/>
    <col min="9" max="16384" style="22" width="9.140625" collapsed="false"/>
  </cols>
  <sheetData>
    <row r="1" spans="2:11" s="9" customFormat="1" ht="14.25" x14ac:dyDescent="0.2">
      <c r="B1" s="714" t="s">
        <v>106</v>
      </c>
      <c r="C1" s="714"/>
      <c r="D1" s="714"/>
      <c r="E1" s="714"/>
      <c r="F1" s="714"/>
      <c r="G1" s="714"/>
      <c r="H1" s="714"/>
    </row>
    <row r="3" spans="2:11" s="21" customFormat="1" ht="30" customHeight="1" x14ac:dyDescent="0.2">
      <c r="B3" s="817" t="s">
        <v>111</v>
      </c>
      <c r="C3" s="840"/>
      <c r="D3" s="840"/>
      <c r="E3" s="840"/>
      <c r="F3" s="840"/>
      <c r="G3" s="840"/>
      <c r="H3" s="840"/>
    </row>
    <row r="4" spans="2:11" ht="5.0999999999999996" customHeight="1" x14ac:dyDescent="0.2">
      <c r="B4" s="23"/>
      <c r="C4" s="23"/>
      <c r="D4" s="23"/>
      <c r="E4" s="23"/>
      <c r="F4" s="23"/>
      <c r="G4" s="23"/>
      <c r="H4" s="23"/>
    </row>
    <row r="5" spans="2:11" s="114" customFormat="1" ht="14.25" x14ac:dyDescent="0.2">
      <c r="B5" s="839" t="s">
        <v>134</v>
      </c>
      <c r="C5" s="839"/>
      <c r="D5" s="839"/>
      <c r="E5" s="839"/>
      <c r="F5" s="839"/>
      <c r="G5" s="839"/>
      <c r="H5" s="839"/>
    </row>
    <row r="6" spans="2:11" ht="11.25" customHeight="1" x14ac:dyDescent="0.15">
      <c r="B6" s="24"/>
    </row>
    <row r="10" spans="2:11" ht="11.25" customHeight="1" x14ac:dyDescent="0.2">
      <c r="K10" s="9"/>
    </row>
    <row r="19" spans="2:8" ht="11.25" customHeight="1" x14ac:dyDescent="0.15">
      <c r="E19" s="25"/>
    </row>
    <row r="20" spans="2:8" ht="11.25" customHeight="1" x14ac:dyDescent="0.15">
      <c r="E20" s="25"/>
    </row>
    <row r="21" spans="2:8" ht="11.25" customHeight="1" x14ac:dyDescent="0.15">
      <c r="E21" s="25"/>
    </row>
    <row r="22" spans="2:8" ht="11.25" customHeight="1" x14ac:dyDescent="0.15">
      <c r="E22" s="25"/>
    </row>
    <row r="23" spans="2:8" ht="11.25" customHeight="1" x14ac:dyDescent="0.15">
      <c r="E23" s="26"/>
    </row>
    <row r="24" spans="2:8" ht="11.25" customHeight="1" x14ac:dyDescent="0.15">
      <c r="E24" s="26"/>
    </row>
    <row r="25" spans="2:8" ht="11.25" customHeight="1" x14ac:dyDescent="0.15">
      <c r="E25" s="27"/>
    </row>
    <row r="26" spans="2:8" ht="11.25" customHeight="1" x14ac:dyDescent="0.15">
      <c r="E26" s="28"/>
    </row>
    <row r="31" spans="2:8" ht="10.5" x14ac:dyDescent="0.15">
      <c r="B31" s="3" t="s">
        <v>323</v>
      </c>
      <c r="C31" s="466">
        <v>0.307</v>
      </c>
      <c r="E31" s="685"/>
      <c r="H31" s="261"/>
    </row>
    <row r="32" spans="2:8" ht="10.5" x14ac:dyDescent="0.15">
      <c r="B32" s="3" t="s">
        <v>324</v>
      </c>
      <c r="C32" s="466">
        <v>0.307</v>
      </c>
      <c r="E32" s="685"/>
      <c r="H32" s="261"/>
    </row>
    <row r="33" spans="2:8" ht="10.5" x14ac:dyDescent="0.15">
      <c r="B33" s="3" t="s">
        <v>325</v>
      </c>
      <c r="C33" s="466">
        <v>0.19</v>
      </c>
      <c r="E33" s="685"/>
      <c r="F33" s="29"/>
      <c r="H33" s="261"/>
    </row>
    <row r="34" spans="2:8" ht="10.5" x14ac:dyDescent="0.15">
      <c r="B34" s="3" t="s">
        <v>326</v>
      </c>
      <c r="C34" s="466">
        <v>0.13200000000000001</v>
      </c>
      <c r="E34" s="685"/>
      <c r="F34" s="29"/>
      <c r="H34" s="261"/>
    </row>
    <row r="35" spans="2:8" ht="10.5" x14ac:dyDescent="0.15">
      <c r="B35" s="3" t="s">
        <v>327</v>
      </c>
      <c r="C35" s="466">
        <v>4.4999999999999998E-2</v>
      </c>
      <c r="E35" s="685"/>
      <c r="F35" s="29"/>
      <c r="H35" s="261"/>
    </row>
    <row r="36" spans="2:8" ht="10.5" x14ac:dyDescent="0.15">
      <c r="B36" s="3" t="s">
        <v>328</v>
      </c>
      <c r="C36" s="466">
        <v>1.9E-2</v>
      </c>
      <c r="E36" s="685"/>
      <c r="F36" s="29"/>
      <c r="H36" s="261"/>
    </row>
    <row r="37" spans="2:8" ht="11.25" customHeight="1" x14ac:dyDescent="0.15">
      <c r="B37" s="2"/>
    </row>
  </sheetData>
  <mergeCells count="3">
    <mergeCell ref="B1:H1"/>
    <mergeCell ref="B5:H5"/>
    <mergeCell ref="B3:H3"/>
  </mergeCells>
  <hyperlinks>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19"/>
  <sheetViews>
    <sheetView showGridLines="0" showRowColHeaders="0" zoomScaleNormal="100" workbookViewId="0"/>
  </sheetViews>
  <sheetFormatPr defaultRowHeight="14.25" x14ac:dyDescent="0.2"/>
  <cols>
    <col min="1" max="1" customWidth="true" style="9" width="5.7109375" collapsed="false"/>
    <col min="2" max="2" customWidth="true" style="9" width="56.140625" collapsed="false"/>
    <col min="3" max="8" customWidth="true" style="9" width="13.42578125" collapsed="false"/>
    <col min="9" max="16384" style="9" width="9.140625" collapsed="false"/>
  </cols>
  <sheetData>
    <row r="1" spans="2:8" x14ac:dyDescent="0.2">
      <c r="B1" s="841" t="s">
        <v>97</v>
      </c>
      <c r="C1" s="841"/>
      <c r="D1" s="841"/>
      <c r="E1" s="841"/>
      <c r="F1" s="841"/>
      <c r="G1" s="841"/>
      <c r="H1" s="841"/>
    </row>
    <row r="3" spans="2:8" x14ac:dyDescent="0.2">
      <c r="B3" s="747" t="s">
        <v>88</v>
      </c>
      <c r="C3" s="747"/>
      <c r="D3" s="747"/>
      <c r="E3" s="747"/>
      <c r="F3" s="747"/>
      <c r="G3" s="838"/>
      <c r="H3" s="838"/>
    </row>
    <row r="4" spans="2:8" ht="5.0999999999999996" customHeight="1" x14ac:dyDescent="0.2">
      <c r="B4" s="31"/>
    </row>
    <row r="5" spans="2:8" s="71" customFormat="1" ht="12.75" thickBot="1" x14ac:dyDescent="0.25">
      <c r="B5" s="842"/>
      <c r="C5" s="844">
        <v>2024</v>
      </c>
      <c r="D5" s="845"/>
      <c r="E5" s="845"/>
      <c r="F5" s="846"/>
      <c r="G5" s="686">
        <v>2025</v>
      </c>
      <c r="H5" s="744" t="s">
        <v>95</v>
      </c>
    </row>
    <row r="6" spans="2:8" s="71" customFormat="1" ht="12.75" thickBot="1" x14ac:dyDescent="0.25">
      <c r="B6" s="842"/>
      <c r="C6" s="163" t="s">
        <v>0</v>
      </c>
      <c r="D6" s="163" t="s">
        <v>1</v>
      </c>
      <c r="E6" s="163" t="s">
        <v>2</v>
      </c>
      <c r="F6" s="163" t="s">
        <v>3</v>
      </c>
      <c r="G6" s="588" t="s">
        <v>0</v>
      </c>
      <c r="H6" s="850"/>
    </row>
    <row r="7" spans="2:8" s="22" customFormat="1" ht="11.25" thickBot="1" x14ac:dyDescent="0.2">
      <c r="B7" s="843"/>
      <c r="C7" s="847" t="s">
        <v>188</v>
      </c>
      <c r="D7" s="848"/>
      <c r="E7" s="848"/>
      <c r="F7" s="848"/>
      <c r="G7" s="848"/>
      <c r="H7" s="851"/>
    </row>
    <row r="8" spans="2:8" s="22" customFormat="1" ht="12" thickTop="1" thickBot="1" x14ac:dyDescent="0.2">
      <c r="B8" s="43" t="s">
        <v>329</v>
      </c>
      <c r="C8" s="337">
        <v>-5853.12</v>
      </c>
      <c r="D8" s="337">
        <v>-5562.14</v>
      </c>
      <c r="E8" s="337">
        <v>-5676.39</v>
      </c>
      <c r="F8" s="337">
        <v>-5588.3</v>
      </c>
      <c r="G8" s="337">
        <v>-6037.33</v>
      </c>
      <c r="H8" s="687">
        <v>0.08</v>
      </c>
    </row>
    <row r="9" spans="2:8" s="22" customFormat="1" ht="12" thickTop="1" thickBot="1" x14ac:dyDescent="0.2">
      <c r="B9" s="120" t="s">
        <v>309</v>
      </c>
      <c r="C9" s="339">
        <v>7691.59</v>
      </c>
      <c r="D9" s="339">
        <v>7705.89</v>
      </c>
      <c r="E9" s="339">
        <v>8309.08</v>
      </c>
      <c r="F9" s="339">
        <v>8226.92</v>
      </c>
      <c r="G9" s="339">
        <v>8169.69</v>
      </c>
      <c r="H9" s="688">
        <v>-7.0000000000000001E-3</v>
      </c>
    </row>
    <row r="10" spans="2:8" s="22" customFormat="1" ht="12" thickTop="1" thickBot="1" x14ac:dyDescent="0.2">
      <c r="B10" s="120" t="s">
        <v>310</v>
      </c>
      <c r="C10" s="339">
        <v>13544.71</v>
      </c>
      <c r="D10" s="339">
        <v>13268.04</v>
      </c>
      <c r="E10" s="339">
        <v>13985.47</v>
      </c>
      <c r="F10" s="339">
        <v>13815.22</v>
      </c>
      <c r="G10" s="339">
        <v>14207.02</v>
      </c>
      <c r="H10" s="688">
        <v>2.8000000000000001E-2</v>
      </c>
    </row>
    <row r="11" spans="2:8" s="22" customFormat="1" ht="12" thickTop="1" thickBot="1" x14ac:dyDescent="0.2">
      <c r="B11" s="538" t="s">
        <v>330</v>
      </c>
      <c r="C11" s="340">
        <v>5393.22</v>
      </c>
      <c r="D11" s="340">
        <v>5288.61</v>
      </c>
      <c r="E11" s="340">
        <v>5681.84</v>
      </c>
      <c r="F11" s="340">
        <v>5483.57</v>
      </c>
      <c r="G11" s="340">
        <v>5441.8</v>
      </c>
      <c r="H11" s="689">
        <v>-8.0000000000000002E-3</v>
      </c>
    </row>
    <row r="12" spans="2:8" s="22" customFormat="1" ht="12" thickTop="1" thickBot="1" x14ac:dyDescent="0.2">
      <c r="B12" s="538" t="s">
        <v>331</v>
      </c>
      <c r="C12" s="340">
        <v>5387.48</v>
      </c>
      <c r="D12" s="340">
        <v>5315.78</v>
      </c>
      <c r="E12" s="340">
        <v>5621.91</v>
      </c>
      <c r="F12" s="340">
        <v>5393.38</v>
      </c>
      <c r="G12" s="340">
        <v>5508.34</v>
      </c>
      <c r="H12" s="689">
        <v>2.1000000000000001E-2</v>
      </c>
    </row>
    <row r="13" spans="2:8" s="22" customFormat="1" ht="12" thickTop="1" thickBot="1" x14ac:dyDescent="0.2">
      <c r="B13" s="538" t="s">
        <v>332</v>
      </c>
      <c r="C13" s="340">
        <v>5366.94</v>
      </c>
      <c r="D13" s="340">
        <v>5261.45</v>
      </c>
      <c r="E13" s="340">
        <v>5639.9</v>
      </c>
      <c r="F13" s="340">
        <v>5890.77</v>
      </c>
      <c r="G13" s="340">
        <v>5961.37</v>
      </c>
      <c r="H13" s="689">
        <v>1.2E-2</v>
      </c>
    </row>
    <row r="14" spans="2:8" s="22" customFormat="1" ht="12" thickTop="1" thickBot="1" x14ac:dyDescent="0.2">
      <c r="B14" s="166"/>
      <c r="C14" s="849" t="s">
        <v>8</v>
      </c>
      <c r="D14" s="849"/>
      <c r="E14" s="849"/>
      <c r="F14" s="849"/>
      <c r="G14" s="849"/>
      <c r="H14" s="167" t="s">
        <v>333</v>
      </c>
    </row>
    <row r="15" spans="2:8" s="22" customFormat="1" ht="12" thickTop="1" thickBot="1" x14ac:dyDescent="0.2">
      <c r="B15" s="43" t="s">
        <v>334</v>
      </c>
      <c r="C15" s="342">
        <v>-34.5</v>
      </c>
      <c r="D15" s="342">
        <v>-32.200000000000003</v>
      </c>
      <c r="E15" s="342">
        <v>-31.6</v>
      </c>
      <c r="F15" s="342">
        <v>-30.7</v>
      </c>
      <c r="G15" s="342">
        <v>-33</v>
      </c>
      <c r="H15" s="338">
        <v>-2.2999999999999998</v>
      </c>
    </row>
    <row r="16" spans="2:8" s="22" customFormat="1" ht="12" thickTop="1" thickBot="1" x14ac:dyDescent="0.2">
      <c r="B16" s="538" t="s">
        <v>335</v>
      </c>
      <c r="C16" s="134">
        <v>56.8</v>
      </c>
      <c r="D16" s="134">
        <v>58.1</v>
      </c>
      <c r="E16" s="134">
        <v>59.4</v>
      </c>
      <c r="F16" s="134">
        <v>59.5</v>
      </c>
      <c r="G16" s="134">
        <v>57.5</v>
      </c>
      <c r="H16" s="341">
        <v>-2</v>
      </c>
    </row>
    <row r="17" spans="2:8" s="22" customFormat="1" ht="12" thickTop="1" thickBot="1" x14ac:dyDescent="0.2">
      <c r="B17" s="538" t="s">
        <v>336</v>
      </c>
      <c r="C17" s="134">
        <v>39.799999999999997</v>
      </c>
      <c r="D17" s="134">
        <v>40.1</v>
      </c>
      <c r="E17" s="134">
        <v>40.200000000000003</v>
      </c>
      <c r="F17" s="134">
        <v>39</v>
      </c>
      <c r="G17" s="134">
        <v>38.799999999999997</v>
      </c>
      <c r="H17" s="341">
        <v>-0.2</v>
      </c>
    </row>
    <row r="18" spans="2:8" s="22" customFormat="1" ht="11.25" thickTop="1" x14ac:dyDescent="0.15">
      <c r="B18" s="539" t="s">
        <v>337</v>
      </c>
      <c r="C18" s="343">
        <v>39.6</v>
      </c>
      <c r="D18" s="343">
        <v>39.700000000000003</v>
      </c>
      <c r="E18" s="343">
        <v>40.299999999999997</v>
      </c>
      <c r="F18" s="343">
        <v>42.6</v>
      </c>
      <c r="G18" s="343">
        <v>42</v>
      </c>
      <c r="H18" s="344">
        <v>-0.6</v>
      </c>
    </row>
    <row r="19" spans="2:8" x14ac:dyDescent="0.2">
      <c r="B19" s="21"/>
      <c r="C19" s="21"/>
      <c r="D19" s="21"/>
      <c r="E19" s="21"/>
      <c r="F19" s="21"/>
      <c r="G19" s="21"/>
      <c r="H19" s="21"/>
    </row>
  </sheetData>
  <mergeCells count="7">
    <mergeCell ref="B1:H1"/>
    <mergeCell ref="B5:B7"/>
    <mergeCell ref="C5:F5"/>
    <mergeCell ref="C7:G7"/>
    <mergeCell ref="C14:G14"/>
    <mergeCell ref="B3:H3"/>
    <mergeCell ref="H5:H7"/>
  </mergeCells>
  <hyperlinks>
    <hyperlink ref="B1:F1" location="Contents_en!B34" display="II. International investment position at 03/31/2023 (preliminary data)" xr:uid="{00000000-0004-0000-1C00-000002000000}"/>
    <hyperlink ref="B1:H1" location="Contents_en!B30" display="II. International investment position at 03/31/2025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RowHeight="14.25" x14ac:dyDescent="0.2"/>
  <cols>
    <col min="1" max="1" customWidth="true" style="9" width="5.7109375" collapsed="false"/>
    <col min="2" max="2" customWidth="true" style="9" width="37.28515625" collapsed="false"/>
    <col min="3" max="3" customWidth="true" style="9" width="11.5703125" collapsed="false"/>
    <col min="4" max="6" customWidth="true" style="9" width="15.85546875" collapsed="false"/>
    <col min="7" max="7" customWidth="true" style="9" width="17.28515625" collapsed="false"/>
    <col min="8" max="8" customWidth="true" style="9" width="15.85546875" collapsed="false"/>
    <col min="9" max="9" customWidth="true" style="9" width="11.0" collapsed="false"/>
    <col min="10" max="16384" style="9" width="9.140625" collapsed="false"/>
  </cols>
  <sheetData>
    <row r="1" spans="2:10" x14ac:dyDescent="0.2">
      <c r="B1" s="841" t="s">
        <v>97</v>
      </c>
      <c r="C1" s="841"/>
      <c r="D1" s="841"/>
      <c r="E1" s="841"/>
      <c r="F1" s="841"/>
      <c r="G1" s="841"/>
      <c r="H1" s="841"/>
      <c r="I1" s="841"/>
      <c r="J1" s="202"/>
    </row>
    <row r="3" spans="2:10" x14ac:dyDescent="0.2">
      <c r="B3" s="747" t="s">
        <v>89</v>
      </c>
      <c r="C3" s="747"/>
      <c r="D3" s="747"/>
      <c r="E3" s="747"/>
      <c r="F3" s="747"/>
      <c r="G3" s="747"/>
      <c r="H3" s="747"/>
      <c r="I3" s="747"/>
      <c r="J3" s="31"/>
    </row>
    <row r="4" spans="2:10" ht="5.0999999999999996" customHeight="1" x14ac:dyDescent="0.2">
      <c r="B4" s="168"/>
    </row>
    <row r="5" spans="2:10" s="71" customFormat="1" ht="12.75" thickBot="1" x14ac:dyDescent="0.25">
      <c r="B5" s="852"/>
      <c r="C5" s="854" t="s">
        <v>487</v>
      </c>
      <c r="D5" s="856" t="s">
        <v>338</v>
      </c>
      <c r="E5" s="745"/>
      <c r="F5" s="745"/>
      <c r="G5" s="745"/>
      <c r="H5" s="857"/>
      <c r="I5" s="856" t="s">
        <v>488</v>
      </c>
    </row>
    <row r="6" spans="2:10" s="71" customFormat="1" ht="24.75" thickBot="1" x14ac:dyDescent="0.25">
      <c r="B6" s="853"/>
      <c r="C6" s="855"/>
      <c r="D6" s="326" t="s">
        <v>339</v>
      </c>
      <c r="E6" s="326" t="s">
        <v>340</v>
      </c>
      <c r="F6" s="326" t="s">
        <v>341</v>
      </c>
      <c r="G6" s="326" t="s">
        <v>342</v>
      </c>
      <c r="H6" s="326" t="s">
        <v>343</v>
      </c>
      <c r="I6" s="858"/>
    </row>
    <row r="7" spans="2:10" s="71" customFormat="1" ht="13.5" thickTop="1" thickBot="1" x14ac:dyDescent="0.25">
      <c r="B7" s="327" t="s">
        <v>344</v>
      </c>
      <c r="C7" s="467">
        <v>-5588.3</v>
      </c>
      <c r="D7" s="467">
        <v>-449.03</v>
      </c>
      <c r="E7" s="467">
        <v>-901.07</v>
      </c>
      <c r="F7" s="467">
        <v>110.44</v>
      </c>
      <c r="G7" s="467">
        <v>-159.15</v>
      </c>
      <c r="H7" s="468">
        <v>500.75</v>
      </c>
      <c r="I7" s="467">
        <v>-6037.33</v>
      </c>
      <c r="J7" s="280"/>
    </row>
    <row r="8" spans="2:10" s="71" customFormat="1" ht="13.5" thickTop="1" thickBot="1" x14ac:dyDescent="0.25">
      <c r="B8" s="320" t="s">
        <v>309</v>
      </c>
      <c r="C8" s="469">
        <v>8226.92</v>
      </c>
      <c r="D8" s="469">
        <v>-57.23</v>
      </c>
      <c r="E8" s="469">
        <v>-679.39</v>
      </c>
      <c r="F8" s="469">
        <v>8.19</v>
      </c>
      <c r="G8" s="469">
        <v>122.57</v>
      </c>
      <c r="H8" s="321">
        <v>491.4</v>
      </c>
      <c r="I8" s="469">
        <v>8169.69</v>
      </c>
    </row>
    <row r="9" spans="2:10" s="71" customFormat="1" ht="13.5" thickTop="1" thickBot="1" x14ac:dyDescent="0.25">
      <c r="B9" s="319" t="s">
        <v>299</v>
      </c>
      <c r="C9" s="470">
        <v>498.25</v>
      </c>
      <c r="D9" s="470">
        <v>21.9</v>
      </c>
      <c r="E9" s="470">
        <v>21.59</v>
      </c>
      <c r="F9" s="471"/>
      <c r="G9" s="470">
        <v>0.32</v>
      </c>
      <c r="H9" s="472"/>
      <c r="I9" s="470">
        <v>520.16</v>
      </c>
    </row>
    <row r="10" spans="2:10" s="71" customFormat="1" ht="13.5" thickTop="1" thickBot="1" x14ac:dyDescent="0.25">
      <c r="B10" s="319" t="s">
        <v>300</v>
      </c>
      <c r="C10" s="470">
        <v>91.41</v>
      </c>
      <c r="D10" s="470">
        <v>23.05</v>
      </c>
      <c r="E10" s="470">
        <v>23.03</v>
      </c>
      <c r="F10" s="470">
        <v>0.02</v>
      </c>
      <c r="G10" s="470"/>
      <c r="H10" s="472"/>
      <c r="I10" s="470">
        <v>114.46</v>
      </c>
    </row>
    <row r="11" spans="2:10" s="71" customFormat="1" ht="13.5" thickTop="1" thickBot="1" x14ac:dyDescent="0.25">
      <c r="B11" s="319" t="s">
        <v>345</v>
      </c>
      <c r="C11" s="470">
        <v>2153.6799999999998</v>
      </c>
      <c r="D11" s="470">
        <v>-60.41</v>
      </c>
      <c r="E11" s="470">
        <v>-582.79999999999995</v>
      </c>
      <c r="F11" s="471"/>
      <c r="G11" s="470">
        <v>30.99</v>
      </c>
      <c r="H11" s="473">
        <v>491.4</v>
      </c>
      <c r="I11" s="470">
        <v>2093.27</v>
      </c>
    </row>
    <row r="12" spans="2:10" s="71" customFormat="1" ht="13.5" thickTop="1" thickBot="1" x14ac:dyDescent="0.25">
      <c r="B12" s="319" t="s">
        <v>346</v>
      </c>
      <c r="C12" s="470">
        <v>5483.57</v>
      </c>
      <c r="D12" s="470">
        <v>-41.77</v>
      </c>
      <c r="E12" s="470">
        <v>-141.19999999999999</v>
      </c>
      <c r="F12" s="470">
        <v>8.17</v>
      </c>
      <c r="G12" s="470">
        <v>91.27</v>
      </c>
      <c r="H12" s="472"/>
      <c r="I12" s="470">
        <v>5441.8</v>
      </c>
    </row>
    <row r="13" spans="2:10" s="71" customFormat="1" ht="13.5" thickTop="1" thickBot="1" x14ac:dyDescent="0.25">
      <c r="B13" s="328" t="s">
        <v>310</v>
      </c>
      <c r="C13" s="469">
        <v>13815.22</v>
      </c>
      <c r="D13" s="469">
        <v>391.8</v>
      </c>
      <c r="E13" s="469">
        <v>221.68</v>
      </c>
      <c r="F13" s="469">
        <v>-102.25</v>
      </c>
      <c r="G13" s="469">
        <v>281.73</v>
      </c>
      <c r="H13" s="321">
        <v>-9.35</v>
      </c>
      <c r="I13" s="469">
        <v>14207.02</v>
      </c>
    </row>
    <row r="14" spans="2:10" s="71" customFormat="1" ht="13.5" thickTop="1" thickBot="1" x14ac:dyDescent="0.25">
      <c r="B14" s="319" t="s">
        <v>299</v>
      </c>
      <c r="C14" s="470">
        <v>5393.38</v>
      </c>
      <c r="D14" s="470">
        <v>114.97</v>
      </c>
      <c r="E14" s="470">
        <v>124.55</v>
      </c>
      <c r="F14" s="470">
        <v>-102.25</v>
      </c>
      <c r="G14" s="470">
        <v>101.78</v>
      </c>
      <c r="H14" s="473">
        <v>-9.11</v>
      </c>
      <c r="I14" s="470">
        <v>5508.34</v>
      </c>
    </row>
    <row r="15" spans="2:10" s="71" customFormat="1" ht="13.5" thickTop="1" thickBot="1" x14ac:dyDescent="0.25">
      <c r="B15" s="319" t="s">
        <v>300</v>
      </c>
      <c r="C15" s="470">
        <v>22.39</v>
      </c>
      <c r="D15" s="470">
        <v>-1</v>
      </c>
      <c r="E15" s="470">
        <v>-1.01</v>
      </c>
      <c r="F15" s="471"/>
      <c r="G15" s="470">
        <v>0.01</v>
      </c>
      <c r="H15" s="472"/>
      <c r="I15" s="470">
        <v>21.39</v>
      </c>
    </row>
    <row r="16" spans="2:10" s="71" customFormat="1" ht="12.75" thickTop="1" x14ac:dyDescent="0.2">
      <c r="B16" s="324" t="s">
        <v>345</v>
      </c>
      <c r="C16" s="474">
        <v>8399.4500000000007</v>
      </c>
      <c r="D16" s="475">
        <v>277.83999999999997</v>
      </c>
      <c r="E16" s="474">
        <v>98.14</v>
      </c>
      <c r="F16" s="476"/>
      <c r="G16" s="475">
        <v>179.94</v>
      </c>
      <c r="H16" s="477">
        <v>-0.24</v>
      </c>
      <c r="I16" s="474">
        <v>8677.2800000000007</v>
      </c>
    </row>
    <row r="17" spans="2:9" s="22" customFormat="1" ht="10.5" x14ac:dyDescent="0.15">
      <c r="B17" s="722" t="s">
        <v>347</v>
      </c>
      <c r="C17" s="722"/>
      <c r="D17" s="722"/>
      <c r="E17" s="722"/>
      <c r="F17" s="722"/>
      <c r="G17" s="722"/>
      <c r="H17" s="722"/>
      <c r="I17" s="722"/>
    </row>
    <row r="18" spans="2:9" s="22" customFormat="1" ht="10.5" x14ac:dyDescent="0.15">
      <c r="B18" s="722" t="s">
        <v>348</v>
      </c>
      <c r="C18" s="722"/>
      <c r="D18" s="722"/>
      <c r="E18" s="722"/>
      <c r="F18" s="722"/>
      <c r="G18" s="722"/>
      <c r="H18" s="722"/>
      <c r="I18" s="722"/>
    </row>
    <row r="19" spans="2:9" ht="15.75" customHeight="1" x14ac:dyDescent="0.2"/>
    <row r="20" spans="2:9" ht="20.25" customHeight="1" x14ac:dyDescent="0.2"/>
  </sheetData>
  <mergeCells count="8">
    <mergeCell ref="B1:I1"/>
    <mergeCell ref="B18:I18"/>
    <mergeCell ref="B3:I3"/>
    <mergeCell ref="B17:I17"/>
    <mergeCell ref="B5:B6"/>
    <mergeCell ref="C5:C6"/>
    <mergeCell ref="D5:H5"/>
    <mergeCell ref="I5:I6"/>
  </mergeCells>
  <hyperlinks>
    <hyperlink ref="B1:F1" location="Contents_en!B34" display="II. International investment position at 03/31/2023 (preliminary data)" xr:uid="{18F14C67-5A92-4636-A598-E2351093A82D}"/>
    <hyperlink ref="B1:I1" location="Contents_en!B30" display="II. International investment position at 03/31/2025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39"/>
  <sheetViews>
    <sheetView showGridLines="0" showRowColHeaders="0" zoomScaleNormal="100" workbookViewId="0"/>
  </sheetViews>
  <sheetFormatPr defaultColWidth="9.140625" defaultRowHeight="14.25" x14ac:dyDescent="0.2"/>
  <cols>
    <col min="1" max="1" customWidth="true" style="169" width="5.7109375" collapsed="false"/>
    <col min="2" max="2" customWidth="true" style="169" width="32.7109375" collapsed="false"/>
    <col min="3" max="7" customWidth="true" style="169" width="9.5703125" collapsed="false"/>
    <col min="8" max="16384" style="169" width="9.140625" collapsed="false"/>
  </cols>
  <sheetData>
    <row r="1" spans="2:8" s="9" customFormat="1" x14ac:dyDescent="0.2">
      <c r="B1" s="714" t="s">
        <v>97</v>
      </c>
      <c r="C1" s="714"/>
      <c r="D1" s="714"/>
      <c r="E1" s="714"/>
      <c r="F1" s="714"/>
      <c r="G1" s="714"/>
      <c r="H1" s="714"/>
    </row>
    <row r="2" spans="2:8" ht="12" customHeight="1" x14ac:dyDescent="0.2"/>
    <row r="3" spans="2:8" s="690" customFormat="1" ht="30" customHeight="1" x14ac:dyDescent="0.25">
      <c r="B3" s="765" t="s">
        <v>494</v>
      </c>
      <c r="C3" s="765"/>
      <c r="D3" s="765"/>
      <c r="E3" s="765"/>
      <c r="F3" s="765"/>
      <c r="G3" s="765"/>
      <c r="H3" s="765"/>
    </row>
    <row r="4" spans="2:8" s="170" customFormat="1" ht="5.0999999999999996" customHeight="1" x14ac:dyDescent="0.25">
      <c r="B4" s="171"/>
      <c r="C4" s="171"/>
      <c r="D4" s="171"/>
      <c r="E4" s="171"/>
      <c r="F4" s="171"/>
      <c r="G4" s="171"/>
    </row>
    <row r="5" spans="2:8" s="170" customFormat="1" x14ac:dyDescent="0.25">
      <c r="B5" s="861" t="s">
        <v>135</v>
      </c>
      <c r="C5" s="861"/>
      <c r="D5" s="861"/>
      <c r="E5" s="861"/>
      <c r="F5" s="861"/>
      <c r="G5" s="861"/>
      <c r="H5" s="861"/>
    </row>
    <row r="6" spans="2:8" x14ac:dyDescent="0.2">
      <c r="B6" s="172"/>
    </row>
    <row r="7" spans="2:8" x14ac:dyDescent="0.2">
      <c r="B7" s="172"/>
    </row>
    <row r="8" spans="2:8" x14ac:dyDescent="0.2">
      <c r="B8" s="172"/>
    </row>
    <row r="9" spans="2:8" x14ac:dyDescent="0.2">
      <c r="B9" s="172"/>
      <c r="C9" s="173"/>
      <c r="D9" s="173"/>
      <c r="E9" s="173"/>
      <c r="F9" s="173"/>
      <c r="G9" s="173"/>
    </row>
    <row r="10" spans="2:8" x14ac:dyDescent="0.2">
      <c r="B10" s="172"/>
    </row>
    <row r="11" spans="2:8" x14ac:dyDescent="0.2">
      <c r="B11" s="172"/>
    </row>
    <row r="12" spans="2:8" x14ac:dyDescent="0.2">
      <c r="B12" s="172"/>
    </row>
    <row r="13" spans="2:8" x14ac:dyDescent="0.2">
      <c r="B13" s="172"/>
    </row>
    <row r="14" spans="2:8" x14ac:dyDescent="0.2">
      <c r="B14" s="172"/>
    </row>
    <row r="15" spans="2:8" x14ac:dyDescent="0.2">
      <c r="B15" s="172"/>
    </row>
    <row r="16" spans="2:8" x14ac:dyDescent="0.2">
      <c r="B16" s="172"/>
    </row>
    <row r="17" spans="2:14" x14ac:dyDescent="0.2">
      <c r="B17" s="172"/>
    </row>
    <row r="18" spans="2:14" x14ac:dyDescent="0.2">
      <c r="B18" s="172"/>
    </row>
    <row r="19" spans="2:14" x14ac:dyDescent="0.2">
      <c r="B19" s="172"/>
    </row>
    <row r="20" spans="2:14" x14ac:dyDescent="0.2">
      <c r="B20" s="172"/>
    </row>
    <row r="21" spans="2:14" x14ac:dyDescent="0.2">
      <c r="B21" s="172"/>
    </row>
    <row r="22" spans="2:14" x14ac:dyDescent="0.2">
      <c r="B22" s="172"/>
    </row>
    <row r="23" spans="2:14" x14ac:dyDescent="0.2">
      <c r="B23" s="172"/>
    </row>
    <row r="24" spans="2:14" x14ac:dyDescent="0.2">
      <c r="B24" s="172"/>
    </row>
    <row r="25" spans="2:14" x14ac:dyDescent="0.2">
      <c r="B25" s="172"/>
    </row>
    <row r="26" spans="2:14" x14ac:dyDescent="0.2">
      <c r="B26" s="172"/>
    </row>
    <row r="27" spans="2:14" x14ac:dyDescent="0.2">
      <c r="B27" s="172"/>
    </row>
    <row r="28" spans="2:14" x14ac:dyDescent="0.2">
      <c r="B28" s="172"/>
    </row>
    <row r="29" spans="2:14" ht="15" customHeight="1" x14ac:dyDescent="0.2">
      <c r="B29" s="722"/>
      <c r="C29" s="722"/>
      <c r="D29" s="722"/>
      <c r="E29" s="722"/>
      <c r="F29" s="722"/>
      <c r="G29" s="722"/>
      <c r="H29" s="722"/>
    </row>
    <row r="30" spans="2:14" ht="15" customHeight="1" x14ac:dyDescent="0.2">
      <c r="B30" s="859"/>
      <c r="C30" s="736">
        <v>2024</v>
      </c>
      <c r="D30" s="737"/>
      <c r="E30" s="737"/>
      <c r="F30" s="862"/>
      <c r="G30" s="174">
        <v>2025</v>
      </c>
    </row>
    <row r="31" spans="2:14" s="691" customFormat="1" ht="10.5" x14ac:dyDescent="0.15">
      <c r="B31" s="860"/>
      <c r="C31" s="174" t="s">
        <v>0</v>
      </c>
      <c r="D31" s="174" t="s">
        <v>1</v>
      </c>
      <c r="E31" s="174" t="s">
        <v>2</v>
      </c>
      <c r="F31" s="174" t="s">
        <v>3</v>
      </c>
      <c r="G31" s="174" t="s">
        <v>0</v>
      </c>
    </row>
    <row r="32" spans="2:14" s="691" customFormat="1" ht="10.5" x14ac:dyDescent="0.15">
      <c r="B32" s="175" t="s">
        <v>322</v>
      </c>
      <c r="C32" s="345">
        <v>31.4</v>
      </c>
      <c r="D32" s="345">
        <v>30.3</v>
      </c>
      <c r="E32" s="345">
        <v>31.3</v>
      </c>
      <c r="F32" s="345">
        <v>29.9</v>
      </c>
      <c r="G32" s="345">
        <v>29.484592053597225</v>
      </c>
      <c r="I32" s="692"/>
      <c r="J32" s="692"/>
      <c r="K32" s="692"/>
      <c r="L32" s="692"/>
      <c r="M32" s="692"/>
      <c r="N32" s="692"/>
    </row>
    <row r="33" spans="2:14" s="691" customFormat="1" ht="10.5" x14ac:dyDescent="0.15">
      <c r="B33" s="175" t="s">
        <v>293</v>
      </c>
      <c r="C33" s="345">
        <v>-21.6</v>
      </c>
      <c r="D33" s="345">
        <v>-20.7</v>
      </c>
      <c r="E33" s="345">
        <v>-21.9</v>
      </c>
      <c r="F33" s="345">
        <v>-23.3</v>
      </c>
      <c r="G33" s="345">
        <v>-23.335723855867329</v>
      </c>
      <c r="I33" s="692"/>
      <c r="J33" s="692"/>
      <c r="K33" s="692"/>
      <c r="L33" s="692"/>
      <c r="M33" s="692"/>
      <c r="N33" s="692"/>
    </row>
    <row r="34" spans="2:14" s="691" customFormat="1" ht="10.5" x14ac:dyDescent="0.15">
      <c r="B34" s="175" t="s">
        <v>349</v>
      </c>
      <c r="C34" s="345">
        <v>2.1</v>
      </c>
      <c r="D34" s="345">
        <v>2.4</v>
      </c>
      <c r="E34" s="345">
        <v>2.7</v>
      </c>
      <c r="F34" s="345">
        <v>2.4</v>
      </c>
      <c r="G34" s="345">
        <v>3.0461410903513744</v>
      </c>
      <c r="I34" s="692"/>
      <c r="J34" s="692"/>
      <c r="K34" s="692"/>
      <c r="L34" s="692"/>
      <c r="M34" s="692"/>
      <c r="N34" s="692"/>
    </row>
    <row r="35" spans="2:14" s="691" customFormat="1" ht="10.5" x14ac:dyDescent="0.15">
      <c r="B35" s="175" t="s">
        <v>350</v>
      </c>
      <c r="C35" s="345">
        <v>-46.4</v>
      </c>
      <c r="D35" s="345">
        <v>-44.2</v>
      </c>
      <c r="E35" s="345">
        <v>-43.7</v>
      </c>
      <c r="F35" s="345">
        <v>-39.700000000000003</v>
      </c>
      <c r="G35" s="345">
        <v>-42.170729189481776</v>
      </c>
      <c r="I35" s="692"/>
      <c r="J35" s="692"/>
      <c r="K35" s="692"/>
      <c r="L35" s="692"/>
      <c r="M35" s="692"/>
      <c r="N35" s="692"/>
    </row>
    <row r="36" spans="2:14" s="691" customFormat="1" ht="10.5" x14ac:dyDescent="0.15">
      <c r="B36" s="175" t="s">
        <v>351</v>
      </c>
      <c r="C36" s="345">
        <v>-34.5</v>
      </c>
      <c r="D36" s="345">
        <v>-32.200000000000003</v>
      </c>
      <c r="E36" s="345">
        <v>-31.6</v>
      </c>
      <c r="F36" s="345">
        <v>-30.7</v>
      </c>
      <c r="G36" s="345">
        <v>-32.975719901400502</v>
      </c>
      <c r="I36" s="692"/>
      <c r="J36" s="692"/>
      <c r="K36" s="692"/>
      <c r="L36" s="692"/>
      <c r="M36" s="692"/>
      <c r="N36" s="692"/>
    </row>
    <row r="37" spans="2:14" x14ac:dyDescent="0.2">
      <c r="C37" s="176"/>
      <c r="D37" s="176"/>
      <c r="E37" s="176"/>
      <c r="F37" s="176"/>
      <c r="G37" s="176"/>
    </row>
    <row r="39" spans="2:14" x14ac:dyDescent="0.2">
      <c r="C39" s="177"/>
      <c r="D39" s="177"/>
      <c r="E39" s="177"/>
      <c r="F39" s="177"/>
      <c r="G39" s="177"/>
    </row>
  </sheetData>
  <mergeCells count="6">
    <mergeCell ref="B1:H1"/>
    <mergeCell ref="B30:B31"/>
    <mergeCell ref="B5:H5"/>
    <mergeCell ref="B3:H3"/>
    <mergeCell ref="C30:F30"/>
    <mergeCell ref="B29:H29"/>
  </mergeCells>
  <hyperlinks>
    <hyperlink ref="B1:F1" location="Contents_en!B34" display="II. International investment position at 03/31/2023 (preliminary data)" xr:uid="{00000000-0004-0000-1E00-000002000000}"/>
    <hyperlink ref="B1:H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X90"/>
  <sheetViews>
    <sheetView showGridLines="0" showRowColHeaders="0" zoomScaleNormal="100" workbookViewId="0"/>
  </sheetViews>
  <sheetFormatPr defaultRowHeight="10.5" x14ac:dyDescent="0.15"/>
  <cols>
    <col min="1" max="1" customWidth="true" style="22" width="5.7109375" collapsed="false"/>
    <col min="2" max="2" customWidth="true" style="22" width="44.85546875" collapsed="false"/>
    <col min="3" max="3" customWidth="true" style="22" width="16.28515625" collapsed="false"/>
    <col min="4" max="8" customWidth="true" style="22" width="10.140625" collapsed="false"/>
    <col min="9" max="16384" style="22" width="9.140625" collapsed="false"/>
  </cols>
  <sheetData>
    <row r="1" spans="2:24" s="9" customFormat="1" ht="14.25" x14ac:dyDescent="0.2">
      <c r="B1" s="714" t="s">
        <v>106</v>
      </c>
      <c r="C1" s="715"/>
      <c r="D1" s="715"/>
      <c r="E1" s="715"/>
      <c r="F1" s="715"/>
      <c r="G1" s="715"/>
      <c r="H1" s="715"/>
    </row>
    <row r="2" spans="2:24" s="9" customFormat="1" ht="11.25" customHeight="1" x14ac:dyDescent="0.2">
      <c r="B2" s="276"/>
      <c r="C2" s="276"/>
      <c r="D2" s="276"/>
      <c r="E2" s="276"/>
      <c r="F2" s="276"/>
      <c r="G2" s="276"/>
      <c r="H2" s="276"/>
    </row>
    <row r="3" spans="2:24" s="9" customFormat="1" ht="14.25" x14ac:dyDescent="0.2">
      <c r="B3" s="730" t="s">
        <v>9</v>
      </c>
      <c r="C3" s="730"/>
      <c r="D3" s="730"/>
      <c r="E3" s="730"/>
      <c r="F3" s="730"/>
      <c r="G3" s="730"/>
      <c r="H3" s="730"/>
    </row>
    <row r="4" spans="2:24" ht="5.0999999999999996" customHeight="1" x14ac:dyDescent="0.15">
      <c r="B4" s="30"/>
      <c r="C4" s="30"/>
    </row>
    <row r="5" spans="2:24" s="71" customFormat="1" ht="12" x14ac:dyDescent="0.2">
      <c r="B5" s="723"/>
      <c r="C5" s="728" t="s">
        <v>57</v>
      </c>
      <c r="D5" s="725">
        <v>2024</v>
      </c>
      <c r="E5" s="726"/>
      <c r="F5" s="726"/>
      <c r="G5" s="727"/>
      <c r="H5" s="580">
        <v>2025</v>
      </c>
    </row>
    <row r="6" spans="2:24" s="71" customFormat="1" ht="12.75" thickBot="1" x14ac:dyDescent="0.25">
      <c r="B6" s="724"/>
      <c r="C6" s="729"/>
      <c r="D6" s="310" t="s">
        <v>0</v>
      </c>
      <c r="E6" s="310" t="s">
        <v>1</v>
      </c>
      <c r="F6" s="310" t="s">
        <v>2</v>
      </c>
      <c r="G6" s="311" t="s">
        <v>3</v>
      </c>
      <c r="H6" s="310" t="s">
        <v>0</v>
      </c>
    </row>
    <row r="7" spans="2:24" s="71" customFormat="1" ht="13.5" thickTop="1" thickBot="1" x14ac:dyDescent="0.25">
      <c r="B7" s="312" t="s">
        <v>186</v>
      </c>
      <c r="C7" s="313" t="s">
        <v>187</v>
      </c>
      <c r="D7" s="360">
        <v>68171</v>
      </c>
      <c r="E7" s="361">
        <v>75606</v>
      </c>
      <c r="F7" s="361">
        <v>91797</v>
      </c>
      <c r="G7" s="361">
        <v>88243</v>
      </c>
      <c r="H7" s="360">
        <v>72980</v>
      </c>
      <c r="N7" s="612"/>
      <c r="O7" s="612"/>
      <c r="P7" s="612"/>
      <c r="Q7" s="612"/>
      <c r="R7" s="612"/>
      <c r="S7" s="612"/>
      <c r="T7" s="612"/>
      <c r="U7" s="612"/>
      <c r="V7" s="612"/>
      <c r="W7" s="612"/>
      <c r="X7" s="612"/>
    </row>
    <row r="8" spans="2:24" s="71" customFormat="1" ht="13.5" thickTop="1" thickBot="1" x14ac:dyDescent="0.25">
      <c r="B8" s="314" t="s">
        <v>186</v>
      </c>
      <c r="C8" s="315" t="s">
        <v>188</v>
      </c>
      <c r="D8" s="430">
        <v>3842</v>
      </c>
      <c r="E8" s="316">
        <v>4254</v>
      </c>
      <c r="F8" s="316">
        <v>5214</v>
      </c>
      <c r="G8" s="316">
        <v>4890</v>
      </c>
      <c r="H8" s="430">
        <v>3951</v>
      </c>
      <c r="N8" s="612"/>
      <c r="O8" s="612"/>
      <c r="P8" s="612"/>
      <c r="Q8" s="612"/>
      <c r="R8" s="612"/>
      <c r="S8" s="612"/>
      <c r="T8" s="612"/>
      <c r="U8" s="612"/>
      <c r="V8" s="612"/>
      <c r="W8" s="612"/>
      <c r="X8" s="612"/>
    </row>
    <row r="9" spans="2:24" s="71" customFormat="1" ht="13.5" thickTop="1" thickBot="1" x14ac:dyDescent="0.25">
      <c r="B9" s="314" t="s">
        <v>189</v>
      </c>
      <c r="C9" s="317" t="s">
        <v>8</v>
      </c>
      <c r="D9" s="492">
        <v>102</v>
      </c>
      <c r="E9" s="62">
        <v>102.5</v>
      </c>
      <c r="F9" s="62">
        <v>98.1</v>
      </c>
      <c r="G9" s="62">
        <v>98.7</v>
      </c>
      <c r="H9" s="431">
        <v>98.8</v>
      </c>
      <c r="R9" s="612"/>
      <c r="S9" s="612"/>
      <c r="T9" s="612"/>
      <c r="U9" s="612"/>
      <c r="V9" s="612"/>
      <c r="W9" s="612"/>
      <c r="X9" s="612"/>
    </row>
    <row r="10" spans="2:24" s="71" customFormat="1" ht="13.5" thickTop="1" thickBot="1" x14ac:dyDescent="0.25">
      <c r="B10" s="314" t="s">
        <v>190</v>
      </c>
      <c r="C10" s="317" t="s">
        <v>8</v>
      </c>
      <c r="D10" s="431">
        <v>96.2</v>
      </c>
      <c r="E10" s="61">
        <v>89.9</v>
      </c>
      <c r="F10" s="61">
        <v>83.3</v>
      </c>
      <c r="G10" s="61">
        <v>83.3</v>
      </c>
      <c r="H10" s="431">
        <v>81.2</v>
      </c>
      <c r="I10" s="612"/>
      <c r="N10" s="612"/>
      <c r="O10" s="612"/>
      <c r="P10" s="612"/>
      <c r="R10" s="612"/>
      <c r="S10" s="612"/>
      <c r="T10" s="612"/>
      <c r="U10" s="612"/>
      <c r="V10" s="612"/>
      <c r="W10" s="612"/>
      <c r="X10" s="612"/>
    </row>
    <row r="11" spans="2:24" s="71" customFormat="1" ht="13.5" thickTop="1" thickBot="1" x14ac:dyDescent="0.25">
      <c r="B11" s="314" t="s">
        <v>191</v>
      </c>
      <c r="C11" s="317" t="s">
        <v>8</v>
      </c>
      <c r="D11" s="431">
        <v>89.4</v>
      </c>
      <c r="E11" s="61">
        <v>98.5</v>
      </c>
      <c r="F11" s="61">
        <v>103.4</v>
      </c>
      <c r="G11" s="61">
        <v>108.9</v>
      </c>
      <c r="H11" s="431">
        <v>108.5</v>
      </c>
      <c r="J11" s="613"/>
      <c r="R11" s="612"/>
      <c r="S11" s="612"/>
      <c r="T11" s="612"/>
      <c r="U11" s="612"/>
      <c r="V11" s="612"/>
      <c r="W11" s="612"/>
      <c r="X11" s="612"/>
    </row>
    <row r="12" spans="2:24" s="71" customFormat="1" ht="13.5" thickTop="1" thickBot="1" x14ac:dyDescent="0.25">
      <c r="B12" s="314" t="s">
        <v>192</v>
      </c>
      <c r="C12" s="315" t="s">
        <v>8</v>
      </c>
      <c r="D12" s="492">
        <v>104.1</v>
      </c>
      <c r="E12" s="62">
        <v>107.6</v>
      </c>
      <c r="F12" s="62">
        <v>115</v>
      </c>
      <c r="G12" s="62">
        <v>110.7</v>
      </c>
      <c r="H12" s="492">
        <v>116.8</v>
      </c>
      <c r="R12" s="612"/>
      <c r="S12" s="612"/>
      <c r="T12" s="612"/>
      <c r="U12" s="612"/>
      <c r="V12" s="612"/>
      <c r="W12" s="612"/>
      <c r="X12" s="612"/>
    </row>
    <row r="13" spans="2:24" s="71" customFormat="1" ht="13.5" thickTop="1" thickBot="1" x14ac:dyDescent="0.25">
      <c r="B13" s="314" t="s">
        <v>193</v>
      </c>
      <c r="C13" s="315" t="s">
        <v>8</v>
      </c>
      <c r="D13" s="492">
        <v>89.7</v>
      </c>
      <c r="E13" s="62">
        <v>97.2</v>
      </c>
      <c r="F13" s="62">
        <v>97.8</v>
      </c>
      <c r="G13" s="62">
        <v>97.9</v>
      </c>
      <c r="H13" s="492">
        <v>101.3</v>
      </c>
      <c r="R13" s="612"/>
      <c r="S13" s="612"/>
      <c r="T13" s="612"/>
      <c r="U13" s="612"/>
      <c r="V13" s="612"/>
      <c r="W13" s="612"/>
      <c r="X13" s="612"/>
    </row>
    <row r="14" spans="2:24" s="71" customFormat="1" ht="13.5" thickTop="1" thickBot="1" x14ac:dyDescent="0.25">
      <c r="B14" s="314" t="s">
        <v>194</v>
      </c>
      <c r="C14" s="315" t="s">
        <v>8</v>
      </c>
      <c r="D14" s="492">
        <v>99.7</v>
      </c>
      <c r="E14" s="62">
        <v>101.3</v>
      </c>
      <c r="F14" s="62">
        <v>105.7</v>
      </c>
      <c r="G14" s="62">
        <v>111.2</v>
      </c>
      <c r="H14" s="492">
        <v>107.1</v>
      </c>
      <c r="R14" s="612"/>
      <c r="S14" s="612"/>
      <c r="T14" s="612"/>
      <c r="U14" s="612"/>
      <c r="V14" s="612"/>
      <c r="W14" s="612"/>
      <c r="X14" s="612"/>
    </row>
    <row r="15" spans="2:24" s="71" customFormat="1" ht="13.5" thickTop="1" thickBot="1" x14ac:dyDescent="0.25">
      <c r="B15" s="314" t="s">
        <v>195</v>
      </c>
      <c r="C15" s="315" t="s">
        <v>196</v>
      </c>
      <c r="D15" s="493">
        <v>17.741399999999999</v>
      </c>
      <c r="E15" s="494">
        <v>17.772099999999998</v>
      </c>
      <c r="F15" s="494">
        <v>17.6066</v>
      </c>
      <c r="G15" s="494">
        <v>18.046399999999998</v>
      </c>
      <c r="H15" s="493">
        <v>18.472899999999999</v>
      </c>
      <c r="R15" s="612"/>
      <c r="S15" s="612"/>
      <c r="T15" s="612"/>
      <c r="U15" s="612"/>
      <c r="V15" s="612"/>
      <c r="W15" s="612"/>
      <c r="X15" s="612"/>
    </row>
    <row r="16" spans="2:24" s="71" customFormat="1" ht="13.5" thickTop="1" thickBot="1" x14ac:dyDescent="0.25">
      <c r="B16" s="314" t="s">
        <v>197</v>
      </c>
      <c r="C16" s="315" t="s">
        <v>8</v>
      </c>
      <c r="D16" s="62">
        <v>-11.7</v>
      </c>
      <c r="E16" s="62">
        <v>-16.7</v>
      </c>
      <c r="F16" s="62">
        <v>-16.8</v>
      </c>
      <c r="G16" s="62">
        <v>-18.100000000000001</v>
      </c>
      <c r="H16" s="482">
        <v>-25.8</v>
      </c>
      <c r="R16" s="612"/>
      <c r="S16" s="612"/>
      <c r="T16" s="612"/>
      <c r="U16" s="612"/>
      <c r="V16" s="612"/>
      <c r="W16" s="612"/>
      <c r="X16" s="612"/>
    </row>
    <row r="17" spans="2:24" s="71" customFormat="1" ht="13.5" thickTop="1" thickBot="1" x14ac:dyDescent="0.25">
      <c r="B17" s="314" t="s">
        <v>198</v>
      </c>
      <c r="C17" s="315" t="s">
        <v>8</v>
      </c>
      <c r="D17" s="62">
        <v>11.3</v>
      </c>
      <c r="E17" s="62">
        <v>11.3</v>
      </c>
      <c r="F17" s="62">
        <v>9.1999999999999993</v>
      </c>
      <c r="G17" s="62">
        <v>9.6</v>
      </c>
      <c r="H17" s="431">
        <v>10.4</v>
      </c>
      <c r="R17" s="612"/>
      <c r="S17" s="612"/>
      <c r="T17" s="612"/>
      <c r="U17" s="612"/>
      <c r="V17" s="612"/>
      <c r="W17" s="612"/>
      <c r="X17" s="612"/>
    </row>
    <row r="18" spans="2:24" s="71" customFormat="1" ht="13.5" thickTop="1" thickBot="1" x14ac:dyDescent="0.25">
      <c r="B18" s="8" t="s">
        <v>199</v>
      </c>
      <c r="C18" s="318" t="s">
        <v>8</v>
      </c>
      <c r="D18" s="65">
        <v>1.2</v>
      </c>
      <c r="E18" s="65">
        <v>1.3</v>
      </c>
      <c r="F18" s="65">
        <v>3</v>
      </c>
      <c r="G18" s="65">
        <v>1.5</v>
      </c>
      <c r="H18" s="431">
        <v>3.2</v>
      </c>
      <c r="R18" s="612"/>
      <c r="S18" s="612"/>
      <c r="T18" s="612"/>
      <c r="U18" s="612"/>
      <c r="V18" s="612"/>
      <c r="W18" s="612"/>
      <c r="X18" s="612"/>
    </row>
    <row r="19" spans="2:24" ht="11.25" thickTop="1" x14ac:dyDescent="0.15">
      <c r="B19" s="273" t="s">
        <v>200</v>
      </c>
      <c r="C19" s="49"/>
    </row>
    <row r="21" spans="2:24" x14ac:dyDescent="0.15">
      <c r="C21" s="275"/>
    </row>
    <row r="22" spans="2:24" ht="11.25" thickBot="1" x14ac:dyDescent="0.2">
      <c r="D22" s="274"/>
      <c r="E22" s="274"/>
      <c r="F22" s="274"/>
      <c r="G22" s="274"/>
      <c r="H22" s="274"/>
    </row>
    <row r="23" spans="2:24" ht="12" thickTop="1" thickBot="1" x14ac:dyDescent="0.2">
      <c r="C23" s="496"/>
      <c r="D23" s="495"/>
    </row>
    <row r="24" spans="2:24" ht="11.25" thickTop="1" x14ac:dyDescent="0.15"/>
    <row r="25" spans="2:24" x14ac:dyDescent="0.15">
      <c r="D25" s="274"/>
      <c r="E25" s="274"/>
      <c r="F25" s="274"/>
      <c r="G25" s="274"/>
      <c r="H25" s="274"/>
    </row>
    <row r="57" spans="4:8" x14ac:dyDescent="0.15">
      <c r="D57" s="274"/>
      <c r="E57" s="274"/>
      <c r="F57" s="274"/>
      <c r="G57" s="274"/>
      <c r="H57" s="274"/>
    </row>
    <row r="58" spans="4:8" x14ac:dyDescent="0.15">
      <c r="D58" s="274"/>
      <c r="E58" s="274"/>
      <c r="F58" s="274"/>
      <c r="G58" s="274"/>
      <c r="H58" s="274"/>
    </row>
    <row r="59" spans="4:8" x14ac:dyDescent="0.15">
      <c r="D59" s="274"/>
      <c r="E59" s="274"/>
      <c r="F59" s="274"/>
      <c r="G59" s="274"/>
      <c r="H59" s="274"/>
    </row>
    <row r="60" spans="4:8" x14ac:dyDescent="0.15">
      <c r="D60" s="274"/>
      <c r="E60" s="274"/>
      <c r="F60" s="274"/>
      <c r="G60" s="274"/>
      <c r="H60" s="274"/>
    </row>
    <row r="61" spans="4:8" x14ac:dyDescent="0.15">
      <c r="D61" s="274"/>
      <c r="E61" s="274"/>
      <c r="F61" s="274"/>
      <c r="G61" s="274"/>
      <c r="H61" s="274"/>
    </row>
    <row r="62" spans="4:8" x14ac:dyDescent="0.15">
      <c r="D62" s="274"/>
      <c r="E62" s="274"/>
      <c r="F62" s="274"/>
      <c r="G62" s="274"/>
      <c r="H62" s="274"/>
    </row>
    <row r="63" spans="4:8" x14ac:dyDescent="0.15">
      <c r="D63" s="274"/>
      <c r="E63" s="274"/>
      <c r="F63" s="274"/>
      <c r="G63" s="274"/>
      <c r="H63" s="274"/>
    </row>
    <row r="64" spans="4:8" x14ac:dyDescent="0.15">
      <c r="D64" s="274"/>
      <c r="E64" s="274"/>
      <c r="F64" s="274"/>
      <c r="G64" s="274"/>
      <c r="H64" s="274"/>
    </row>
    <row r="65" spans="4:8" x14ac:dyDescent="0.15">
      <c r="D65" s="274"/>
      <c r="E65" s="274"/>
      <c r="F65" s="274"/>
      <c r="G65" s="274"/>
      <c r="H65" s="274"/>
    </row>
    <row r="66" spans="4:8" x14ac:dyDescent="0.15">
      <c r="D66" s="274"/>
      <c r="E66" s="274"/>
      <c r="F66" s="274"/>
      <c r="G66" s="274"/>
      <c r="H66" s="274"/>
    </row>
    <row r="67" spans="4:8" x14ac:dyDescent="0.15">
      <c r="D67" s="274"/>
      <c r="E67" s="274"/>
      <c r="F67" s="274"/>
      <c r="G67" s="274"/>
      <c r="H67" s="274"/>
    </row>
    <row r="68" spans="4:8" x14ac:dyDescent="0.15">
      <c r="D68" s="274"/>
      <c r="E68" s="274"/>
      <c r="F68" s="274"/>
      <c r="G68" s="274"/>
      <c r="H68" s="274"/>
    </row>
    <row r="69" spans="4:8" x14ac:dyDescent="0.15">
      <c r="D69" s="274"/>
      <c r="E69" s="274"/>
      <c r="F69" s="274"/>
      <c r="G69" s="274"/>
      <c r="H69" s="274"/>
    </row>
    <row r="70" spans="4:8" x14ac:dyDescent="0.15">
      <c r="D70" s="274"/>
      <c r="E70" s="274"/>
      <c r="F70" s="274"/>
      <c r="G70" s="274"/>
      <c r="H70" s="274"/>
    </row>
    <row r="71" spans="4:8" x14ac:dyDescent="0.15">
      <c r="D71" s="274"/>
      <c r="E71" s="274"/>
      <c r="F71" s="274"/>
      <c r="G71" s="274"/>
      <c r="H71" s="274"/>
    </row>
    <row r="72" spans="4:8" x14ac:dyDescent="0.15">
      <c r="D72" s="274"/>
      <c r="E72" s="274"/>
      <c r="F72" s="274"/>
      <c r="G72" s="274"/>
      <c r="H72" s="274"/>
    </row>
    <row r="73" spans="4:8" x14ac:dyDescent="0.15">
      <c r="D73" s="274"/>
      <c r="E73" s="274"/>
      <c r="F73" s="274"/>
      <c r="G73" s="274"/>
      <c r="H73" s="274"/>
    </row>
    <row r="74" spans="4:8" x14ac:dyDescent="0.15">
      <c r="D74" s="274"/>
      <c r="E74" s="274"/>
      <c r="F74" s="274"/>
      <c r="G74" s="274"/>
      <c r="H74" s="274"/>
    </row>
    <row r="75" spans="4:8" x14ac:dyDescent="0.15">
      <c r="D75" s="274"/>
      <c r="E75" s="274"/>
      <c r="F75" s="274"/>
      <c r="G75" s="274"/>
      <c r="H75" s="274"/>
    </row>
    <row r="76" spans="4:8" x14ac:dyDescent="0.15">
      <c r="D76" s="274"/>
      <c r="E76" s="274"/>
      <c r="F76" s="274"/>
      <c r="G76" s="274"/>
      <c r="H76" s="274"/>
    </row>
    <row r="77" spans="4:8" x14ac:dyDescent="0.15">
      <c r="D77" s="274"/>
      <c r="E77" s="274"/>
      <c r="F77" s="274"/>
      <c r="G77" s="274"/>
      <c r="H77" s="274"/>
    </row>
    <row r="78" spans="4:8" x14ac:dyDescent="0.15">
      <c r="D78" s="274"/>
      <c r="E78" s="274"/>
      <c r="F78" s="274"/>
      <c r="G78" s="274"/>
      <c r="H78" s="274"/>
    </row>
    <row r="79" spans="4:8" x14ac:dyDescent="0.15">
      <c r="D79" s="274"/>
      <c r="E79" s="274"/>
      <c r="F79" s="274"/>
      <c r="G79" s="274"/>
      <c r="H79" s="274"/>
    </row>
    <row r="80" spans="4:8" x14ac:dyDescent="0.15">
      <c r="D80" s="274"/>
      <c r="E80" s="274"/>
      <c r="F80" s="274"/>
      <c r="G80" s="274"/>
      <c r="H80" s="274"/>
    </row>
    <row r="81" spans="4:8" x14ac:dyDescent="0.15">
      <c r="D81" s="274"/>
      <c r="E81" s="274"/>
      <c r="F81" s="274"/>
      <c r="G81" s="274"/>
      <c r="H81" s="274"/>
    </row>
    <row r="82" spans="4:8" x14ac:dyDescent="0.15">
      <c r="D82" s="274"/>
      <c r="E82" s="274"/>
      <c r="F82" s="274"/>
      <c r="G82" s="274"/>
      <c r="H82" s="274"/>
    </row>
    <row r="83" spans="4:8" x14ac:dyDescent="0.15">
      <c r="D83" s="274"/>
      <c r="E83" s="274"/>
      <c r="F83" s="274"/>
      <c r="G83" s="274"/>
      <c r="H83" s="274"/>
    </row>
    <row r="84" spans="4:8" x14ac:dyDescent="0.15">
      <c r="D84" s="274"/>
      <c r="E84" s="274"/>
      <c r="F84" s="274"/>
      <c r="G84" s="274"/>
      <c r="H84" s="274"/>
    </row>
    <row r="85" spans="4:8" x14ac:dyDescent="0.15">
      <c r="D85" s="274"/>
      <c r="E85" s="274"/>
      <c r="F85" s="274"/>
      <c r="G85" s="274"/>
      <c r="H85" s="274"/>
    </row>
    <row r="86" spans="4:8" x14ac:dyDescent="0.15">
      <c r="D86" s="274"/>
      <c r="E86" s="274"/>
      <c r="F86" s="274"/>
      <c r="G86" s="274"/>
      <c r="H86" s="274"/>
    </row>
    <row r="87" spans="4:8" x14ac:dyDescent="0.15">
      <c r="D87" s="274"/>
      <c r="E87" s="274"/>
      <c r="F87" s="274"/>
      <c r="G87" s="274"/>
      <c r="H87" s="274"/>
    </row>
    <row r="88" spans="4:8" x14ac:dyDescent="0.15">
      <c r="D88" s="274"/>
      <c r="E88" s="274"/>
      <c r="F88" s="274"/>
      <c r="G88" s="274"/>
      <c r="H88" s="274"/>
    </row>
    <row r="89" spans="4:8" x14ac:dyDescent="0.15">
      <c r="D89" s="274"/>
      <c r="E89" s="274"/>
      <c r="F89" s="274"/>
      <c r="G89" s="274"/>
      <c r="H89" s="274"/>
    </row>
    <row r="90" spans="4:8" x14ac:dyDescent="0.15">
      <c r="D90" s="274"/>
      <c r="E90" s="274"/>
      <c r="F90" s="274"/>
      <c r="G90" s="274"/>
      <c r="H90" s="274"/>
    </row>
  </sheetData>
  <mergeCells count="5">
    <mergeCell ref="B1:H1"/>
    <mergeCell ref="B5:B6"/>
    <mergeCell ref="D5:G5"/>
    <mergeCell ref="C5:C6"/>
    <mergeCell ref="B3:H3"/>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41"/>
  <sheetViews>
    <sheetView showGridLines="0" showRowColHeaders="0" zoomScaleNormal="100" workbookViewId="0"/>
  </sheetViews>
  <sheetFormatPr defaultColWidth="9.140625" defaultRowHeight="12.75" x14ac:dyDescent="0.2"/>
  <cols>
    <col min="1" max="1" customWidth="true" style="46" width="5.7109375" collapsed="false"/>
    <col min="2" max="2" customWidth="true" style="178" width="16.28515625" collapsed="false"/>
    <col min="3" max="3" customWidth="true" style="178" width="34.28515625" collapsed="false"/>
    <col min="4" max="8" customWidth="true" style="46" width="10.28515625" collapsed="false"/>
    <col min="9" max="16384" style="46" width="9.140625" collapsed="false"/>
  </cols>
  <sheetData>
    <row r="1" spans="2:8" s="9" customFormat="1" ht="14.25" x14ac:dyDescent="0.2">
      <c r="B1" s="714" t="s">
        <v>97</v>
      </c>
      <c r="C1" s="714"/>
      <c r="D1" s="714"/>
      <c r="E1" s="714"/>
      <c r="F1" s="714"/>
      <c r="G1" s="714"/>
      <c r="H1" s="714"/>
    </row>
    <row r="3" spans="2:8" s="693" customFormat="1" ht="30" customHeight="1" x14ac:dyDescent="0.2">
      <c r="B3" s="805" t="s">
        <v>90</v>
      </c>
      <c r="C3" s="805"/>
      <c r="D3" s="805"/>
      <c r="E3" s="805"/>
      <c r="F3" s="805"/>
      <c r="G3" s="805"/>
      <c r="H3" s="805"/>
    </row>
    <row r="4" spans="2:8" ht="5.0999999999999996" customHeight="1" x14ac:dyDescent="0.2"/>
    <row r="5" spans="2:8" s="693" customFormat="1" ht="14.25" x14ac:dyDescent="0.2">
      <c r="B5" s="731" t="s">
        <v>136</v>
      </c>
      <c r="C5" s="731"/>
      <c r="D5" s="731"/>
      <c r="E5" s="731"/>
      <c r="F5" s="731"/>
      <c r="G5" s="731"/>
      <c r="H5" s="731"/>
    </row>
    <row r="31" spans="2:8" s="9" customFormat="1" ht="11.25" customHeight="1" x14ac:dyDescent="0.2">
      <c r="B31" s="253"/>
      <c r="C31" s="253"/>
      <c r="D31" s="253"/>
      <c r="E31" s="253"/>
      <c r="F31" s="253"/>
      <c r="G31" s="253"/>
      <c r="H31" s="253"/>
    </row>
    <row r="32" spans="2:8" s="50" customFormat="1" ht="10.5" x14ac:dyDescent="0.15">
      <c r="B32" s="863" t="s">
        <v>309</v>
      </c>
      <c r="C32" s="865"/>
      <c r="D32" s="867">
        <v>2024</v>
      </c>
      <c r="E32" s="868"/>
      <c r="F32" s="868"/>
      <c r="G32" s="868"/>
      <c r="H32" s="577">
        <v>2025</v>
      </c>
    </row>
    <row r="33" spans="2:8" s="50" customFormat="1" ht="10.5" x14ac:dyDescent="0.15">
      <c r="B33" s="864"/>
      <c r="C33" s="866"/>
      <c r="D33" s="595" t="s">
        <v>0</v>
      </c>
      <c r="E33" s="596" t="s">
        <v>1</v>
      </c>
      <c r="F33" s="596" t="s">
        <v>2</v>
      </c>
      <c r="G33" s="596" t="s">
        <v>3</v>
      </c>
      <c r="H33" s="596" t="s">
        <v>105</v>
      </c>
    </row>
    <row r="34" spans="2:8" s="50" customFormat="1" ht="10.5" x14ac:dyDescent="0.15">
      <c r="B34" s="864"/>
      <c r="C34" s="180" t="s">
        <v>299</v>
      </c>
      <c r="D34" s="544">
        <v>5.6</v>
      </c>
      <c r="E34" s="544">
        <v>5.8</v>
      </c>
      <c r="F34" s="544">
        <v>5.6</v>
      </c>
      <c r="G34" s="544">
        <v>6.1</v>
      </c>
      <c r="H34" s="544">
        <v>6.4</v>
      </c>
    </row>
    <row r="35" spans="2:8" s="50" customFormat="1" ht="10.5" x14ac:dyDescent="0.15">
      <c r="B35" s="864"/>
      <c r="C35" s="180" t="s">
        <v>352</v>
      </c>
      <c r="D35" s="544">
        <v>0.3</v>
      </c>
      <c r="E35" s="544">
        <v>0.3</v>
      </c>
      <c r="F35" s="544">
        <v>0.3</v>
      </c>
      <c r="G35" s="544">
        <v>1.1000000000000001</v>
      </c>
      <c r="H35" s="544">
        <v>1.4</v>
      </c>
    </row>
    <row r="36" spans="2:8" s="50" customFormat="1" ht="10.5" x14ac:dyDescent="0.15">
      <c r="B36" s="864"/>
      <c r="C36" s="180" t="s">
        <v>345</v>
      </c>
      <c r="D36" s="544">
        <v>24</v>
      </c>
      <c r="E36" s="544">
        <v>25.3</v>
      </c>
      <c r="F36" s="544">
        <v>25.7</v>
      </c>
      <c r="G36" s="544">
        <v>26.1</v>
      </c>
      <c r="H36" s="544">
        <v>25.6</v>
      </c>
    </row>
    <row r="37" spans="2:8" s="50" customFormat="1" ht="10.5" x14ac:dyDescent="0.15">
      <c r="B37" s="864"/>
      <c r="C37" s="180" t="s">
        <v>225</v>
      </c>
      <c r="D37" s="544">
        <v>70.099999999999994</v>
      </c>
      <c r="E37" s="544">
        <v>68.599999999999994</v>
      </c>
      <c r="F37" s="544">
        <v>68.400000000000006</v>
      </c>
      <c r="G37" s="544">
        <v>66.7</v>
      </c>
      <c r="H37" s="544">
        <v>66.599999999999994</v>
      </c>
    </row>
    <row r="38" spans="2:8" s="50" customFormat="1" ht="10.5" x14ac:dyDescent="0.15">
      <c r="B38" s="863" t="s">
        <v>353</v>
      </c>
      <c r="C38" s="180" t="s">
        <v>345</v>
      </c>
      <c r="D38" s="544">
        <v>-60</v>
      </c>
      <c r="E38" s="544">
        <v>-59.7</v>
      </c>
      <c r="F38" s="544">
        <v>-59.6</v>
      </c>
      <c r="G38" s="544">
        <v>-60.8</v>
      </c>
      <c r="H38" s="544">
        <v>-61</v>
      </c>
    </row>
    <row r="39" spans="2:8" s="50" customFormat="1" ht="10.5" x14ac:dyDescent="0.15">
      <c r="B39" s="864"/>
      <c r="C39" s="180" t="s">
        <v>299</v>
      </c>
      <c r="D39" s="544">
        <v>-39.799999999999997</v>
      </c>
      <c r="E39" s="544">
        <v>-40.1</v>
      </c>
      <c r="F39" s="544">
        <v>-40.200000000000003</v>
      </c>
      <c r="G39" s="544">
        <v>-39</v>
      </c>
      <c r="H39" s="544">
        <v>-38.799999999999997</v>
      </c>
    </row>
    <row r="40" spans="2:8" s="50" customFormat="1" ht="10.5" x14ac:dyDescent="0.15">
      <c r="B40" s="864"/>
      <c r="C40" s="180" t="s">
        <v>300</v>
      </c>
      <c r="D40" s="544">
        <v>-0.2</v>
      </c>
      <c r="E40" s="544">
        <v>-0.2</v>
      </c>
      <c r="F40" s="544">
        <v>-0.2</v>
      </c>
      <c r="G40" s="544">
        <v>-0.2</v>
      </c>
      <c r="H40" s="544">
        <v>-0.2</v>
      </c>
    </row>
    <row r="41" spans="2:8" x14ac:dyDescent="0.2">
      <c r="B41" s="179"/>
      <c r="C41" s="179"/>
    </row>
  </sheetData>
  <mergeCells count="7">
    <mergeCell ref="B1:H1"/>
    <mergeCell ref="B38:B40"/>
    <mergeCell ref="B3:H3"/>
    <mergeCell ref="B32:B37"/>
    <mergeCell ref="C32:C33"/>
    <mergeCell ref="B5:H5"/>
    <mergeCell ref="D32:G32"/>
  </mergeCells>
  <hyperlinks>
    <hyperlink ref="B1:F1" location="Contents_en!B34" display="II. International investment position at 03/31/2023 (preliminary data)" xr:uid="{00000000-0004-0000-1F00-000002000000}"/>
    <hyperlink ref="B1:H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P43"/>
  <sheetViews>
    <sheetView showGridLines="0" showRowColHeaders="0" zoomScaleNormal="100" workbookViewId="0"/>
  </sheetViews>
  <sheetFormatPr defaultRowHeight="11.25" customHeight="1" x14ac:dyDescent="0.2"/>
  <cols>
    <col min="1" max="1" customWidth="true" style="182" width="5.7109375" collapsed="false"/>
    <col min="2" max="2" customWidth="true" style="182" width="43.5703125" collapsed="false"/>
    <col min="3" max="7" customWidth="true" style="182" width="10.7109375" collapsed="false"/>
    <col min="8" max="246" style="182" width="9.140625" collapsed="false"/>
    <col min="247" max="247" customWidth="true" style="182" width="30.140625" collapsed="false"/>
    <col min="248" max="502" style="182" width="9.140625" collapsed="false"/>
    <col min="503" max="503" customWidth="true" style="182" width="30.140625" collapsed="false"/>
    <col min="504" max="758" style="182" width="9.140625" collapsed="false"/>
    <col min="759" max="759" customWidth="true" style="182" width="30.140625" collapsed="false"/>
    <col min="760" max="1014" style="182" width="9.140625" collapsed="false"/>
    <col min="1015" max="1015" customWidth="true" style="182" width="30.140625" collapsed="false"/>
    <col min="1016" max="1270" style="182" width="9.140625" collapsed="false"/>
    <col min="1271" max="1271" customWidth="true" style="182" width="30.140625" collapsed="false"/>
    <col min="1272" max="1526" style="182" width="9.140625" collapsed="false"/>
    <col min="1527" max="1527" customWidth="true" style="182" width="30.140625" collapsed="false"/>
    <col min="1528" max="1782" style="182" width="9.140625" collapsed="false"/>
    <col min="1783" max="1783" customWidth="true" style="182" width="30.140625" collapsed="false"/>
    <col min="1784" max="2038" style="182" width="9.140625" collapsed="false"/>
    <col min="2039" max="2039" customWidth="true" style="182" width="30.140625" collapsed="false"/>
    <col min="2040" max="2294" style="182" width="9.140625" collapsed="false"/>
    <col min="2295" max="2295" customWidth="true" style="182" width="30.140625" collapsed="false"/>
    <col min="2296" max="2550" style="182" width="9.140625" collapsed="false"/>
    <col min="2551" max="2551" customWidth="true" style="182" width="30.140625" collapsed="false"/>
    <col min="2552" max="2806" style="182" width="9.140625" collapsed="false"/>
    <col min="2807" max="2807" customWidth="true" style="182" width="30.140625" collapsed="false"/>
    <col min="2808" max="3062" style="182" width="9.140625" collapsed="false"/>
    <col min="3063" max="3063" customWidth="true" style="182" width="30.140625" collapsed="false"/>
    <col min="3064" max="3318" style="182" width="9.140625" collapsed="false"/>
    <col min="3319" max="3319" customWidth="true" style="182" width="30.140625" collapsed="false"/>
    <col min="3320" max="3574" style="182" width="9.140625" collapsed="false"/>
    <col min="3575" max="3575" customWidth="true" style="182" width="30.140625" collapsed="false"/>
    <col min="3576" max="3830" style="182" width="9.140625" collapsed="false"/>
    <col min="3831" max="3831" customWidth="true" style="182" width="30.140625" collapsed="false"/>
    <col min="3832" max="4086" style="182" width="9.140625" collapsed="false"/>
    <col min="4087" max="4087" customWidth="true" style="182" width="30.140625" collapsed="false"/>
    <col min="4088" max="4342" style="182" width="9.140625" collapsed="false"/>
    <col min="4343" max="4343" customWidth="true" style="182" width="30.140625" collapsed="false"/>
    <col min="4344" max="4598" style="182" width="9.140625" collapsed="false"/>
    <col min="4599" max="4599" customWidth="true" style="182" width="30.140625" collapsed="false"/>
    <col min="4600" max="4854" style="182" width="9.140625" collapsed="false"/>
    <col min="4855" max="4855" customWidth="true" style="182" width="30.140625" collapsed="false"/>
    <col min="4856" max="5110" style="182" width="9.140625" collapsed="false"/>
    <col min="5111" max="5111" customWidth="true" style="182" width="30.140625" collapsed="false"/>
    <col min="5112" max="5366" style="182" width="9.140625" collapsed="false"/>
    <col min="5367" max="5367" customWidth="true" style="182" width="30.140625" collapsed="false"/>
    <col min="5368" max="5622" style="182" width="9.140625" collapsed="false"/>
    <col min="5623" max="5623" customWidth="true" style="182" width="30.140625" collapsed="false"/>
    <col min="5624" max="5878" style="182" width="9.140625" collapsed="false"/>
    <col min="5879" max="5879" customWidth="true" style="182" width="30.140625" collapsed="false"/>
    <col min="5880" max="6134" style="182" width="9.140625" collapsed="false"/>
    <col min="6135" max="6135" customWidth="true" style="182" width="30.140625" collapsed="false"/>
    <col min="6136" max="6390" style="182" width="9.140625" collapsed="false"/>
    <col min="6391" max="6391" customWidth="true" style="182" width="30.140625" collapsed="false"/>
    <col min="6392" max="6646" style="182" width="9.140625" collapsed="false"/>
    <col min="6647" max="6647" customWidth="true" style="182" width="30.140625" collapsed="false"/>
    <col min="6648" max="6902" style="182" width="9.140625" collapsed="false"/>
    <col min="6903" max="6903" customWidth="true" style="182" width="30.140625" collapsed="false"/>
    <col min="6904" max="7158" style="182" width="9.140625" collapsed="false"/>
    <col min="7159" max="7159" customWidth="true" style="182" width="30.140625" collapsed="false"/>
    <col min="7160" max="7414" style="182" width="9.140625" collapsed="false"/>
    <col min="7415" max="7415" customWidth="true" style="182" width="30.140625" collapsed="false"/>
    <col min="7416" max="7670" style="182" width="9.140625" collapsed="false"/>
    <col min="7671" max="7671" customWidth="true" style="182" width="30.140625" collapsed="false"/>
    <col min="7672" max="7926" style="182" width="9.140625" collapsed="false"/>
    <col min="7927" max="7927" customWidth="true" style="182" width="30.140625" collapsed="false"/>
    <col min="7928" max="8182" style="182" width="9.140625" collapsed="false"/>
    <col min="8183" max="8183" customWidth="true" style="182" width="30.140625" collapsed="false"/>
    <col min="8184" max="8438" style="182" width="9.140625" collapsed="false"/>
    <col min="8439" max="8439" customWidth="true" style="182" width="30.140625" collapsed="false"/>
    <col min="8440" max="8694" style="182" width="9.140625" collapsed="false"/>
    <col min="8695" max="8695" customWidth="true" style="182" width="30.140625" collapsed="false"/>
    <col min="8696" max="8950" style="182" width="9.140625" collapsed="false"/>
    <col min="8951" max="8951" customWidth="true" style="182" width="30.140625" collapsed="false"/>
    <col min="8952" max="9206" style="182" width="9.140625" collapsed="false"/>
    <col min="9207" max="9207" customWidth="true" style="182" width="30.140625" collapsed="false"/>
    <col min="9208" max="9462" style="182" width="9.140625" collapsed="false"/>
    <col min="9463" max="9463" customWidth="true" style="182" width="30.140625" collapsed="false"/>
    <col min="9464" max="9718" style="182" width="9.140625" collapsed="false"/>
    <col min="9719" max="9719" customWidth="true" style="182" width="30.140625" collapsed="false"/>
    <col min="9720" max="9974" style="182" width="9.140625" collapsed="false"/>
    <col min="9975" max="9975" customWidth="true" style="182" width="30.140625" collapsed="false"/>
    <col min="9976" max="10230" style="182" width="9.140625" collapsed="false"/>
    <col min="10231" max="10231" customWidth="true" style="182" width="30.140625" collapsed="false"/>
    <col min="10232" max="10486" style="182" width="9.140625" collapsed="false"/>
    <col min="10487" max="10487" customWidth="true" style="182" width="30.140625" collapsed="false"/>
    <col min="10488" max="10742" style="182" width="9.140625" collapsed="false"/>
    <col min="10743" max="10743" customWidth="true" style="182" width="30.140625" collapsed="false"/>
    <col min="10744" max="10998" style="182" width="9.140625" collapsed="false"/>
    <col min="10999" max="10999" customWidth="true" style="182" width="30.140625" collapsed="false"/>
    <col min="11000" max="11254" style="182" width="9.140625" collapsed="false"/>
    <col min="11255" max="11255" customWidth="true" style="182" width="30.140625" collapsed="false"/>
    <col min="11256" max="11510" style="182" width="9.140625" collapsed="false"/>
    <col min="11511" max="11511" customWidth="true" style="182" width="30.140625" collapsed="false"/>
    <col min="11512" max="11766" style="182" width="9.140625" collapsed="false"/>
    <col min="11767" max="11767" customWidth="true" style="182" width="30.140625" collapsed="false"/>
    <col min="11768" max="12022" style="182" width="9.140625" collapsed="false"/>
    <col min="12023" max="12023" customWidth="true" style="182" width="30.140625" collapsed="false"/>
    <col min="12024" max="12278" style="182" width="9.140625" collapsed="false"/>
    <col min="12279" max="12279" customWidth="true" style="182" width="30.140625" collapsed="false"/>
    <col min="12280" max="12534" style="182" width="9.140625" collapsed="false"/>
    <col min="12535" max="12535" customWidth="true" style="182" width="30.140625" collapsed="false"/>
    <col min="12536" max="12790" style="182" width="9.140625" collapsed="false"/>
    <col min="12791" max="12791" customWidth="true" style="182" width="30.140625" collapsed="false"/>
    <col min="12792" max="13046" style="182" width="9.140625" collapsed="false"/>
    <col min="13047" max="13047" customWidth="true" style="182" width="30.140625" collapsed="false"/>
    <col min="13048" max="13302" style="182" width="9.140625" collapsed="false"/>
    <col min="13303" max="13303" customWidth="true" style="182" width="30.140625" collapsed="false"/>
    <col min="13304" max="13558" style="182" width="9.140625" collapsed="false"/>
    <col min="13559" max="13559" customWidth="true" style="182" width="30.140625" collapsed="false"/>
    <col min="13560" max="13814" style="182" width="9.140625" collapsed="false"/>
    <col min="13815" max="13815" customWidth="true" style="182" width="30.140625" collapsed="false"/>
    <col min="13816" max="14070" style="182" width="9.140625" collapsed="false"/>
    <col min="14071" max="14071" customWidth="true" style="182" width="30.140625" collapsed="false"/>
    <col min="14072" max="14326" style="182" width="9.140625" collapsed="false"/>
    <col min="14327" max="14327" customWidth="true" style="182" width="30.140625" collapsed="false"/>
    <col min="14328" max="14582" style="182" width="9.140625" collapsed="false"/>
    <col min="14583" max="14583" customWidth="true" style="182" width="30.140625" collapsed="false"/>
    <col min="14584" max="14838" style="182" width="9.140625" collapsed="false"/>
    <col min="14839" max="14839" customWidth="true" style="182" width="30.140625" collapsed="false"/>
    <col min="14840" max="15094" style="182" width="9.140625" collapsed="false"/>
    <col min="15095" max="15095" customWidth="true" style="182" width="30.140625" collapsed="false"/>
    <col min="15096" max="15350" style="182" width="9.140625" collapsed="false"/>
    <col min="15351" max="15351" customWidth="true" style="182" width="30.140625" collapsed="false"/>
    <col min="15352" max="15606" style="182" width="9.140625" collapsed="false"/>
    <col min="15607" max="15607" customWidth="true" style="182" width="30.140625" collapsed="false"/>
    <col min="15608" max="15862" style="182" width="9.140625" collapsed="false"/>
    <col min="15863" max="15863" customWidth="true" style="182" width="30.140625" collapsed="false"/>
    <col min="15864" max="16118" style="182" width="9.140625" collapsed="false"/>
    <col min="16119" max="16119" customWidth="true" style="182" width="30.140625" collapsed="false"/>
    <col min="16120" max="16384" style="182" width="9.140625" collapsed="false"/>
  </cols>
  <sheetData>
    <row r="1" spans="2:9" s="9" customFormat="1" ht="14.25" x14ac:dyDescent="0.2">
      <c r="B1" s="714" t="s">
        <v>97</v>
      </c>
      <c r="C1" s="714"/>
      <c r="D1" s="714"/>
      <c r="E1" s="714"/>
      <c r="F1" s="714"/>
      <c r="G1" s="714"/>
    </row>
    <row r="2" spans="2:9" ht="15" customHeight="1" x14ac:dyDescent="0.2">
      <c r="B2" s="181"/>
    </row>
    <row r="3" spans="2:9" s="694" customFormat="1" ht="30" customHeight="1" x14ac:dyDescent="0.2">
      <c r="B3" s="871" t="s">
        <v>491</v>
      </c>
      <c r="C3" s="871"/>
      <c r="D3" s="871"/>
      <c r="E3" s="871"/>
      <c r="F3" s="871"/>
      <c r="G3" s="871"/>
    </row>
    <row r="4" spans="2:9" ht="5.0999999999999996" customHeight="1" x14ac:dyDescent="0.2">
      <c r="B4" s="181"/>
    </row>
    <row r="5" spans="2:9" s="694" customFormat="1" ht="14.25" x14ac:dyDescent="0.2">
      <c r="B5" s="861" t="s">
        <v>137</v>
      </c>
      <c r="C5" s="861"/>
      <c r="D5" s="861"/>
      <c r="E5" s="861"/>
      <c r="F5" s="861"/>
      <c r="G5" s="861"/>
    </row>
    <row r="6" spans="2:9" ht="11.25" customHeight="1" x14ac:dyDescent="0.2">
      <c r="C6" s="183"/>
      <c r="D6" s="183"/>
      <c r="E6" s="183"/>
      <c r="F6" s="183"/>
      <c r="G6" s="183"/>
      <c r="H6" s="184"/>
      <c r="I6" s="184"/>
    </row>
    <row r="7" spans="2:9" ht="11.25" customHeight="1" x14ac:dyDescent="0.2">
      <c r="C7" s="183"/>
      <c r="D7" s="183"/>
      <c r="E7" s="183"/>
      <c r="F7" s="183"/>
      <c r="G7" s="183"/>
      <c r="H7" s="184"/>
      <c r="I7" s="184"/>
    </row>
    <row r="8" spans="2:9" ht="11.25" customHeight="1" x14ac:dyDescent="0.2">
      <c r="C8" s="183"/>
      <c r="D8" s="183"/>
      <c r="E8" s="183"/>
      <c r="F8" s="183"/>
      <c r="G8" s="183"/>
      <c r="H8" s="184"/>
      <c r="I8" s="184"/>
    </row>
    <row r="9" spans="2:9" ht="11.25" customHeight="1" x14ac:dyDescent="0.2">
      <c r="C9" s="183"/>
      <c r="D9" s="183"/>
      <c r="E9" s="183"/>
      <c r="F9" s="183"/>
      <c r="G9" s="183"/>
      <c r="H9" s="184"/>
      <c r="I9" s="184"/>
    </row>
    <row r="10" spans="2:9" ht="11.25" customHeight="1" x14ac:dyDescent="0.2">
      <c r="C10" s="183"/>
      <c r="D10" s="183"/>
      <c r="E10" s="183"/>
      <c r="F10" s="183"/>
      <c r="G10" s="183"/>
      <c r="H10" s="184"/>
      <c r="I10" s="184"/>
    </row>
    <row r="11" spans="2:9" ht="11.25" customHeight="1" x14ac:dyDescent="0.2">
      <c r="C11" s="183"/>
      <c r="D11" s="183"/>
      <c r="E11" s="183"/>
      <c r="F11" s="183"/>
      <c r="G11" s="183"/>
      <c r="H11" s="184"/>
      <c r="I11" s="184"/>
    </row>
    <row r="12" spans="2:9" ht="11.25" customHeight="1" x14ac:dyDescent="0.2">
      <c r="C12" s="183"/>
      <c r="D12" s="183"/>
      <c r="E12" s="183"/>
      <c r="F12" s="183"/>
      <c r="G12" s="183"/>
      <c r="H12" s="184"/>
      <c r="I12" s="184"/>
    </row>
    <row r="13" spans="2:9" ht="11.25" customHeight="1" x14ac:dyDescent="0.2">
      <c r="C13" s="183"/>
      <c r="D13" s="183"/>
      <c r="E13" s="183"/>
      <c r="F13" s="183"/>
      <c r="G13" s="183"/>
      <c r="H13" s="184"/>
      <c r="I13" s="184"/>
    </row>
    <row r="14" spans="2:9" ht="11.25" customHeight="1" x14ac:dyDescent="0.2">
      <c r="C14" s="183"/>
      <c r="D14" s="183"/>
      <c r="E14" s="183"/>
      <c r="F14" s="183"/>
      <c r="G14" s="183"/>
      <c r="H14" s="184"/>
      <c r="I14" s="184"/>
    </row>
    <row r="15" spans="2:9" ht="11.25" customHeight="1" x14ac:dyDescent="0.2">
      <c r="C15" s="183"/>
      <c r="D15" s="183"/>
      <c r="E15" s="183"/>
      <c r="F15" s="183"/>
      <c r="G15" s="183"/>
      <c r="H15" s="184"/>
      <c r="I15" s="184"/>
    </row>
    <row r="16" spans="2:9" ht="11.25" customHeight="1" x14ac:dyDescent="0.2">
      <c r="C16" s="183"/>
      <c r="D16" s="183"/>
      <c r="E16" s="183"/>
      <c r="F16" s="183"/>
      <c r="G16" s="183"/>
      <c r="H16" s="184"/>
      <c r="I16" s="184"/>
    </row>
    <row r="17" spans="2:9" ht="11.25" customHeight="1" x14ac:dyDescent="0.2">
      <c r="C17" s="183"/>
      <c r="D17" s="183"/>
      <c r="E17" s="183"/>
      <c r="F17" s="183"/>
      <c r="G17" s="183"/>
      <c r="H17" s="185"/>
      <c r="I17" s="184"/>
    </row>
    <row r="18" spans="2:9" ht="11.25" customHeight="1" x14ac:dyDescent="0.2">
      <c r="C18" s="183"/>
      <c r="D18" s="183"/>
      <c r="E18" s="183"/>
      <c r="F18" s="183"/>
      <c r="G18" s="183"/>
      <c r="H18" s="184"/>
      <c r="I18" s="184"/>
    </row>
    <row r="19" spans="2:9" ht="11.25" customHeight="1" x14ac:dyDescent="0.2">
      <c r="C19" s="183"/>
      <c r="D19" s="183"/>
      <c r="E19" s="183"/>
      <c r="F19" s="183"/>
      <c r="G19" s="183"/>
      <c r="H19" s="184"/>
      <c r="I19" s="184"/>
    </row>
    <row r="20" spans="2:9" ht="11.25" customHeight="1" x14ac:dyDescent="0.2">
      <c r="C20" s="183"/>
      <c r="D20" s="183"/>
      <c r="E20" s="183"/>
      <c r="F20" s="183"/>
      <c r="G20" s="183"/>
      <c r="H20" s="184"/>
      <c r="I20" s="184"/>
    </row>
    <row r="21" spans="2:9" ht="11.25" customHeight="1" x14ac:dyDescent="0.2">
      <c r="C21" s="183"/>
      <c r="D21" s="183"/>
      <c r="E21" s="183"/>
      <c r="F21" s="183"/>
      <c r="G21" s="183"/>
      <c r="H21" s="184"/>
      <c r="I21" s="184"/>
    </row>
    <row r="22" spans="2:9" ht="11.25" customHeight="1" x14ac:dyDescent="0.2">
      <c r="C22" s="183"/>
      <c r="D22" s="183"/>
      <c r="E22" s="183"/>
      <c r="F22" s="183"/>
      <c r="G22" s="183"/>
      <c r="H22" s="184"/>
      <c r="I22" s="184"/>
    </row>
    <row r="23" spans="2:9" ht="11.25" customHeight="1" x14ac:dyDescent="0.2">
      <c r="C23" s="183"/>
      <c r="D23" s="183"/>
      <c r="E23" s="183"/>
      <c r="F23" s="183"/>
      <c r="G23" s="183"/>
      <c r="H23" s="184"/>
      <c r="I23" s="184"/>
    </row>
    <row r="24" spans="2:9" ht="11.25" customHeight="1" x14ac:dyDescent="0.2">
      <c r="C24" s="183"/>
      <c r="D24" s="183"/>
      <c r="E24" s="183"/>
      <c r="F24" s="183"/>
      <c r="G24" s="183"/>
      <c r="H24" s="184"/>
      <c r="I24" s="184"/>
    </row>
    <row r="25" spans="2:9" ht="11.25" customHeight="1" x14ac:dyDescent="0.2">
      <c r="C25" s="183"/>
      <c r="D25" s="183"/>
      <c r="E25" s="183"/>
      <c r="F25" s="183"/>
      <c r="G25" s="183"/>
      <c r="H25" s="184"/>
      <c r="I25" s="184"/>
    </row>
    <row r="26" spans="2:9" ht="11.25" customHeight="1" x14ac:dyDescent="0.2">
      <c r="C26" s="183"/>
      <c r="D26" s="183"/>
      <c r="E26" s="183"/>
      <c r="F26" s="183"/>
      <c r="G26" s="183"/>
      <c r="H26" s="184"/>
      <c r="I26" s="184"/>
    </row>
    <row r="27" spans="2:9" ht="11.25" customHeight="1" x14ac:dyDescent="0.2">
      <c r="C27" s="183"/>
      <c r="D27" s="183"/>
      <c r="E27" s="183"/>
      <c r="F27" s="183"/>
      <c r="G27" s="183"/>
      <c r="H27" s="184"/>
      <c r="I27" s="184"/>
    </row>
    <row r="28" spans="2:9" ht="11.25" customHeight="1" x14ac:dyDescent="0.2">
      <c r="C28" s="183"/>
      <c r="D28" s="183"/>
      <c r="E28" s="183"/>
      <c r="F28" s="183"/>
      <c r="G28" s="183"/>
      <c r="H28" s="184"/>
      <c r="I28" s="184"/>
    </row>
    <row r="29" spans="2:9" ht="11.25" customHeight="1" x14ac:dyDescent="0.2">
      <c r="C29" s="183"/>
      <c r="D29" s="183"/>
      <c r="E29" s="183"/>
      <c r="F29" s="183"/>
      <c r="G29" s="183"/>
      <c r="H29" s="184"/>
      <c r="I29" s="184"/>
    </row>
    <row r="30" spans="2:9" ht="11.25" customHeight="1" x14ac:dyDescent="0.2">
      <c r="C30" s="183"/>
      <c r="D30" s="183"/>
      <c r="E30" s="183"/>
      <c r="F30" s="183"/>
      <c r="G30" s="183"/>
      <c r="H30" s="184"/>
      <c r="I30" s="184"/>
    </row>
    <row r="31" spans="2:9" ht="11.25" customHeight="1" x14ac:dyDescent="0.2">
      <c r="C31" s="183"/>
      <c r="D31" s="183"/>
      <c r="E31" s="183"/>
      <c r="F31" s="183"/>
      <c r="G31" s="183"/>
      <c r="H31" s="184"/>
      <c r="I31" s="184"/>
    </row>
    <row r="32" spans="2:9" s="696" customFormat="1" ht="10.5" x14ac:dyDescent="0.15">
      <c r="B32" s="722" t="s">
        <v>354</v>
      </c>
      <c r="C32" s="722"/>
      <c r="D32" s="722"/>
      <c r="E32" s="722"/>
      <c r="F32" s="722"/>
      <c r="G32" s="722"/>
      <c r="H32" s="695"/>
      <c r="I32" s="695"/>
    </row>
    <row r="33" spans="2:16" s="696" customFormat="1" ht="10.5" x14ac:dyDescent="0.15">
      <c r="B33" s="186" t="s">
        <v>53</v>
      </c>
      <c r="C33" s="697"/>
      <c r="D33" s="697"/>
      <c r="E33" s="697"/>
      <c r="F33" s="697"/>
      <c r="G33" s="697"/>
      <c r="H33" s="695"/>
      <c r="I33" s="695"/>
    </row>
    <row r="34" spans="2:16" ht="11.25" customHeight="1" x14ac:dyDescent="0.2">
      <c r="B34" s="253"/>
      <c r="C34" s="253"/>
      <c r="D34" s="253"/>
      <c r="E34" s="253"/>
      <c r="F34" s="253"/>
      <c r="G34" s="253"/>
      <c r="H34" s="253"/>
      <c r="I34" s="184"/>
      <c r="J34" s="184"/>
      <c r="K34" s="184"/>
      <c r="L34" s="184"/>
      <c r="M34" s="184"/>
      <c r="N34" s="184"/>
      <c r="O34" s="184"/>
      <c r="P34" s="184"/>
    </row>
    <row r="35" spans="2:16" ht="11.25" customHeight="1" x14ac:dyDescent="0.25">
      <c r="B35" s="187"/>
      <c r="C35" s="869" t="s">
        <v>65</v>
      </c>
      <c r="D35" s="870"/>
      <c r="E35" s="870"/>
      <c r="F35" s="870"/>
      <c r="G35" s="570" t="s">
        <v>99</v>
      </c>
      <c r="I35" s="184"/>
      <c r="J35" s="184"/>
      <c r="K35" s="184"/>
      <c r="L35" s="184"/>
      <c r="M35" s="184"/>
      <c r="N35" s="184"/>
      <c r="O35" s="184"/>
      <c r="P35" s="184"/>
    </row>
    <row r="36" spans="2:16" s="696" customFormat="1" ht="10.5" x14ac:dyDescent="0.15">
      <c r="B36" s="187"/>
      <c r="C36" s="305" t="s">
        <v>105</v>
      </c>
      <c r="D36" s="305" t="s">
        <v>1</v>
      </c>
      <c r="E36" s="305" t="s">
        <v>2</v>
      </c>
      <c r="F36" s="305" t="s">
        <v>3</v>
      </c>
      <c r="G36" s="305" t="s">
        <v>0</v>
      </c>
      <c r="I36" s="695"/>
      <c r="J36" s="695"/>
      <c r="K36" s="695"/>
      <c r="L36" s="695"/>
      <c r="M36" s="695"/>
      <c r="N36" s="695"/>
      <c r="O36" s="695"/>
      <c r="P36" s="695"/>
    </row>
    <row r="37" spans="2:16" s="696" customFormat="1" ht="10.5" x14ac:dyDescent="0.15">
      <c r="B37" s="188" t="s">
        <v>225</v>
      </c>
      <c r="C37" s="698">
        <v>5393.2216103648998</v>
      </c>
      <c r="D37" s="698">
        <v>5288.6072752788004</v>
      </c>
      <c r="E37" s="698">
        <v>5681.8370100000002</v>
      </c>
      <c r="F37" s="698">
        <v>5483.5724689706003</v>
      </c>
      <c r="G37" s="698">
        <v>5441.8</v>
      </c>
      <c r="H37" s="695"/>
      <c r="I37" s="695"/>
      <c r="J37" s="695"/>
      <c r="K37" s="695"/>
      <c r="L37" s="695"/>
      <c r="M37" s="695"/>
      <c r="N37" s="695"/>
      <c r="O37" s="695"/>
      <c r="P37" s="695"/>
    </row>
    <row r="38" spans="2:16" s="699" customFormat="1" ht="10.5" x14ac:dyDescent="0.15">
      <c r="B38" s="188" t="s">
        <v>355</v>
      </c>
      <c r="C38" s="698">
        <v>2402.9349999999999</v>
      </c>
      <c r="D38" s="698">
        <v>2472.9900000000002</v>
      </c>
      <c r="E38" s="698">
        <v>2530.9250000000002</v>
      </c>
      <c r="F38" s="698">
        <v>2604.5925000000002</v>
      </c>
      <c r="G38" s="698">
        <v>2730.2189750275002</v>
      </c>
      <c r="H38" s="695"/>
      <c r="I38" s="695"/>
      <c r="J38" s="695"/>
      <c r="K38" s="695"/>
      <c r="L38" s="695"/>
      <c r="M38" s="695"/>
      <c r="N38" s="695"/>
      <c r="O38" s="695"/>
      <c r="P38" s="695"/>
    </row>
    <row r="39" spans="2:16" s="696" customFormat="1" ht="10.5" x14ac:dyDescent="0.15">
      <c r="B39" s="188" t="s">
        <v>356</v>
      </c>
      <c r="C39" s="698">
        <v>3918.18</v>
      </c>
      <c r="D39" s="698">
        <v>3716.66</v>
      </c>
      <c r="E39" s="698">
        <v>3704.91</v>
      </c>
      <c r="F39" s="698">
        <v>3685.85</v>
      </c>
      <c r="G39" s="698">
        <v>3702.4399999999996</v>
      </c>
      <c r="H39" s="695"/>
      <c r="I39" s="695"/>
      <c r="J39" s="695"/>
      <c r="K39" s="695"/>
      <c r="L39" s="695"/>
      <c r="M39" s="695"/>
      <c r="N39" s="695"/>
      <c r="O39" s="695"/>
      <c r="P39" s="695"/>
    </row>
    <row r="40" spans="2:16" s="699" customFormat="1" ht="10.5" x14ac:dyDescent="0.15">
      <c r="B40" s="188" t="s">
        <v>357</v>
      </c>
      <c r="C40" s="698">
        <v>1281.0158176016866</v>
      </c>
      <c r="D40" s="698">
        <v>1310.6299954821043</v>
      </c>
      <c r="E40" s="698">
        <v>1403.4068292682928</v>
      </c>
      <c r="F40" s="698">
        <v>1365.6854500489744</v>
      </c>
      <c r="G40" s="698">
        <v>1421.0944590034962</v>
      </c>
      <c r="H40" s="695"/>
      <c r="I40" s="695"/>
      <c r="J40" s="695"/>
      <c r="K40" s="695"/>
      <c r="L40" s="695"/>
      <c r="M40" s="695"/>
      <c r="N40" s="695"/>
      <c r="O40" s="695"/>
      <c r="P40" s="695"/>
    </row>
    <row r="41" spans="2:16" s="699" customFormat="1" ht="10.5" x14ac:dyDescent="0.15">
      <c r="B41" s="188" t="s">
        <v>358</v>
      </c>
      <c r="C41" s="698">
        <v>2677.1002438108417</v>
      </c>
      <c r="D41" s="698">
        <v>2609.3184320752557</v>
      </c>
      <c r="E41" s="698">
        <v>2746.539508764748</v>
      </c>
      <c r="F41" s="698">
        <v>2696.0881687820684</v>
      </c>
      <c r="G41" s="698">
        <v>2661.7351381918688</v>
      </c>
      <c r="H41" s="695"/>
      <c r="I41" s="695"/>
      <c r="J41" s="695"/>
      <c r="K41" s="695"/>
      <c r="L41" s="695"/>
      <c r="M41" s="695"/>
      <c r="N41" s="695"/>
      <c r="O41" s="695"/>
      <c r="P41" s="695"/>
    </row>
    <row r="42" spans="2:16" s="703" customFormat="1" ht="10.5" x14ac:dyDescent="0.15">
      <c r="B42" s="700" t="s">
        <v>359</v>
      </c>
      <c r="C42" s="701">
        <v>4015.6503657162625</v>
      </c>
      <c r="D42" s="701">
        <v>3913.9776481128838</v>
      </c>
      <c r="E42" s="701">
        <v>4021.0282471983719</v>
      </c>
      <c r="F42" s="701">
        <v>3945.35</v>
      </c>
      <c r="G42" s="701">
        <v>3992.6</v>
      </c>
      <c r="H42" s="702"/>
      <c r="I42" s="702"/>
      <c r="J42" s="702"/>
      <c r="K42" s="702"/>
      <c r="L42" s="702"/>
      <c r="M42" s="702"/>
      <c r="N42" s="702"/>
      <c r="O42" s="702"/>
      <c r="P42" s="702"/>
    </row>
    <row r="43" spans="2:16" ht="11.25" customHeight="1" x14ac:dyDescent="0.2">
      <c r="I43" s="184"/>
      <c r="J43" s="184"/>
      <c r="K43" s="184"/>
      <c r="L43" s="184"/>
      <c r="M43" s="184"/>
      <c r="N43" s="184"/>
      <c r="O43" s="184"/>
      <c r="P43" s="184"/>
    </row>
  </sheetData>
  <mergeCells count="5">
    <mergeCell ref="C35:F35"/>
    <mergeCell ref="B32:G32"/>
    <mergeCell ref="B5:G5"/>
    <mergeCell ref="B3:G3"/>
    <mergeCell ref="B1:G1"/>
  </mergeCells>
  <hyperlinks>
    <hyperlink ref="B33" r:id="rId1" xr:uid="{00000000-0004-0000-2000-000000000000}"/>
    <hyperlink ref="B1" location="Contents_en!B34" display="II. International investment position at 03/31/2023 (preliminary data)" xr:uid="{00000000-0004-0000-2000-000003000000}"/>
    <hyperlink ref="B1:G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38"/>
  <sheetViews>
    <sheetView showGridLines="0" showRowColHeaders="0" zoomScaleNormal="100" workbookViewId="0"/>
  </sheetViews>
  <sheetFormatPr defaultColWidth="9.140625" defaultRowHeight="10.5" x14ac:dyDescent="0.15"/>
  <cols>
    <col min="1" max="1" customWidth="true" style="50" width="5.7109375" collapsed="false"/>
    <col min="2" max="2" customWidth="true" style="50" width="36.42578125" collapsed="false"/>
    <col min="3" max="7" customWidth="true" style="50" width="13.42578125" collapsed="false"/>
    <col min="8" max="16384" style="50" width="9.140625" collapsed="false"/>
  </cols>
  <sheetData>
    <row r="1" spans="2:7" s="9" customFormat="1" ht="14.25" x14ac:dyDescent="0.2">
      <c r="B1" s="714" t="s">
        <v>97</v>
      </c>
      <c r="C1" s="714"/>
      <c r="D1" s="714"/>
      <c r="E1" s="714"/>
      <c r="F1" s="714"/>
      <c r="G1" s="714"/>
    </row>
    <row r="3" spans="2:7" s="693" customFormat="1" ht="30" customHeight="1" x14ac:dyDescent="0.2">
      <c r="B3" s="876" t="s">
        <v>138</v>
      </c>
      <c r="C3" s="876"/>
      <c r="D3" s="876"/>
      <c r="E3" s="876"/>
      <c r="F3" s="876"/>
      <c r="G3" s="876"/>
    </row>
    <row r="4" spans="2:7" ht="5.0999999999999996" customHeight="1" x14ac:dyDescent="0.15">
      <c r="B4" s="189"/>
    </row>
    <row r="5" spans="2:7" s="693" customFormat="1" ht="14.25" x14ac:dyDescent="0.2">
      <c r="B5" s="861" t="s">
        <v>139</v>
      </c>
      <c r="C5" s="861"/>
      <c r="D5" s="861"/>
      <c r="E5" s="861"/>
      <c r="F5" s="861"/>
      <c r="G5" s="861"/>
    </row>
    <row r="6" spans="2:7" x14ac:dyDescent="0.15">
      <c r="B6" s="189"/>
    </row>
    <row r="7" spans="2:7" x14ac:dyDescent="0.15">
      <c r="B7" s="189"/>
    </row>
    <row r="8" spans="2:7" x14ac:dyDescent="0.15">
      <c r="B8" s="189"/>
    </row>
    <row r="9" spans="2:7" x14ac:dyDescent="0.15">
      <c r="B9" s="189"/>
    </row>
    <row r="10" spans="2:7" x14ac:dyDescent="0.15">
      <c r="B10" s="189"/>
    </row>
    <row r="11" spans="2:7" x14ac:dyDescent="0.15">
      <c r="B11" s="189"/>
    </row>
    <row r="12" spans="2:7" x14ac:dyDescent="0.15">
      <c r="B12" s="189"/>
    </row>
    <row r="13" spans="2:7" x14ac:dyDescent="0.15">
      <c r="B13" s="189"/>
    </row>
    <row r="14" spans="2:7" x14ac:dyDescent="0.15">
      <c r="B14" s="189"/>
    </row>
    <row r="15" spans="2:7" x14ac:dyDescent="0.15">
      <c r="B15" s="189"/>
    </row>
    <row r="16" spans="2:7" x14ac:dyDescent="0.15">
      <c r="B16" s="189"/>
    </row>
    <row r="17" spans="2:17" x14ac:dyDescent="0.15">
      <c r="B17" s="189"/>
    </row>
    <row r="18" spans="2:17" x14ac:dyDescent="0.15">
      <c r="B18" s="189"/>
    </row>
    <row r="19" spans="2:17" x14ac:dyDescent="0.15">
      <c r="B19" s="189"/>
    </row>
    <row r="20" spans="2:17" x14ac:dyDescent="0.15">
      <c r="B20" s="189"/>
    </row>
    <row r="21" spans="2:17" x14ac:dyDescent="0.15">
      <c r="B21" s="189"/>
    </row>
    <row r="22" spans="2:17" x14ac:dyDescent="0.15">
      <c r="B22" s="189"/>
    </row>
    <row r="23" spans="2:17" x14ac:dyDescent="0.15">
      <c r="B23" s="189"/>
    </row>
    <row r="24" spans="2:17" x14ac:dyDescent="0.15">
      <c r="B24" s="189"/>
    </row>
    <row r="25" spans="2:17" x14ac:dyDescent="0.15">
      <c r="B25" s="189"/>
    </row>
    <row r="26" spans="2:17" x14ac:dyDescent="0.15">
      <c r="B26" s="189"/>
    </row>
    <row r="27" spans="2:17" x14ac:dyDescent="0.15">
      <c r="B27" s="189"/>
    </row>
    <row r="28" spans="2:17" x14ac:dyDescent="0.15">
      <c r="B28" s="189"/>
    </row>
    <row r="29" spans="2:17" x14ac:dyDescent="0.15">
      <c r="B29" s="189"/>
    </row>
    <row r="30" spans="2:17" x14ac:dyDescent="0.15">
      <c r="B30" s="877" t="s">
        <v>360</v>
      </c>
      <c r="C30" s="877"/>
      <c r="D30" s="877"/>
      <c r="E30" s="877"/>
      <c r="F30" s="877"/>
      <c r="G30" s="877"/>
    </row>
    <row r="31" spans="2:17" x14ac:dyDescent="0.15">
      <c r="B31" s="189"/>
    </row>
    <row r="32" spans="2:17" s="190" customFormat="1" ht="11.25" customHeight="1" x14ac:dyDescent="0.15">
      <c r="B32" s="872"/>
      <c r="C32" s="874">
        <v>2024</v>
      </c>
      <c r="D32" s="875"/>
      <c r="E32" s="875"/>
      <c r="F32" s="875"/>
      <c r="G32" s="487">
        <v>2025</v>
      </c>
      <c r="H32" s="50"/>
      <c r="I32" s="50"/>
      <c r="J32" s="50"/>
      <c r="K32" s="50"/>
      <c r="L32" s="50"/>
      <c r="M32" s="50"/>
      <c r="N32" s="50"/>
      <c r="O32" s="50"/>
      <c r="P32" s="50"/>
      <c r="Q32" s="50"/>
    </row>
    <row r="33" spans="2:17" s="190" customFormat="1" x14ac:dyDescent="0.15">
      <c r="B33" s="873"/>
      <c r="C33" s="305" t="s">
        <v>0</v>
      </c>
      <c r="D33" s="305" t="s">
        <v>1</v>
      </c>
      <c r="E33" s="305" t="s">
        <v>2</v>
      </c>
      <c r="F33" s="305" t="s">
        <v>3</v>
      </c>
      <c r="G33" s="305" t="s">
        <v>105</v>
      </c>
      <c r="H33" s="50"/>
      <c r="I33" s="50"/>
      <c r="J33" s="50"/>
      <c r="K33" s="50"/>
      <c r="L33" s="50"/>
      <c r="M33" s="50"/>
      <c r="N33" s="50"/>
      <c r="O33" s="50"/>
      <c r="P33" s="50"/>
      <c r="Q33" s="50"/>
    </row>
    <row r="34" spans="2:17" x14ac:dyDescent="0.15">
      <c r="B34" s="191" t="s">
        <v>185</v>
      </c>
      <c r="C34" s="382">
        <v>3007.2706515154864</v>
      </c>
      <c r="D34" s="382">
        <v>2996.9837237756096</v>
      </c>
      <c r="E34" s="382">
        <v>3219.1727853802317</v>
      </c>
      <c r="F34" s="383">
        <v>3066.6483276306772</v>
      </c>
      <c r="G34" s="382">
        <v>3145.4986989509498</v>
      </c>
    </row>
    <row r="35" spans="2:17" x14ac:dyDescent="0.15">
      <c r="B35" s="191" t="s">
        <v>250</v>
      </c>
      <c r="C35" s="382">
        <v>523.65980723873326</v>
      </c>
      <c r="D35" s="382">
        <v>507.73233617854879</v>
      </c>
      <c r="E35" s="382">
        <v>572.5676550950003</v>
      </c>
      <c r="F35" s="383">
        <v>534.2309215339219</v>
      </c>
      <c r="G35" s="382">
        <v>556.528385057111</v>
      </c>
    </row>
    <row r="36" spans="2:17" x14ac:dyDescent="0.15">
      <c r="B36" s="191" t="s">
        <v>249</v>
      </c>
      <c r="C36" s="382">
        <v>-24.917443106364772</v>
      </c>
      <c r="D36" s="382">
        <v>-33.27205655473302</v>
      </c>
      <c r="E36" s="382">
        <v>-22.2216302075974</v>
      </c>
      <c r="F36" s="383">
        <v>-20.885926060368398</v>
      </c>
      <c r="G36" s="382">
        <v>-33.032296153989357</v>
      </c>
    </row>
    <row r="37" spans="2:17" x14ac:dyDescent="0.15">
      <c r="C37" s="192"/>
      <c r="D37" s="192"/>
      <c r="E37" s="192"/>
      <c r="F37" s="192"/>
      <c r="G37" s="192"/>
    </row>
    <row r="38" spans="2:17" x14ac:dyDescent="0.15">
      <c r="C38" s="193"/>
      <c r="D38" s="193"/>
      <c r="E38" s="193"/>
      <c r="F38" s="193"/>
      <c r="G38" s="193"/>
    </row>
  </sheetData>
  <mergeCells count="6">
    <mergeCell ref="B32:B33"/>
    <mergeCell ref="C32:F32"/>
    <mergeCell ref="B1:G1"/>
    <mergeCell ref="B5:G5"/>
    <mergeCell ref="B3:G3"/>
    <mergeCell ref="B30:G30"/>
  </mergeCells>
  <hyperlinks>
    <hyperlink ref="B1:F1" location="Contents_en!B34" display="II. International investment position at 03/31/2023 (preliminary data)" xr:uid="{00000000-0004-0000-2100-000002000000}"/>
    <hyperlink ref="B1:G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68"/>
  <sheetViews>
    <sheetView showGridLines="0" showRowColHeaders="0" zoomScaleNormal="100" zoomScaleSheetLayoutView="80" workbookViewId="0"/>
  </sheetViews>
  <sheetFormatPr defaultColWidth="9.140625" defaultRowHeight="10.5" x14ac:dyDescent="0.15"/>
  <cols>
    <col min="1" max="1" customWidth="true" style="194" width="5.7109375" collapsed="false"/>
    <col min="2" max="2" customWidth="true" style="194" width="70.140625" collapsed="false"/>
    <col min="3" max="4" customWidth="true" style="194" width="9.140625" collapsed="false"/>
    <col min="5" max="6" customWidth="true" style="194" width="10.0" collapsed="false"/>
    <col min="7" max="21" customWidth="true" style="194" width="9.140625" collapsed="false"/>
    <col min="22" max="16384" style="194" width="9.140625" collapsed="false"/>
  </cols>
  <sheetData>
    <row r="1" spans="2:9" s="9" customFormat="1" ht="14.25" x14ac:dyDescent="0.2">
      <c r="B1" s="714" t="s">
        <v>97</v>
      </c>
      <c r="C1" s="714"/>
      <c r="D1" s="714"/>
      <c r="E1" s="202"/>
      <c r="F1" s="202"/>
      <c r="G1" s="33"/>
    </row>
    <row r="3" spans="2:9" s="705" customFormat="1" ht="30" customHeight="1" x14ac:dyDescent="0.2">
      <c r="B3" s="876" t="s">
        <v>55</v>
      </c>
      <c r="C3" s="876"/>
      <c r="D3" s="876"/>
      <c r="I3" s="706"/>
    </row>
    <row r="4" spans="2:9" ht="5.0999999999999996" customHeight="1" x14ac:dyDescent="0.15"/>
    <row r="5" spans="2:9" s="704" customFormat="1" ht="30" customHeight="1" x14ac:dyDescent="0.2">
      <c r="B5" s="878" t="s">
        <v>140</v>
      </c>
      <c r="C5" s="878"/>
      <c r="D5" s="878"/>
      <c r="E5" s="693"/>
      <c r="F5" s="693"/>
      <c r="G5" s="693"/>
    </row>
    <row r="6" spans="2:9" x14ac:dyDescent="0.15">
      <c r="E6" s="195"/>
    </row>
    <row r="41" spans="2:4" x14ac:dyDescent="0.15">
      <c r="B41" s="196" t="s">
        <v>361</v>
      </c>
    </row>
    <row r="42" spans="2:4" x14ac:dyDescent="0.15">
      <c r="D42" s="197"/>
    </row>
    <row r="43" spans="2:4" x14ac:dyDescent="0.15">
      <c r="B43" s="198" t="s">
        <v>270</v>
      </c>
      <c r="C43" s="307">
        <v>2.5999999999999943</v>
      </c>
    </row>
    <row r="44" spans="2:4" x14ac:dyDescent="0.15">
      <c r="B44" s="198" t="s">
        <v>362</v>
      </c>
      <c r="C44" s="307">
        <v>36.4</v>
      </c>
    </row>
    <row r="45" spans="2:4" x14ac:dyDescent="0.15">
      <c r="B45" s="198" t="s">
        <v>363</v>
      </c>
      <c r="C45" s="307">
        <v>24.5</v>
      </c>
    </row>
    <row r="46" spans="2:4" x14ac:dyDescent="0.15">
      <c r="B46" s="198" t="s">
        <v>364</v>
      </c>
      <c r="C46" s="307">
        <v>19.8</v>
      </c>
    </row>
    <row r="47" spans="2:4" x14ac:dyDescent="0.15">
      <c r="B47" s="198" t="s">
        <v>365</v>
      </c>
      <c r="C47" s="307">
        <v>5.3</v>
      </c>
    </row>
    <row r="48" spans="2:4" x14ac:dyDescent="0.15">
      <c r="B48" s="306" t="s">
        <v>366</v>
      </c>
      <c r="C48" s="307">
        <v>4</v>
      </c>
    </row>
    <row r="49" spans="2:4" x14ac:dyDescent="0.15">
      <c r="B49" s="198" t="s">
        <v>367</v>
      </c>
      <c r="C49" s="307">
        <v>2.9</v>
      </c>
    </row>
    <row r="50" spans="2:4" x14ac:dyDescent="0.15">
      <c r="B50" s="198" t="s">
        <v>368</v>
      </c>
      <c r="C50" s="307">
        <v>1.8</v>
      </c>
    </row>
    <row r="51" spans="2:4" x14ac:dyDescent="0.15">
      <c r="B51" s="198" t="s">
        <v>369</v>
      </c>
      <c r="C51" s="307">
        <v>1.4</v>
      </c>
    </row>
    <row r="52" spans="2:4" x14ac:dyDescent="0.15">
      <c r="B52" s="198" t="s">
        <v>274</v>
      </c>
      <c r="C52" s="307">
        <v>1.3</v>
      </c>
      <c r="D52" s="272"/>
    </row>
    <row r="55" spans="2:4" x14ac:dyDescent="0.15">
      <c r="C55" s="199"/>
    </row>
    <row r="56" spans="2:4" x14ac:dyDescent="0.15">
      <c r="C56" s="200"/>
    </row>
    <row r="57" spans="2:4" x14ac:dyDescent="0.15">
      <c r="C57" s="201"/>
    </row>
    <row r="58" spans="2:4" x14ac:dyDescent="0.15">
      <c r="C58" s="201"/>
    </row>
    <row r="59" spans="2:4" x14ac:dyDescent="0.15">
      <c r="C59" s="201"/>
    </row>
    <row r="60" spans="2:4" x14ac:dyDescent="0.15">
      <c r="C60" s="201"/>
    </row>
    <row r="61" spans="2:4" x14ac:dyDescent="0.15">
      <c r="C61" s="201"/>
    </row>
    <row r="62" spans="2:4" x14ac:dyDescent="0.15">
      <c r="C62" s="201"/>
    </row>
    <row r="63" spans="2:4" x14ac:dyDescent="0.15">
      <c r="C63" s="201"/>
    </row>
    <row r="64" spans="2:4" x14ac:dyDescent="0.15">
      <c r="C64" s="201"/>
    </row>
    <row r="65" spans="3:3" x14ac:dyDescent="0.15">
      <c r="C65" s="201"/>
    </row>
    <row r="66" spans="3:3" x14ac:dyDescent="0.15">
      <c r="C66" s="201"/>
    </row>
    <row r="67" spans="3:3" x14ac:dyDescent="0.15">
      <c r="C67" s="201"/>
    </row>
    <row r="68" spans="3:3" x14ac:dyDescent="0.15">
      <c r="C68" s="201"/>
    </row>
  </sheetData>
  <mergeCells count="3">
    <mergeCell ref="B1:D1"/>
    <mergeCell ref="B5:D5"/>
    <mergeCell ref="B3:D3"/>
  </mergeCells>
  <hyperlinks>
    <hyperlink ref="B1:D1" location="Contents_en!B34" display="II. International investment position at 03/31/2023 (preliminary data)" xr:uid="{00000000-0004-0000-2200-000002000000}"/>
    <hyperlink ref="B1:D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O41"/>
  <sheetViews>
    <sheetView showGridLines="0" showRowColHeaders="0" zoomScaleNormal="100" workbookViewId="0"/>
  </sheetViews>
  <sheetFormatPr defaultColWidth="9.140625" defaultRowHeight="11.25" customHeight="1" x14ac:dyDescent="0.2"/>
  <cols>
    <col min="1" max="1" customWidth="true" style="46" width="5.7109375" collapsed="false"/>
    <col min="2" max="2" customWidth="true" style="46" width="17.85546875" collapsed="false"/>
    <col min="3" max="3" customWidth="true" style="46" width="23.28515625" collapsed="false"/>
    <col min="4" max="8" customWidth="true" style="46" width="10.7109375" collapsed="false"/>
    <col min="9" max="16384" style="46" width="9.140625" collapsed="false"/>
  </cols>
  <sheetData>
    <row r="1" spans="2:9" s="9" customFormat="1" ht="14.25" x14ac:dyDescent="0.2">
      <c r="B1" s="714" t="s">
        <v>97</v>
      </c>
      <c r="C1" s="714"/>
      <c r="D1" s="714"/>
      <c r="E1" s="714"/>
      <c r="F1" s="714"/>
      <c r="G1" s="714"/>
      <c r="H1" s="714"/>
      <c r="I1" s="579"/>
    </row>
    <row r="3" spans="2:9" s="693" customFormat="1" ht="14.25" x14ac:dyDescent="0.2">
      <c r="B3" s="886" t="s">
        <v>56</v>
      </c>
      <c r="C3" s="886"/>
      <c r="D3" s="886"/>
      <c r="E3" s="886"/>
      <c r="F3" s="886"/>
      <c r="G3" s="886"/>
      <c r="H3" s="886"/>
      <c r="I3" s="216"/>
    </row>
    <row r="4" spans="2:9" ht="5.0999999999999996" customHeight="1" x14ac:dyDescent="0.2">
      <c r="B4" s="217"/>
      <c r="C4" s="218"/>
    </row>
    <row r="5" spans="2:9" s="693" customFormat="1" ht="14.25" x14ac:dyDescent="0.2">
      <c r="B5" s="861" t="s">
        <v>141</v>
      </c>
      <c r="C5" s="861"/>
      <c r="D5" s="861"/>
      <c r="E5" s="861"/>
      <c r="F5" s="861"/>
      <c r="G5" s="861"/>
      <c r="H5" s="861"/>
    </row>
    <row r="6" spans="2:9" ht="11.25" customHeight="1" x14ac:dyDescent="0.2">
      <c r="B6" s="217"/>
      <c r="C6" s="218"/>
    </row>
    <row r="7" spans="2:9" ht="11.25" customHeight="1" x14ac:dyDescent="0.2">
      <c r="B7" s="217"/>
      <c r="C7" s="218"/>
    </row>
    <row r="8" spans="2:9" ht="11.25" customHeight="1" x14ac:dyDescent="0.2">
      <c r="B8" s="217"/>
      <c r="C8" s="218"/>
    </row>
    <row r="9" spans="2:9" ht="11.25" customHeight="1" x14ac:dyDescent="0.2">
      <c r="B9" s="217"/>
      <c r="C9" s="218"/>
    </row>
    <row r="10" spans="2:9" ht="11.25" customHeight="1" x14ac:dyDescent="0.2">
      <c r="B10" s="217"/>
      <c r="C10" s="218"/>
    </row>
    <row r="11" spans="2:9" ht="11.25" customHeight="1" x14ac:dyDescent="0.2">
      <c r="B11" s="217"/>
      <c r="C11" s="218"/>
    </row>
    <row r="12" spans="2:9" ht="11.25" customHeight="1" x14ac:dyDescent="0.2">
      <c r="B12" s="217"/>
      <c r="C12" s="218"/>
    </row>
    <row r="13" spans="2:9" ht="11.25" customHeight="1" x14ac:dyDescent="0.2">
      <c r="B13" s="217"/>
      <c r="C13" s="218"/>
    </row>
    <row r="14" spans="2:9" ht="11.25" customHeight="1" x14ac:dyDescent="0.2">
      <c r="B14" s="217"/>
      <c r="C14" s="218"/>
    </row>
    <row r="15" spans="2:9" ht="11.25" customHeight="1" x14ac:dyDescent="0.2">
      <c r="B15" s="217"/>
      <c r="C15" s="218"/>
    </row>
    <row r="16" spans="2:9" ht="11.25" customHeight="1" x14ac:dyDescent="0.2">
      <c r="B16" s="217"/>
      <c r="C16" s="218"/>
    </row>
    <row r="17" spans="2:3" ht="11.25" customHeight="1" x14ac:dyDescent="0.2">
      <c r="B17" s="217"/>
      <c r="C17" s="218"/>
    </row>
    <row r="18" spans="2:3" ht="11.25" customHeight="1" x14ac:dyDescent="0.2">
      <c r="B18" s="217"/>
      <c r="C18" s="218"/>
    </row>
    <row r="19" spans="2:3" ht="11.25" customHeight="1" x14ac:dyDescent="0.2">
      <c r="B19" s="217"/>
      <c r="C19" s="218"/>
    </row>
    <row r="20" spans="2:3" ht="11.25" customHeight="1" x14ac:dyDescent="0.2">
      <c r="B20" s="217"/>
      <c r="C20" s="218"/>
    </row>
    <row r="21" spans="2:3" ht="11.25" customHeight="1" x14ac:dyDescent="0.2">
      <c r="B21" s="217"/>
      <c r="C21" s="218"/>
    </row>
    <row r="22" spans="2:3" ht="11.25" customHeight="1" x14ac:dyDescent="0.2">
      <c r="B22" s="217"/>
      <c r="C22" s="218"/>
    </row>
    <row r="23" spans="2:3" ht="11.25" customHeight="1" x14ac:dyDescent="0.2">
      <c r="B23" s="217"/>
      <c r="C23" s="218"/>
    </row>
    <row r="24" spans="2:3" ht="11.25" customHeight="1" x14ac:dyDescent="0.2">
      <c r="B24" s="217"/>
      <c r="C24" s="218"/>
    </row>
    <row r="25" spans="2:3" ht="11.25" customHeight="1" x14ac:dyDescent="0.2">
      <c r="B25" s="217"/>
      <c r="C25" s="218"/>
    </row>
    <row r="26" spans="2:3" ht="11.25" customHeight="1" x14ac:dyDescent="0.2">
      <c r="B26" s="217"/>
      <c r="C26" s="218"/>
    </row>
    <row r="27" spans="2:3" ht="11.25" customHeight="1" x14ac:dyDescent="0.2">
      <c r="B27" s="217"/>
      <c r="C27" s="218"/>
    </row>
    <row r="28" spans="2:3" ht="11.25" customHeight="1" x14ac:dyDescent="0.2">
      <c r="B28" s="217"/>
      <c r="C28" s="218"/>
    </row>
    <row r="29" spans="2:3" ht="11.25" customHeight="1" x14ac:dyDescent="0.2">
      <c r="B29" s="217"/>
      <c r="C29" s="218"/>
    </row>
    <row r="30" spans="2:3" ht="11.25" customHeight="1" x14ac:dyDescent="0.2">
      <c r="B30" s="217"/>
      <c r="C30" s="218"/>
    </row>
    <row r="31" spans="2:3" ht="11.25" customHeight="1" x14ac:dyDescent="0.2">
      <c r="B31" s="217"/>
      <c r="C31" s="218"/>
    </row>
    <row r="32" spans="2:3" ht="11.25" customHeight="1" x14ac:dyDescent="0.2">
      <c r="B32" s="217"/>
      <c r="C32" s="218"/>
    </row>
    <row r="33" spans="2:15" ht="11.25" customHeight="1" x14ac:dyDescent="0.2">
      <c r="B33" s="217"/>
      <c r="C33" s="218"/>
    </row>
    <row r="34" spans="2:15" ht="15" customHeight="1" x14ac:dyDescent="0.2">
      <c r="B34" s="253"/>
      <c r="C34" s="253"/>
      <c r="D34" s="253"/>
      <c r="E34" s="253"/>
      <c r="F34" s="253"/>
      <c r="G34" s="253"/>
      <c r="H34" s="253"/>
    </row>
    <row r="35" spans="2:15" s="190" customFormat="1" ht="11.25" customHeight="1" x14ac:dyDescent="0.15">
      <c r="B35" s="880"/>
      <c r="C35" s="881"/>
      <c r="D35" s="884">
        <v>2024</v>
      </c>
      <c r="E35" s="885"/>
      <c r="F35" s="885"/>
      <c r="G35" s="885"/>
      <c r="H35" s="541">
        <v>2025</v>
      </c>
    </row>
    <row r="36" spans="2:15" s="190" customFormat="1" ht="10.5" x14ac:dyDescent="0.15">
      <c r="B36" s="882"/>
      <c r="C36" s="883"/>
      <c r="D36" s="542" t="s">
        <v>0</v>
      </c>
      <c r="E36" s="542" t="s">
        <v>1</v>
      </c>
      <c r="F36" s="542" t="s">
        <v>2</v>
      </c>
      <c r="G36" s="542" t="s">
        <v>3</v>
      </c>
      <c r="H36" s="542" t="s">
        <v>105</v>
      </c>
    </row>
    <row r="37" spans="2:15" s="50" customFormat="1" ht="10.5" x14ac:dyDescent="0.15">
      <c r="B37" s="879" t="s">
        <v>309</v>
      </c>
      <c r="C37" s="543" t="s">
        <v>317</v>
      </c>
      <c r="D37" s="544">
        <v>37.9</v>
      </c>
      <c r="E37" s="544">
        <v>36.4</v>
      </c>
      <c r="F37" s="544">
        <v>40.700000000000003</v>
      </c>
      <c r="G37" s="544">
        <v>41.8</v>
      </c>
      <c r="H37" s="544">
        <v>44</v>
      </c>
      <c r="I37" s="190"/>
      <c r="J37" s="190"/>
      <c r="K37" s="190"/>
      <c r="L37" s="190"/>
      <c r="M37" s="190"/>
      <c r="N37" s="190"/>
      <c r="O37" s="190"/>
    </row>
    <row r="38" spans="2:15" s="50" customFormat="1" ht="10.5" x14ac:dyDescent="0.15">
      <c r="B38" s="879"/>
      <c r="C38" s="543" t="s">
        <v>319</v>
      </c>
      <c r="D38" s="544">
        <v>62.1</v>
      </c>
      <c r="E38" s="544">
        <v>63.6</v>
      </c>
      <c r="F38" s="544">
        <v>59.3</v>
      </c>
      <c r="G38" s="544">
        <v>58.2</v>
      </c>
      <c r="H38" s="544">
        <v>56</v>
      </c>
      <c r="I38" s="190"/>
      <c r="J38" s="190"/>
      <c r="K38" s="190"/>
      <c r="L38" s="190"/>
      <c r="M38" s="190"/>
      <c r="N38" s="190"/>
      <c r="O38" s="190"/>
    </row>
    <row r="39" spans="2:15" s="50" customFormat="1" ht="10.5" x14ac:dyDescent="0.15">
      <c r="B39" s="879" t="s">
        <v>310</v>
      </c>
      <c r="C39" s="543" t="s">
        <v>317</v>
      </c>
      <c r="D39" s="544">
        <v>-19.8</v>
      </c>
      <c r="E39" s="544">
        <v>-19.5</v>
      </c>
      <c r="F39" s="544">
        <v>-18.7</v>
      </c>
      <c r="G39" s="544">
        <v>-17.5</v>
      </c>
      <c r="H39" s="544">
        <v>-18.559302789245454</v>
      </c>
      <c r="I39" s="190"/>
      <c r="J39" s="190"/>
      <c r="K39" s="190"/>
      <c r="L39" s="190"/>
      <c r="M39" s="190"/>
      <c r="N39" s="190"/>
      <c r="O39" s="190"/>
    </row>
    <row r="40" spans="2:15" s="50" customFormat="1" ht="10.5" x14ac:dyDescent="0.15">
      <c r="B40" s="879"/>
      <c r="C40" s="543" t="s">
        <v>319</v>
      </c>
      <c r="D40" s="544">
        <v>-80.2</v>
      </c>
      <c r="E40" s="544">
        <v>-80.5</v>
      </c>
      <c r="F40" s="544">
        <v>-81.3</v>
      </c>
      <c r="G40" s="544">
        <v>-82.5</v>
      </c>
      <c r="H40" s="544">
        <v>-81.440697210754536</v>
      </c>
      <c r="I40" s="190"/>
      <c r="J40" s="190"/>
      <c r="K40" s="190"/>
      <c r="L40" s="190"/>
      <c r="M40" s="190"/>
      <c r="N40" s="190"/>
      <c r="O40" s="190"/>
    </row>
    <row r="41" spans="2:15" s="50" customFormat="1" ht="11.25" customHeight="1" x14ac:dyDescent="0.15">
      <c r="H41" s="540"/>
    </row>
  </sheetData>
  <mergeCells count="7">
    <mergeCell ref="B1:H1"/>
    <mergeCell ref="B39:B40"/>
    <mergeCell ref="B35:C36"/>
    <mergeCell ref="D35:G35"/>
    <mergeCell ref="B37:B38"/>
    <mergeCell ref="B3:H3"/>
    <mergeCell ref="B5:H5"/>
  </mergeCells>
  <hyperlinks>
    <hyperlink ref="B1:F1" location="Contents_en!B34" display="II. International investment position at 03/31/2023 (preliminary data)" xr:uid="{00000000-0004-0000-2300-000002000000}"/>
    <hyperlink ref="B1:H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9"/>
  <sheetViews>
    <sheetView showGridLines="0" showRowColHeaders="0" zoomScaleNormal="100" workbookViewId="0"/>
  </sheetViews>
  <sheetFormatPr defaultRowHeight="12" x14ac:dyDescent="0.2"/>
  <cols>
    <col min="1" max="1" customWidth="true" style="71" width="5.7109375" collapsed="false"/>
    <col min="2" max="2" customWidth="true" style="71" width="29.85546875" collapsed="false"/>
    <col min="3" max="8" customWidth="true" style="71" width="9.5703125" collapsed="false"/>
    <col min="9" max="16384" style="71" width="9.140625" collapsed="false"/>
  </cols>
  <sheetData>
    <row r="1" spans="1:9" s="9" customFormat="1" ht="14.25" x14ac:dyDescent="0.2">
      <c r="B1" s="887" t="s">
        <v>96</v>
      </c>
      <c r="C1" s="887"/>
      <c r="D1" s="887"/>
      <c r="E1" s="887"/>
      <c r="F1" s="887"/>
      <c r="G1" s="887"/>
      <c r="H1" s="887"/>
    </row>
    <row r="3" spans="1:9" s="9" customFormat="1" ht="14.25" x14ac:dyDescent="0.2">
      <c r="B3" s="747" t="s">
        <v>61</v>
      </c>
      <c r="C3" s="747"/>
      <c r="D3" s="747"/>
      <c r="E3" s="747"/>
      <c r="F3" s="747"/>
      <c r="G3" s="747"/>
      <c r="H3" s="583"/>
    </row>
    <row r="4" spans="1:9" ht="5.0999999999999996" customHeight="1" thickBot="1" x14ac:dyDescent="0.25">
      <c r="B4" s="277"/>
      <c r="C4" s="277"/>
      <c r="D4" s="277"/>
      <c r="E4" s="277"/>
      <c r="F4" s="277"/>
      <c r="G4" s="277"/>
      <c r="H4" s="277"/>
    </row>
    <row r="5" spans="1:9" ht="12.75" thickBot="1" x14ac:dyDescent="0.25">
      <c r="A5" s="399"/>
      <c r="B5" s="74"/>
      <c r="C5" s="824">
        <v>2024</v>
      </c>
      <c r="D5" s="891"/>
      <c r="E5" s="891"/>
      <c r="F5" s="892"/>
      <c r="G5" s="478">
        <v>2025</v>
      </c>
      <c r="H5" s="894" t="s">
        <v>112</v>
      </c>
      <c r="I5" s="387"/>
    </row>
    <row r="6" spans="1:9" ht="12.75" thickBot="1" x14ac:dyDescent="0.25">
      <c r="A6" s="399"/>
      <c r="B6" s="75"/>
      <c r="C6" s="598" t="s">
        <v>0</v>
      </c>
      <c r="D6" s="392" t="s">
        <v>1</v>
      </c>
      <c r="E6" s="393" t="s">
        <v>2</v>
      </c>
      <c r="F6" s="394" t="s">
        <v>3</v>
      </c>
      <c r="G6" s="545" t="s">
        <v>0</v>
      </c>
      <c r="H6" s="894"/>
      <c r="I6" s="388"/>
    </row>
    <row r="7" spans="1:9" ht="12.75" thickBot="1" x14ac:dyDescent="0.25">
      <c r="A7" s="399"/>
      <c r="B7" s="386"/>
      <c r="C7" s="889" t="s">
        <v>188</v>
      </c>
      <c r="D7" s="890"/>
      <c r="E7" s="890"/>
      <c r="F7" s="890"/>
      <c r="G7" s="890"/>
      <c r="H7" s="895"/>
      <c r="I7" s="388"/>
    </row>
    <row r="8" spans="1:9" ht="13.5" thickTop="1" thickBot="1" x14ac:dyDescent="0.25">
      <c r="A8" s="399"/>
      <c r="B8" s="396" t="s">
        <v>370</v>
      </c>
      <c r="C8" s="397">
        <v>10015.85</v>
      </c>
      <c r="D8" s="397">
        <v>9773.7099999999991</v>
      </c>
      <c r="E8" s="397">
        <v>10193.880000000001</v>
      </c>
      <c r="F8" s="397">
        <v>10213.33</v>
      </c>
      <c r="G8" s="397">
        <v>10517.15</v>
      </c>
      <c r="H8" s="549">
        <v>0.03</v>
      </c>
      <c r="I8" s="388"/>
    </row>
    <row r="9" spans="1:9" ht="12.75" thickBot="1" x14ac:dyDescent="0.25">
      <c r="A9" s="399"/>
      <c r="B9" s="390" t="s">
        <v>371</v>
      </c>
      <c r="C9" s="391">
        <v>3751.41</v>
      </c>
      <c r="D9" s="391">
        <v>3656.4599999999996</v>
      </c>
      <c r="E9" s="391">
        <v>4009.4600000000005</v>
      </c>
      <c r="F9" s="391">
        <v>4310.26</v>
      </c>
      <c r="G9" s="391">
        <v>4343.26</v>
      </c>
      <c r="H9" s="550">
        <v>8.0000000000000002E-3</v>
      </c>
      <c r="I9" s="388"/>
    </row>
    <row r="10" spans="1:9" ht="12.75" thickBot="1" x14ac:dyDescent="0.25">
      <c r="A10" s="399"/>
      <c r="B10" s="8" t="s">
        <v>372</v>
      </c>
      <c r="C10" s="384">
        <v>6264.44</v>
      </c>
      <c r="D10" s="384">
        <v>6117.25</v>
      </c>
      <c r="E10" s="384">
        <v>6184.42</v>
      </c>
      <c r="F10" s="384">
        <v>5903.07</v>
      </c>
      <c r="G10" s="384">
        <v>6173.89</v>
      </c>
      <c r="H10" s="550">
        <v>4.5999999999999999E-2</v>
      </c>
      <c r="I10" s="388"/>
    </row>
    <row r="11" spans="1:9" ht="13.5" thickTop="1" thickBot="1" x14ac:dyDescent="0.25">
      <c r="A11" s="399"/>
      <c r="B11" s="398" t="s">
        <v>373</v>
      </c>
      <c r="C11" s="395">
        <v>2681.1200000000003</v>
      </c>
      <c r="D11" s="395">
        <v>2587.9899999999998</v>
      </c>
      <c r="E11" s="395">
        <v>2616.54</v>
      </c>
      <c r="F11" s="395">
        <v>2420.4200000000005</v>
      </c>
      <c r="G11" s="395">
        <v>2636.72</v>
      </c>
      <c r="H11" s="550">
        <v>8.8999999999999996E-2</v>
      </c>
      <c r="I11" s="388"/>
    </row>
    <row r="12" spans="1:9" ht="12.75" thickBot="1" x14ac:dyDescent="0.25">
      <c r="A12" s="399"/>
      <c r="B12" s="390" t="s">
        <v>374</v>
      </c>
      <c r="C12" s="391">
        <v>7334.73</v>
      </c>
      <c r="D12" s="391">
        <v>7185.7199999999993</v>
      </c>
      <c r="E12" s="391">
        <v>7577.3400000000011</v>
      </c>
      <c r="F12" s="391">
        <v>7792.91</v>
      </c>
      <c r="G12" s="391">
        <v>7880.43</v>
      </c>
      <c r="H12" s="550">
        <v>1.0999999999999999E-2</v>
      </c>
      <c r="I12" s="388"/>
    </row>
    <row r="13" spans="1:9" ht="12.75" thickBot="1" x14ac:dyDescent="0.25">
      <c r="A13" s="399"/>
      <c r="B13" s="385"/>
      <c r="C13" s="893" t="s">
        <v>303</v>
      </c>
      <c r="D13" s="893"/>
      <c r="E13" s="893"/>
      <c r="F13" s="893"/>
      <c r="G13" s="893"/>
      <c r="H13" s="707" t="s">
        <v>333</v>
      </c>
      <c r="I13" s="388"/>
    </row>
    <row r="14" spans="1:9" ht="12.75" thickBot="1" x14ac:dyDescent="0.25">
      <c r="A14" s="399"/>
      <c r="B14" s="396" t="s">
        <v>370</v>
      </c>
      <c r="C14" s="397">
        <v>59</v>
      </c>
      <c r="D14" s="397">
        <v>56.6</v>
      </c>
      <c r="E14" s="397">
        <v>56.7</v>
      </c>
      <c r="F14" s="397">
        <v>56.1</v>
      </c>
      <c r="G14" s="397">
        <v>57.4</v>
      </c>
      <c r="H14" s="546">
        <v>1.3</v>
      </c>
      <c r="I14" s="388"/>
    </row>
    <row r="15" spans="1:9" ht="12.75" thickBot="1" x14ac:dyDescent="0.25">
      <c r="A15" s="399"/>
      <c r="B15" s="398" t="s">
        <v>371</v>
      </c>
      <c r="C15" s="395">
        <v>22.1</v>
      </c>
      <c r="D15" s="395">
        <v>21.2</v>
      </c>
      <c r="E15" s="395">
        <v>22.3</v>
      </c>
      <c r="F15" s="395">
        <v>23.7</v>
      </c>
      <c r="G15" s="395">
        <v>23.7</v>
      </c>
      <c r="H15" s="547">
        <v>0</v>
      </c>
      <c r="I15" s="388"/>
    </row>
    <row r="16" spans="1:9" ht="12.75" thickBot="1" x14ac:dyDescent="0.25">
      <c r="A16" s="399"/>
      <c r="B16" s="398" t="s">
        <v>372</v>
      </c>
      <c r="C16" s="395">
        <v>36.9</v>
      </c>
      <c r="D16" s="395">
        <v>35.400000000000006</v>
      </c>
      <c r="E16" s="395">
        <v>34.400000000000006</v>
      </c>
      <c r="F16" s="395">
        <v>32.400000000000006</v>
      </c>
      <c r="G16" s="395">
        <v>33.700000000000003</v>
      </c>
      <c r="H16" s="547">
        <v>1.3</v>
      </c>
      <c r="I16" s="388"/>
    </row>
    <row r="17" spans="1:9" ht="12.75" thickBot="1" x14ac:dyDescent="0.25">
      <c r="A17" s="399"/>
      <c r="B17" s="398" t="s">
        <v>375</v>
      </c>
      <c r="C17" s="395">
        <v>15.8</v>
      </c>
      <c r="D17" s="395">
        <v>15</v>
      </c>
      <c r="E17" s="395">
        <v>14.6</v>
      </c>
      <c r="F17" s="395">
        <v>13.3</v>
      </c>
      <c r="G17" s="395">
        <v>14.4</v>
      </c>
      <c r="H17" s="547">
        <v>1.1000000000000001</v>
      </c>
      <c r="I17" s="388"/>
    </row>
    <row r="18" spans="1:9" ht="12.75" thickBot="1" x14ac:dyDescent="0.25">
      <c r="A18" s="399"/>
      <c r="B18" s="8" t="s">
        <v>376</v>
      </c>
      <c r="C18" s="384">
        <v>43.2</v>
      </c>
      <c r="D18" s="384">
        <v>41.6</v>
      </c>
      <c r="E18" s="384">
        <v>42.1</v>
      </c>
      <c r="F18" s="384">
        <v>42.8</v>
      </c>
      <c r="G18" s="384">
        <v>43</v>
      </c>
      <c r="H18" s="548">
        <v>0.2</v>
      </c>
      <c r="I18" s="389"/>
    </row>
    <row r="19" spans="1:9" s="22" customFormat="1" ht="10.5" x14ac:dyDescent="0.15">
      <c r="B19" s="888" t="s">
        <v>377</v>
      </c>
      <c r="C19" s="888"/>
      <c r="D19" s="888"/>
      <c r="E19" s="888"/>
      <c r="F19" s="888"/>
      <c r="G19" s="888"/>
      <c r="H19" s="888"/>
    </row>
  </sheetData>
  <mergeCells count="7">
    <mergeCell ref="B1:H1"/>
    <mergeCell ref="B19:H19"/>
    <mergeCell ref="C7:G7"/>
    <mergeCell ref="B3:G3"/>
    <mergeCell ref="C5:F5"/>
    <mergeCell ref="C13:G13"/>
    <mergeCell ref="H5:H7"/>
  </mergeCells>
  <hyperlinks>
    <hyperlink ref="B1:G1" location="Contents_en!B44" display="III. External debt of the Republic of Moldova as of 03/31/2023 (preliminary data)" xr:uid="{00000000-0004-0000-2400-000002000000}"/>
    <hyperlink ref="B1:G1" location="Contents_en!B40" display="III. External debt of the Republic of Moldova as of 03/31/2024 (preliminary data)" xr:uid="{00000000-0004-0000-2400-000005000000}"/>
    <hyperlink ref="B1:G1" location="Contents_en!B41" display="III. External debt of the Republic of Moldova as of 06/30/2024 (preliminary data)" xr:uid="{23216629-435B-4B9A-BB67-C1B4491C0EE1}"/>
    <hyperlink ref="B1:H1" location="Contents_en!B40" display="III. External debt of the Republic of Moldova as of 03/31/2025 (preliminary data)" xr:uid="{EF8FD9B1-6E2B-41B3-B8D1-A0F647F736C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28"/>
  <sheetViews>
    <sheetView showGridLines="0" showRowColHeaders="0" zoomScaleNormal="100" workbookViewId="0"/>
  </sheetViews>
  <sheetFormatPr defaultRowHeight="12" x14ac:dyDescent="0.2"/>
  <cols>
    <col min="1" max="1" customWidth="true" style="71" width="5.7109375" collapsed="false"/>
    <col min="2" max="2" customWidth="true" style="71" width="62.0" collapsed="false"/>
    <col min="3" max="7" customWidth="true" style="71" width="12.7109375" collapsed="false"/>
    <col min="8" max="8" customWidth="true" style="71" width="8.7109375" collapsed="false"/>
    <col min="9" max="16384" style="71" width="9.140625" collapsed="false"/>
  </cols>
  <sheetData>
    <row r="1" spans="2:9" s="9" customFormat="1" ht="14.25" x14ac:dyDescent="0.2">
      <c r="B1" s="887" t="s">
        <v>96</v>
      </c>
      <c r="C1" s="887"/>
      <c r="D1" s="887"/>
      <c r="E1" s="887"/>
      <c r="F1" s="887"/>
      <c r="G1" s="887"/>
      <c r="H1" s="887"/>
    </row>
    <row r="3" spans="2:9" s="9" customFormat="1" ht="14.25" x14ac:dyDescent="0.2">
      <c r="B3" s="747" t="s">
        <v>80</v>
      </c>
      <c r="C3" s="747"/>
      <c r="D3" s="747"/>
      <c r="E3" s="747"/>
      <c r="F3" s="747"/>
      <c r="G3" s="747"/>
      <c r="H3" s="747"/>
    </row>
    <row r="4" spans="2:9" ht="5.0999999999999996" customHeight="1" thickBot="1" x14ac:dyDescent="0.25"/>
    <row r="5" spans="2:9" ht="12.75" thickBot="1" x14ac:dyDescent="0.25">
      <c r="B5" s="891"/>
      <c r="C5" s="898">
        <v>2024</v>
      </c>
      <c r="D5" s="891"/>
      <c r="E5" s="891"/>
      <c r="F5" s="892"/>
      <c r="G5" s="302">
        <v>2025</v>
      </c>
      <c r="H5" s="894" t="s">
        <v>95</v>
      </c>
      <c r="I5" s="402"/>
    </row>
    <row r="6" spans="2:9" ht="12.75" thickBot="1" x14ac:dyDescent="0.25">
      <c r="B6" s="891"/>
      <c r="C6" s="302" t="s">
        <v>0</v>
      </c>
      <c r="D6" s="302" t="s">
        <v>1</v>
      </c>
      <c r="E6" s="302" t="s">
        <v>2</v>
      </c>
      <c r="F6" s="302" t="s">
        <v>3</v>
      </c>
      <c r="G6" s="302" t="s">
        <v>0</v>
      </c>
      <c r="H6" s="895"/>
      <c r="I6" s="402"/>
    </row>
    <row r="7" spans="2:9" ht="12.75" thickBot="1" x14ac:dyDescent="0.25">
      <c r="B7" s="835"/>
      <c r="C7" s="896" t="s">
        <v>8</v>
      </c>
      <c r="D7" s="893"/>
      <c r="E7" s="893"/>
      <c r="F7" s="893"/>
      <c r="G7" s="897"/>
      <c r="H7" s="551" t="s">
        <v>232</v>
      </c>
      <c r="I7" s="402"/>
    </row>
    <row r="8" spans="2:9" ht="12.75" thickBot="1" x14ac:dyDescent="0.25">
      <c r="B8" s="398" t="s">
        <v>378</v>
      </c>
      <c r="C8" s="552">
        <v>37.5</v>
      </c>
      <c r="D8" s="400">
        <v>37.4</v>
      </c>
      <c r="E8" s="400">
        <v>39.299999999999997</v>
      </c>
      <c r="F8" s="400">
        <v>42.2</v>
      </c>
      <c r="G8" s="400">
        <v>41.3</v>
      </c>
      <c r="H8" s="553">
        <v>-0.9</v>
      </c>
      <c r="I8" s="403"/>
    </row>
    <row r="9" spans="2:9" ht="12.75" thickBot="1" x14ac:dyDescent="0.25">
      <c r="B9" s="398" t="s">
        <v>379</v>
      </c>
      <c r="C9" s="552">
        <v>73.2</v>
      </c>
      <c r="D9" s="400">
        <v>73.5</v>
      </c>
      <c r="E9" s="400">
        <v>74.3</v>
      </c>
      <c r="F9" s="400">
        <v>76.3</v>
      </c>
      <c r="G9" s="400">
        <v>74.900000000000006</v>
      </c>
      <c r="H9" s="553">
        <v>-1.4</v>
      </c>
      <c r="I9" s="403"/>
    </row>
    <row r="10" spans="2:9" ht="12.75" thickBot="1" x14ac:dyDescent="0.25">
      <c r="B10" s="398" t="s">
        <v>380</v>
      </c>
      <c r="C10" s="552">
        <v>26.8</v>
      </c>
      <c r="D10" s="400">
        <v>26.5</v>
      </c>
      <c r="E10" s="400">
        <v>25.7</v>
      </c>
      <c r="F10" s="400">
        <v>23.7</v>
      </c>
      <c r="G10" s="400">
        <v>25.1</v>
      </c>
      <c r="H10" s="553">
        <v>1.4</v>
      </c>
      <c r="I10" s="403"/>
    </row>
    <row r="11" spans="2:9" ht="24.75" thickBot="1" x14ac:dyDescent="0.25">
      <c r="B11" s="398" t="s">
        <v>381</v>
      </c>
      <c r="C11" s="552">
        <v>59.3</v>
      </c>
      <c r="D11" s="400">
        <v>58.7</v>
      </c>
      <c r="E11" s="400">
        <v>60.6</v>
      </c>
      <c r="F11" s="400">
        <v>62.4</v>
      </c>
      <c r="G11" s="400">
        <v>62.2</v>
      </c>
      <c r="H11" s="553">
        <v>-0.2</v>
      </c>
      <c r="I11" s="403"/>
    </row>
    <row r="12" spans="2:9" ht="12.75" thickBot="1" x14ac:dyDescent="0.25">
      <c r="B12" s="398" t="s">
        <v>382</v>
      </c>
      <c r="C12" s="552">
        <v>0.5</v>
      </c>
      <c r="D12" s="400">
        <v>0.7</v>
      </c>
      <c r="E12" s="400">
        <v>0.6</v>
      </c>
      <c r="F12" s="400">
        <v>0.7</v>
      </c>
      <c r="G12" s="400">
        <v>0.6</v>
      </c>
      <c r="H12" s="553">
        <v>0.1</v>
      </c>
      <c r="I12" s="403"/>
    </row>
    <row r="13" spans="2:9" ht="12.75" thickBot="1" x14ac:dyDescent="0.25">
      <c r="B13" s="398" t="s">
        <v>383</v>
      </c>
      <c r="C13" s="552">
        <v>86.1</v>
      </c>
      <c r="D13" s="400">
        <v>47.7</v>
      </c>
      <c r="E13" s="400">
        <v>151.6</v>
      </c>
      <c r="F13" s="400">
        <v>306.3</v>
      </c>
      <c r="G13" s="400">
        <v>55.7</v>
      </c>
      <c r="H13" s="553">
        <v>-250.6</v>
      </c>
      <c r="I13" s="403"/>
    </row>
    <row r="14" spans="2:9" ht="12.75" thickBot="1" x14ac:dyDescent="0.25">
      <c r="B14" s="401"/>
      <c r="C14" s="896" t="s">
        <v>384</v>
      </c>
      <c r="D14" s="893"/>
      <c r="E14" s="893"/>
      <c r="F14" s="893"/>
      <c r="G14" s="893"/>
      <c r="H14" s="897"/>
      <c r="I14" s="403"/>
    </row>
    <row r="15" spans="2:9" ht="12.75" thickBot="1" x14ac:dyDescent="0.25">
      <c r="B15" s="8" t="s">
        <v>385</v>
      </c>
      <c r="C15" s="554">
        <v>8.6</v>
      </c>
      <c r="D15" s="555">
        <v>5.4</v>
      </c>
      <c r="E15" s="555">
        <v>5.6</v>
      </c>
      <c r="F15" s="555">
        <v>7.1</v>
      </c>
      <c r="G15" s="555">
        <v>7.1</v>
      </c>
      <c r="H15" s="556">
        <v>0</v>
      </c>
      <c r="I15" s="403"/>
    </row>
    <row r="28" spans="9:15" ht="14.25" x14ac:dyDescent="0.2">
      <c r="I28" s="887"/>
      <c r="J28" s="887"/>
      <c r="K28" s="887"/>
      <c r="L28" s="887"/>
      <c r="M28" s="887"/>
      <c r="N28" s="887"/>
      <c r="O28" s="887"/>
    </row>
  </sheetData>
  <mergeCells count="8">
    <mergeCell ref="I28:O28"/>
    <mergeCell ref="B3:H3"/>
    <mergeCell ref="B1:H1"/>
    <mergeCell ref="H5:H6"/>
    <mergeCell ref="C7:G7"/>
    <mergeCell ref="C5:F5"/>
    <mergeCell ref="B5:B7"/>
    <mergeCell ref="C14:H14"/>
  </mergeCells>
  <hyperlinks>
    <hyperlink ref="B1:H1" location="Contents_en!B44" display="III. External debt of the Republic of Moldova as of 03/31/2023 (preliminary data)" xr:uid="{E2174769-E079-443D-97E3-2FC8B458BA94}"/>
    <hyperlink ref="B1:H1" location="Contents_en!B40" display="III. External debt of the Republic of Moldova as of 03/31/2024 (preliminary data)" xr:uid="{7229CABD-340B-4CCF-B784-41E1F3DF13B7}"/>
    <hyperlink ref="B1:H1" location="Contents_en!B40" display="III. External debt of the Republic of Moldova as of 03/31/2025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O29"/>
  <sheetViews>
    <sheetView showGridLines="0" showRowColHeaders="0" zoomScaleNormal="100" workbookViewId="0"/>
  </sheetViews>
  <sheetFormatPr defaultRowHeight="12" x14ac:dyDescent="0.2"/>
  <cols>
    <col min="1" max="1" customWidth="true" style="71" width="5.7109375" collapsed="false"/>
    <col min="2" max="2" customWidth="true" style="71" width="72.28515625" collapsed="false"/>
    <col min="3" max="6" customWidth="true" style="71" width="11.7109375" collapsed="false"/>
    <col min="7" max="7" customWidth="true" style="71" width="11.5703125" collapsed="false"/>
    <col min="8" max="16384" style="71" width="9.140625" collapsed="false"/>
  </cols>
  <sheetData>
    <row r="1" spans="2:7" s="9" customFormat="1" ht="14.25" x14ac:dyDescent="0.2">
      <c r="B1" s="887" t="s">
        <v>96</v>
      </c>
      <c r="C1" s="887"/>
      <c r="D1" s="887"/>
      <c r="E1" s="887"/>
      <c r="F1" s="887"/>
      <c r="G1" s="887"/>
    </row>
    <row r="3" spans="2:7" s="9" customFormat="1" ht="14.25" x14ac:dyDescent="0.2">
      <c r="B3" s="747" t="s">
        <v>62</v>
      </c>
      <c r="C3" s="747"/>
      <c r="D3" s="747"/>
      <c r="E3" s="747"/>
      <c r="F3" s="747"/>
      <c r="G3" s="747"/>
    </row>
    <row r="4" spans="2:7" ht="5.0999999999999996" customHeight="1" x14ac:dyDescent="0.2"/>
    <row r="5" spans="2:7" ht="15.75" customHeight="1" thickBot="1" x14ac:dyDescent="0.25">
      <c r="B5" s="899"/>
      <c r="C5" s="824">
        <v>2024</v>
      </c>
      <c r="D5" s="818"/>
      <c r="E5" s="818"/>
      <c r="F5" s="825"/>
      <c r="G5" s="7">
        <v>2025</v>
      </c>
    </row>
    <row r="6" spans="2:7" ht="12.75" thickBot="1" x14ac:dyDescent="0.25">
      <c r="B6" s="899"/>
      <c r="C6" s="7" t="s">
        <v>0</v>
      </c>
      <c r="D6" s="594" t="s">
        <v>1</v>
      </c>
      <c r="E6" s="594" t="s">
        <v>2</v>
      </c>
      <c r="F6" s="594" t="s">
        <v>3</v>
      </c>
      <c r="G6" s="7" t="s">
        <v>0</v>
      </c>
    </row>
    <row r="7" spans="2:7" ht="12.75" thickBot="1" x14ac:dyDescent="0.25">
      <c r="B7" s="97"/>
      <c r="C7" s="900" t="s">
        <v>386</v>
      </c>
      <c r="D7" s="901"/>
      <c r="E7" s="901"/>
      <c r="F7" s="901"/>
      <c r="G7" s="902"/>
    </row>
    <row r="8" spans="2:7" ht="15" customHeight="1" thickTop="1" thickBot="1" x14ac:dyDescent="0.25">
      <c r="B8" s="67" t="s">
        <v>387</v>
      </c>
      <c r="C8" s="60">
        <v>175.26</v>
      </c>
      <c r="D8" s="60">
        <v>277.79000000000002</v>
      </c>
      <c r="E8" s="60">
        <v>273.56</v>
      </c>
      <c r="F8" s="60">
        <v>228.09</v>
      </c>
      <c r="G8" s="60">
        <v>232.78</v>
      </c>
    </row>
    <row r="9" spans="2:7" ht="15" customHeight="1" thickTop="1" thickBot="1" x14ac:dyDescent="0.25">
      <c r="B9" s="426" t="s">
        <v>388</v>
      </c>
      <c r="C9" s="44">
        <v>76.739999999999995</v>
      </c>
      <c r="D9" s="44">
        <v>134.33000000000001</v>
      </c>
      <c r="E9" s="44">
        <v>155.27000000000001</v>
      </c>
      <c r="F9" s="44">
        <v>101.37</v>
      </c>
      <c r="G9" s="44">
        <v>142.19</v>
      </c>
    </row>
    <row r="10" spans="2:7" ht="15" customHeight="1" thickTop="1" thickBot="1" x14ac:dyDescent="0.25">
      <c r="B10" s="69" t="s">
        <v>389</v>
      </c>
      <c r="C10" s="336">
        <v>70.91</v>
      </c>
      <c r="D10" s="336">
        <v>121.51</v>
      </c>
      <c r="E10" s="336">
        <v>152.33000000000001</v>
      </c>
      <c r="F10" s="336">
        <v>87.8</v>
      </c>
      <c r="G10" s="336">
        <v>139.01</v>
      </c>
    </row>
    <row r="11" spans="2:7" ht="15" customHeight="1" thickTop="1" thickBot="1" x14ac:dyDescent="0.25">
      <c r="B11" s="427" t="s">
        <v>390</v>
      </c>
      <c r="C11" s="234">
        <v>98.52</v>
      </c>
      <c r="D11" s="234">
        <v>143.46</v>
      </c>
      <c r="E11" s="234">
        <v>118.29</v>
      </c>
      <c r="F11" s="234">
        <v>126.72</v>
      </c>
      <c r="G11" s="234">
        <v>90.59</v>
      </c>
    </row>
    <row r="12" spans="2:7" ht="13.5" thickTop="1" thickBot="1" x14ac:dyDescent="0.25">
      <c r="B12" s="116"/>
      <c r="C12" s="903" t="s">
        <v>391</v>
      </c>
      <c r="D12" s="904"/>
      <c r="E12" s="904"/>
      <c r="F12" s="904"/>
      <c r="G12" s="904"/>
    </row>
    <row r="13" spans="2:7" ht="13.5" thickTop="1" thickBot="1" x14ac:dyDescent="0.25">
      <c r="B13" s="117" t="s">
        <v>387</v>
      </c>
      <c r="C13" s="235">
        <v>12.8</v>
      </c>
      <c r="D13" s="235">
        <v>20</v>
      </c>
      <c r="E13" s="235">
        <v>19</v>
      </c>
      <c r="F13" s="235">
        <v>15</v>
      </c>
      <c r="G13" s="235">
        <v>17.670000000000002</v>
      </c>
    </row>
    <row r="14" spans="2:7" ht="15" customHeight="1" thickTop="1" thickBot="1" x14ac:dyDescent="0.25">
      <c r="B14" s="426" t="s">
        <v>388</v>
      </c>
      <c r="C14" s="236">
        <v>5.6</v>
      </c>
      <c r="D14" s="236">
        <v>9.6999999999999993</v>
      </c>
      <c r="E14" s="236">
        <v>10.8</v>
      </c>
      <c r="F14" s="236">
        <v>6.7</v>
      </c>
      <c r="G14" s="236">
        <v>10.8</v>
      </c>
    </row>
    <row r="15" spans="2:7" ht="15" customHeight="1" thickTop="1" thickBot="1" x14ac:dyDescent="0.25">
      <c r="B15" s="69" t="s">
        <v>389</v>
      </c>
      <c r="C15" s="351">
        <v>5.2</v>
      </c>
      <c r="D15" s="351">
        <v>8.6999999999999993</v>
      </c>
      <c r="E15" s="351">
        <v>10.6</v>
      </c>
      <c r="F15" s="351">
        <v>5.8</v>
      </c>
      <c r="G15" s="351">
        <v>10.55</v>
      </c>
    </row>
    <row r="16" spans="2:7" ht="15" customHeight="1" thickTop="1" x14ac:dyDescent="0.2">
      <c r="B16" s="427" t="s">
        <v>390</v>
      </c>
      <c r="C16" s="236">
        <v>7.2</v>
      </c>
      <c r="D16" s="236">
        <v>10.3</v>
      </c>
      <c r="E16" s="236">
        <v>8.1999999999999993</v>
      </c>
      <c r="F16" s="236">
        <v>8.3000000000000007</v>
      </c>
      <c r="G16" s="236">
        <v>6.88</v>
      </c>
    </row>
    <row r="29" spans="8:15" ht="14.25" x14ac:dyDescent="0.2">
      <c r="H29" s="887"/>
      <c r="I29" s="887"/>
      <c r="J29" s="887"/>
      <c r="K29" s="887"/>
      <c r="L29" s="887"/>
      <c r="M29" s="887"/>
      <c r="N29" s="887"/>
      <c r="O29" s="887"/>
    </row>
  </sheetData>
  <mergeCells count="7">
    <mergeCell ref="B3:G3"/>
    <mergeCell ref="B1:G1"/>
    <mergeCell ref="H29:O29"/>
    <mergeCell ref="B5:B6"/>
    <mergeCell ref="C5:F5"/>
    <mergeCell ref="C7:G7"/>
    <mergeCell ref="C12:G12"/>
  </mergeCells>
  <hyperlinks>
    <hyperlink ref="B1:G1" location="Contents_en!B44" display="III. External debt of the Republic of Moldova as of 03/31/2023 (preliminary data)" xr:uid="{4486E96B-A72B-4DD6-BB51-126643648B7A}"/>
    <hyperlink ref="B1:G1" location="Contents_en!B40" display="III. External debt of the Republic of Moldova as of 03/31/2024 (preliminary data)" xr:uid="{54D90B80-5278-4D83-BA90-DC0AEC424B9F}"/>
    <hyperlink ref="B1:G1" location="Contents_en!B40" display="III. External debt of the Republic of Moldova as of 03/31/2025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R42"/>
  <sheetViews>
    <sheetView showGridLines="0" showRowColHeaders="0" zoomScaleNormal="100" workbookViewId="0"/>
  </sheetViews>
  <sheetFormatPr defaultColWidth="9.140625" defaultRowHeight="12" x14ac:dyDescent="0.2"/>
  <cols>
    <col min="1" max="1" customWidth="true" style="73" width="5.7109375" collapsed="false"/>
    <col min="2" max="2" customWidth="true" style="73" width="30.140625" collapsed="false"/>
    <col min="3" max="7" customWidth="true" style="73" width="11.0" collapsed="false"/>
    <col min="8" max="8" customWidth="true" style="73" width="3.0" collapsed="false"/>
    <col min="9" max="9" customWidth="true" style="73" width="20.7109375" collapsed="false"/>
    <col min="10" max="10" customWidth="true" style="73" width="20.140625" collapsed="false"/>
    <col min="11" max="16384" style="73" width="9.140625" collapsed="false"/>
  </cols>
  <sheetData>
    <row r="1" spans="2:10" s="9" customFormat="1" ht="14.25" x14ac:dyDescent="0.2">
      <c r="B1" s="887" t="s">
        <v>96</v>
      </c>
      <c r="C1" s="887"/>
      <c r="D1" s="887"/>
      <c r="E1" s="887"/>
      <c r="F1" s="887"/>
      <c r="G1" s="887"/>
      <c r="H1" s="887"/>
      <c r="I1" s="887"/>
      <c r="J1" s="887"/>
    </row>
    <row r="2" spans="2:10" ht="12" customHeight="1" x14ac:dyDescent="0.2"/>
    <row r="3" spans="2:10" s="101" customFormat="1" ht="30" customHeight="1" x14ac:dyDescent="0.2">
      <c r="B3" s="743" t="s">
        <v>142</v>
      </c>
      <c r="C3" s="743"/>
      <c r="D3" s="743"/>
      <c r="E3" s="743"/>
      <c r="F3" s="743"/>
      <c r="G3" s="743"/>
      <c r="H3" s="743"/>
      <c r="I3" s="743"/>
      <c r="J3" s="743"/>
    </row>
    <row r="4" spans="2:10" ht="5.0999999999999996" customHeight="1" x14ac:dyDescent="0.2">
      <c r="B4" s="912"/>
      <c r="C4" s="912"/>
      <c r="D4" s="912"/>
      <c r="E4" s="93"/>
    </row>
    <row r="5" spans="2:10" s="115" customFormat="1" ht="14.25" x14ac:dyDescent="0.25">
      <c r="B5" s="910" t="s">
        <v>143</v>
      </c>
      <c r="C5" s="910"/>
      <c r="D5" s="910"/>
      <c r="E5" s="910"/>
      <c r="F5" s="910"/>
      <c r="G5" s="910"/>
      <c r="H5" s="910"/>
      <c r="I5" s="910"/>
      <c r="J5" s="911"/>
    </row>
    <row r="6" spans="2:10" ht="4.5" customHeight="1" x14ac:dyDescent="0.2"/>
    <row r="28" spans="10:18" ht="14.25" x14ac:dyDescent="0.2">
      <c r="J28" s="887"/>
      <c r="K28" s="887"/>
      <c r="L28" s="887"/>
      <c r="M28" s="887"/>
      <c r="N28" s="887"/>
      <c r="O28" s="887"/>
      <c r="P28" s="887"/>
      <c r="Q28" s="887"/>
      <c r="R28" s="887"/>
    </row>
    <row r="33" spans="2:10" ht="15" customHeight="1" x14ac:dyDescent="0.2">
      <c r="B33" s="905"/>
      <c r="C33" s="907">
        <v>2024</v>
      </c>
      <c r="D33" s="908"/>
      <c r="E33" s="908"/>
      <c r="F33" s="909"/>
      <c r="G33" s="405">
        <v>2025</v>
      </c>
      <c r="H33" s="404"/>
      <c r="I33" s="404"/>
      <c r="J33" s="404"/>
    </row>
    <row r="34" spans="2:10" s="709" customFormat="1" ht="10.5" x14ac:dyDescent="0.15">
      <c r="B34" s="906"/>
      <c r="C34" s="708" t="s">
        <v>0</v>
      </c>
      <c r="D34" s="708" t="s">
        <v>1</v>
      </c>
      <c r="E34" s="708" t="s">
        <v>2</v>
      </c>
      <c r="F34" s="708" t="s">
        <v>3</v>
      </c>
      <c r="G34" s="708" t="s">
        <v>0</v>
      </c>
      <c r="I34" s="710"/>
      <c r="J34" s="710" t="s">
        <v>94</v>
      </c>
    </row>
    <row r="35" spans="2:10" s="404" customFormat="1" ht="10.5" x14ac:dyDescent="0.15">
      <c r="B35" s="244" t="s">
        <v>371</v>
      </c>
      <c r="C35" s="154">
        <v>3751.41</v>
      </c>
      <c r="D35" s="154">
        <v>3656.4599999999996</v>
      </c>
      <c r="E35" s="154">
        <v>4009.4600000000005</v>
      </c>
      <c r="F35" s="154">
        <v>4310.26</v>
      </c>
      <c r="G35" s="154">
        <v>4343.26</v>
      </c>
      <c r="I35" s="406" t="s">
        <v>222</v>
      </c>
      <c r="J35" s="154">
        <v>3965.5800000000004</v>
      </c>
    </row>
    <row r="36" spans="2:10" s="404" customFormat="1" ht="10.5" x14ac:dyDescent="0.15">
      <c r="B36" s="244" t="s">
        <v>373</v>
      </c>
      <c r="C36" s="154">
        <v>1.5</v>
      </c>
      <c r="D36" s="154">
        <v>1.75</v>
      </c>
      <c r="E36" s="154">
        <v>1.96</v>
      </c>
      <c r="F36" s="154">
        <v>2.23</v>
      </c>
      <c r="G36" s="154">
        <v>2.46</v>
      </c>
      <c r="I36" s="406" t="s">
        <v>392</v>
      </c>
      <c r="J36" s="154">
        <v>375.22</v>
      </c>
    </row>
    <row r="37" spans="2:10" s="404" customFormat="1" ht="10.5" x14ac:dyDescent="0.15">
      <c r="B37" s="244" t="s">
        <v>374</v>
      </c>
      <c r="C37" s="154">
        <v>3749.91</v>
      </c>
      <c r="D37" s="154">
        <v>3654.7099999999996</v>
      </c>
      <c r="E37" s="154">
        <v>4007.5000000000005</v>
      </c>
      <c r="F37" s="154">
        <v>4308.0300000000007</v>
      </c>
      <c r="G37" s="154">
        <v>4340.8</v>
      </c>
      <c r="I37" s="406" t="s">
        <v>263</v>
      </c>
      <c r="J37" s="154">
        <v>2.46</v>
      </c>
    </row>
    <row r="38" spans="2:10" s="71" customFormat="1" ht="33.75" customHeight="1" x14ac:dyDescent="0.2">
      <c r="B38" s="78"/>
    </row>
    <row r="39" spans="2:10" s="71" customFormat="1" ht="11.25" customHeight="1" x14ac:dyDescent="0.2">
      <c r="B39" s="94"/>
    </row>
    <row r="42" spans="2:10" x14ac:dyDescent="0.2">
      <c r="C42" s="96"/>
      <c r="D42" s="96"/>
      <c r="E42" s="96"/>
      <c r="F42" s="96"/>
      <c r="G42" s="96"/>
    </row>
  </sheetData>
  <mergeCells count="7">
    <mergeCell ref="B3:J3"/>
    <mergeCell ref="B1:J1"/>
    <mergeCell ref="B33:B34"/>
    <mergeCell ref="C33:F33"/>
    <mergeCell ref="B5:J5"/>
    <mergeCell ref="B4:D4"/>
    <mergeCell ref="J28:R28"/>
  </mergeCells>
  <hyperlinks>
    <hyperlink ref="B1:J1" location="Contents_en!B44" display="III. External debt of the Republic of Moldova as of 03/31/2023 (preliminary data)" xr:uid="{79979A30-57E7-4C41-83F4-1D9FD3B62E77}"/>
    <hyperlink ref="B1:J1" location="Contents_en!B40" display="III. External debt of the Republic of Moldova as of 03/31/2024 (preliminary data)" xr:uid="{E205617B-9151-4BB6-9E70-0843ED687A9C}"/>
    <hyperlink ref="B1:J1" location="Contents_en!B40" display="III. External debt of the Republic of Moldova as of 03/31/2025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1"/>
  <sheetViews>
    <sheetView showGridLines="0" showRowColHeaders="0" zoomScaleNormal="100" workbookViewId="0"/>
  </sheetViews>
  <sheetFormatPr defaultRowHeight="12" x14ac:dyDescent="0.2"/>
  <cols>
    <col min="1" max="1" customWidth="true" style="71" width="5.7109375" collapsed="false"/>
    <col min="2" max="2" customWidth="true" style="71" width="67.28515625" collapsed="false"/>
    <col min="3" max="7" customWidth="true" style="71" width="12.0" collapsed="false"/>
    <col min="8" max="16384" style="71" width="9.140625" collapsed="false"/>
  </cols>
  <sheetData>
    <row r="1" spans="1:10" s="9" customFormat="1" ht="14.25" x14ac:dyDescent="0.2">
      <c r="B1" s="887" t="s">
        <v>96</v>
      </c>
      <c r="C1" s="887"/>
      <c r="D1" s="887"/>
      <c r="E1" s="887"/>
      <c r="F1" s="887"/>
      <c r="G1" s="887"/>
    </row>
    <row r="3" spans="1:10" s="9" customFormat="1" ht="14.25" x14ac:dyDescent="0.2">
      <c r="B3" s="743" t="s">
        <v>83</v>
      </c>
      <c r="C3" s="743"/>
      <c r="D3" s="743"/>
      <c r="E3" s="743"/>
      <c r="F3" s="743"/>
      <c r="G3" s="743"/>
    </row>
    <row r="4" spans="1:10" ht="3.75" customHeight="1" thickBot="1" x14ac:dyDescent="0.25"/>
    <row r="5" spans="1:10" ht="15.75" thickBot="1" x14ac:dyDescent="0.3">
      <c r="B5" s="278"/>
      <c r="C5" s="915">
        <v>2024</v>
      </c>
      <c r="D5" s="916"/>
      <c r="E5" s="916"/>
      <c r="F5" s="917"/>
      <c r="G5" s="479">
        <v>2025</v>
      </c>
      <c r="H5"/>
      <c r="I5"/>
      <c r="J5"/>
    </row>
    <row r="6" spans="1:10" ht="12.75" thickBot="1" x14ac:dyDescent="0.25">
      <c r="B6" s="296"/>
      <c r="C6" s="297" t="s">
        <v>0</v>
      </c>
      <c r="D6" s="298" t="s">
        <v>173</v>
      </c>
      <c r="E6" s="298" t="s">
        <v>174</v>
      </c>
      <c r="F6" s="298" t="s">
        <v>79</v>
      </c>
      <c r="G6" s="298" t="s">
        <v>0</v>
      </c>
    </row>
    <row r="7" spans="1:10" ht="13.5" thickTop="1" thickBot="1" x14ac:dyDescent="0.25">
      <c r="B7" s="282" t="s">
        <v>293</v>
      </c>
      <c r="C7" s="281">
        <v>349.33</v>
      </c>
      <c r="D7" s="281">
        <v>295.36</v>
      </c>
      <c r="E7" s="281">
        <v>255.37</v>
      </c>
      <c r="F7" s="281">
        <v>443.86</v>
      </c>
      <c r="G7" s="281">
        <v>381.41</v>
      </c>
    </row>
    <row r="8" spans="1:10" ht="12.75" thickBot="1" x14ac:dyDescent="0.25">
      <c r="B8" s="283" t="s">
        <v>393</v>
      </c>
      <c r="C8" s="284">
        <v>1.5</v>
      </c>
      <c r="D8" s="284">
        <v>1.75</v>
      </c>
      <c r="E8" s="284">
        <v>1.96</v>
      </c>
      <c r="F8" s="284">
        <v>2.23</v>
      </c>
      <c r="G8" s="284">
        <v>2.46</v>
      </c>
    </row>
    <row r="9" spans="1:10" ht="12.75" thickBot="1" x14ac:dyDescent="0.25">
      <c r="B9" s="287" t="s">
        <v>394</v>
      </c>
      <c r="C9" s="288">
        <v>0.44</v>
      </c>
      <c r="D9" s="288">
        <v>0.47</v>
      </c>
      <c r="E9" s="288">
        <v>0.45</v>
      </c>
      <c r="F9" s="288">
        <v>0.49</v>
      </c>
      <c r="G9" s="288">
        <v>0.5</v>
      </c>
    </row>
    <row r="10" spans="1:10" ht="12.75" thickBot="1" x14ac:dyDescent="0.25">
      <c r="B10" s="294" t="s">
        <v>395</v>
      </c>
      <c r="C10" s="288">
        <v>1.06</v>
      </c>
      <c r="D10" s="288">
        <v>1.28</v>
      </c>
      <c r="E10" s="288">
        <v>1.51</v>
      </c>
      <c r="F10" s="288">
        <v>1.74</v>
      </c>
      <c r="G10" s="288">
        <v>1.96</v>
      </c>
    </row>
    <row r="11" spans="1:10" ht="12.75" thickBot="1" x14ac:dyDescent="0.25">
      <c r="A11" s="289"/>
      <c r="B11" s="283" t="s">
        <v>396</v>
      </c>
      <c r="C11" s="284">
        <v>347.83</v>
      </c>
      <c r="D11" s="284">
        <v>293.61</v>
      </c>
      <c r="E11" s="284">
        <v>253.41</v>
      </c>
      <c r="F11" s="284">
        <v>441.63</v>
      </c>
      <c r="G11" s="284">
        <v>378.95</v>
      </c>
    </row>
    <row r="12" spans="1:10" ht="12.75" thickBot="1" x14ac:dyDescent="0.25">
      <c r="B12" s="285" t="s">
        <v>222</v>
      </c>
      <c r="C12" s="286">
        <v>347.83</v>
      </c>
      <c r="D12" s="286">
        <v>293.61</v>
      </c>
      <c r="E12" s="286">
        <v>253.41</v>
      </c>
      <c r="F12" s="286">
        <v>441.63</v>
      </c>
      <c r="G12" s="286">
        <v>378.95</v>
      </c>
    </row>
    <row r="13" spans="1:10" ht="12.75" thickBot="1" x14ac:dyDescent="0.25">
      <c r="B13" s="428" t="s">
        <v>397</v>
      </c>
      <c r="C13" s="429">
        <v>11.24</v>
      </c>
      <c r="D13" s="429">
        <v>3.88</v>
      </c>
      <c r="E13" s="429">
        <v>3.83</v>
      </c>
      <c r="F13" s="429">
        <v>3.68</v>
      </c>
      <c r="G13" s="429">
        <v>3.71</v>
      </c>
    </row>
    <row r="14" spans="1:10" ht="12.75" thickBot="1" x14ac:dyDescent="0.25">
      <c r="B14" s="291" t="s">
        <v>322</v>
      </c>
      <c r="C14" s="292">
        <v>11.25</v>
      </c>
      <c r="D14" s="292">
        <v>11.18</v>
      </c>
      <c r="E14" s="292">
        <v>12.38</v>
      </c>
      <c r="F14" s="292">
        <v>11.93</v>
      </c>
      <c r="G14" s="292">
        <v>12.37</v>
      </c>
    </row>
    <row r="15" spans="1:10" ht="12.75" thickBot="1" x14ac:dyDescent="0.25">
      <c r="B15" s="283" t="s">
        <v>396</v>
      </c>
      <c r="C15" s="284">
        <v>11.25</v>
      </c>
      <c r="D15" s="284">
        <v>11.18</v>
      </c>
      <c r="E15" s="284">
        <v>12.38</v>
      </c>
      <c r="F15" s="284">
        <v>11.93</v>
      </c>
      <c r="G15" s="284">
        <v>12.37</v>
      </c>
    </row>
    <row r="16" spans="1:10" ht="12.75" thickBot="1" x14ac:dyDescent="0.25">
      <c r="B16" s="285" t="s">
        <v>222</v>
      </c>
      <c r="C16" s="286">
        <v>11.25</v>
      </c>
      <c r="D16" s="286">
        <v>11.18</v>
      </c>
      <c r="E16" s="286">
        <v>12.38</v>
      </c>
      <c r="F16" s="286">
        <v>11.93</v>
      </c>
      <c r="G16" s="286">
        <v>12.37</v>
      </c>
    </row>
    <row r="17" spans="2:9" x14ac:dyDescent="0.2">
      <c r="B17" s="102" t="s">
        <v>123</v>
      </c>
      <c r="C17" s="290">
        <v>360.58</v>
      </c>
      <c r="D17" s="290">
        <v>306.54000000000002</v>
      </c>
      <c r="E17" s="290">
        <v>267.75</v>
      </c>
      <c r="F17" s="290">
        <v>455.79</v>
      </c>
      <c r="G17" s="290">
        <v>393.78</v>
      </c>
    </row>
    <row r="18" spans="2:9" ht="24" customHeight="1" x14ac:dyDescent="0.2">
      <c r="B18" s="913" t="s">
        <v>398</v>
      </c>
      <c r="C18" s="914"/>
      <c r="D18" s="914"/>
      <c r="E18" s="914"/>
      <c r="F18" s="914"/>
      <c r="G18" s="914"/>
    </row>
    <row r="19" spans="2:9" x14ac:dyDescent="0.2">
      <c r="B19" s="578" t="s">
        <v>290</v>
      </c>
    </row>
    <row r="31" spans="2:9" ht="14.25" x14ac:dyDescent="0.2">
      <c r="H31" s="887"/>
      <c r="I31" s="887"/>
    </row>
  </sheetData>
  <mergeCells count="5">
    <mergeCell ref="B1:G1"/>
    <mergeCell ref="H31:I31"/>
    <mergeCell ref="B18:G18"/>
    <mergeCell ref="C5:F5"/>
    <mergeCell ref="B3:G3"/>
  </mergeCells>
  <hyperlinks>
    <hyperlink ref="B1:G1" location="Contents_en!B44" display="III. External debt of the Republic of Moldova as of 03/31/2023 (preliminary data)" xr:uid="{FE21FE0F-905D-4C3F-87DF-ADB9AE175CA6}"/>
    <hyperlink ref="B1:G1" location="Contents_en!B40" display="III. External debt of the Republic of Moldova as of 03/31/2024 (preliminary data)" xr:uid="{C9D587D7-186F-4909-8B0E-8E11F71AC156}"/>
    <hyperlink ref="B1:G1" location="Contents_en!B40" display="III. External debt of the Republic of Moldova as of 03/31/2025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T46"/>
  <sheetViews>
    <sheetView showGridLines="0" showRowColHeaders="0" zoomScaleNormal="100" workbookViewId="0"/>
  </sheetViews>
  <sheetFormatPr defaultColWidth="9.140625" defaultRowHeight="12.75" x14ac:dyDescent="0.2"/>
  <cols>
    <col min="1" max="1" customWidth="true" style="238" width="5.7109375" collapsed="false"/>
    <col min="2" max="2" customWidth="true" style="238" width="36.0" collapsed="false"/>
    <col min="3" max="7" customWidth="true" style="238" width="12.0" collapsed="false"/>
    <col min="8" max="16384" style="238" width="9.140625" collapsed="false"/>
  </cols>
  <sheetData>
    <row r="1" spans="2:17" s="9" customFormat="1" ht="14.25" x14ac:dyDescent="0.2">
      <c r="B1" s="714" t="s">
        <v>106</v>
      </c>
      <c r="C1" s="715"/>
      <c r="D1" s="715"/>
      <c r="E1" s="715"/>
      <c r="F1" s="715"/>
      <c r="G1" s="715"/>
    </row>
    <row r="2" spans="2:17" ht="11.25" customHeight="1" x14ac:dyDescent="0.2">
      <c r="B2" s="734"/>
      <c r="C2" s="735"/>
      <c r="D2" s="735"/>
      <c r="E2" s="735"/>
      <c r="F2" s="735"/>
      <c r="G2" s="735"/>
    </row>
    <row r="3" spans="2:17" s="240" customFormat="1" ht="14.25" x14ac:dyDescent="0.25">
      <c r="B3" s="717" t="s">
        <v>114</v>
      </c>
      <c r="C3" s="717"/>
      <c r="D3" s="717"/>
      <c r="E3" s="717"/>
      <c r="F3" s="717"/>
      <c r="G3" s="717"/>
    </row>
    <row r="4" spans="2:17" ht="5.0999999999999996" customHeight="1" x14ac:dyDescent="0.2">
      <c r="B4" s="237"/>
      <c r="C4" s="21"/>
      <c r="D4" s="21"/>
      <c r="E4" s="21"/>
      <c r="F4" s="21"/>
      <c r="G4" s="21"/>
      <c r="H4" s="239"/>
      <c r="I4" s="239"/>
      <c r="J4" s="239"/>
      <c r="K4" s="239"/>
      <c r="L4" s="239"/>
      <c r="M4" s="239"/>
      <c r="N4" s="239"/>
      <c r="O4" s="239"/>
    </row>
    <row r="5" spans="2:17" s="241" customFormat="1" ht="14.25" x14ac:dyDescent="0.2">
      <c r="B5" s="731" t="s">
        <v>51</v>
      </c>
      <c r="C5" s="731"/>
      <c r="D5" s="731"/>
      <c r="E5" s="731"/>
      <c r="F5" s="731"/>
      <c r="G5" s="731"/>
      <c r="H5" s="240"/>
      <c r="I5" s="240"/>
      <c r="J5" s="240"/>
      <c r="K5" s="240"/>
      <c r="L5" s="240"/>
      <c r="M5" s="240"/>
      <c r="N5" s="240"/>
      <c r="O5" s="240"/>
    </row>
    <row r="6" spans="2:17" x14ac:dyDescent="0.2">
      <c r="C6" s="242"/>
      <c r="D6" s="242"/>
      <c r="E6" s="242"/>
      <c r="F6" s="242"/>
      <c r="G6" s="242"/>
      <c r="Q6" s="242"/>
    </row>
    <row r="27" spans="2:16" ht="15" customHeight="1" x14ac:dyDescent="0.2">
      <c r="B27" s="732"/>
      <c r="C27" s="736">
        <v>2024</v>
      </c>
      <c r="D27" s="737"/>
      <c r="E27" s="737"/>
      <c r="F27" s="737"/>
      <c r="G27" s="243">
        <v>2025</v>
      </c>
    </row>
    <row r="28" spans="2:16" s="248" customFormat="1" ht="10.5" x14ac:dyDescent="0.15">
      <c r="B28" s="733"/>
      <c r="C28" s="243" t="s">
        <v>0</v>
      </c>
      <c r="D28" s="243" t="s">
        <v>1</v>
      </c>
      <c r="E28" s="243" t="s">
        <v>2</v>
      </c>
      <c r="F28" s="243" t="s">
        <v>3</v>
      </c>
      <c r="G28" s="243" t="s">
        <v>0</v>
      </c>
    </row>
    <row r="29" spans="2:16" s="248" customFormat="1" ht="10.5" x14ac:dyDescent="0.15">
      <c r="B29" s="244" t="s">
        <v>201</v>
      </c>
      <c r="C29" s="245">
        <f>SUM(C30:C31)</f>
        <v>93.839367884402591</v>
      </c>
      <c r="D29" s="245">
        <f>SUM(D30:D31)</f>
        <v>92.082927584101952</v>
      </c>
      <c r="E29" s="245">
        <f>SUM(E30:E31)</f>
        <v>81.442440897152721</v>
      </c>
      <c r="F29" s="245">
        <f>SUM(F30:F31)</f>
        <v>89.294879237960771</v>
      </c>
      <c r="G29" s="245">
        <v>102.7598802614018</v>
      </c>
      <c r="K29" s="614"/>
      <c r="L29" s="615"/>
      <c r="M29" s="615"/>
      <c r="N29" s="615"/>
      <c r="O29" s="615"/>
      <c r="P29" s="615"/>
    </row>
    <row r="30" spans="2:16" s="248" customFormat="1" ht="10.5" x14ac:dyDescent="0.15">
      <c r="B30" s="244" t="s">
        <v>202</v>
      </c>
      <c r="C30" s="432">
        <v>35.541098449429029</v>
      </c>
      <c r="D30" s="432">
        <v>32.71583668033724</v>
      </c>
      <c r="E30" s="432">
        <v>27.646158765202284</v>
      </c>
      <c r="F30" s="432">
        <v>31.052206265092234</v>
      </c>
      <c r="G30" s="432">
        <v>33.4</v>
      </c>
      <c r="L30" s="615"/>
      <c r="M30" s="615"/>
      <c r="N30" s="615"/>
      <c r="O30" s="615"/>
      <c r="P30" s="615"/>
    </row>
    <row r="31" spans="2:16" s="248" customFormat="1" ht="10.5" x14ac:dyDescent="0.15">
      <c r="B31" s="244" t="s">
        <v>203</v>
      </c>
      <c r="C31" s="432">
        <v>58.298269434973562</v>
      </c>
      <c r="D31" s="432">
        <v>59.367090903764705</v>
      </c>
      <c r="E31" s="432">
        <v>53.796282131950434</v>
      </c>
      <c r="F31" s="432">
        <v>58.242672972868533</v>
      </c>
      <c r="G31" s="432">
        <v>69.421587302944005</v>
      </c>
      <c r="L31" s="615"/>
      <c r="M31" s="615"/>
      <c r="N31" s="615"/>
      <c r="O31" s="615"/>
      <c r="P31" s="615"/>
    </row>
    <row r="32" spans="2:16" ht="6.75" customHeight="1" x14ac:dyDescent="0.2">
      <c r="B32" s="247"/>
      <c r="J32" s="248"/>
      <c r="K32" s="248"/>
      <c r="L32" s="248"/>
      <c r="M32" s="248"/>
      <c r="N32" s="248"/>
    </row>
    <row r="33" spans="2:20" x14ac:dyDescent="0.2">
      <c r="B33" s="249"/>
      <c r="C33" s="250" t="s">
        <v>473</v>
      </c>
      <c r="D33" s="250" t="s">
        <v>474</v>
      </c>
      <c r="E33" s="250" t="s">
        <v>475</v>
      </c>
      <c r="F33" s="250" t="s">
        <v>476</v>
      </c>
      <c r="G33" s="250" t="s">
        <v>472</v>
      </c>
    </row>
    <row r="34" spans="2:20" s="248" customFormat="1" ht="10.5" x14ac:dyDescent="0.15">
      <c r="B34" s="251" t="s">
        <v>204</v>
      </c>
      <c r="C34" s="245">
        <f>SUM(C35:C36)</f>
        <v>125.04239463754941</v>
      </c>
      <c r="D34" s="245">
        <f>SUM(D35:D36)</f>
        <v>121.46590036450317</v>
      </c>
      <c r="E34" s="245">
        <f>SUM(E35:E36)</f>
        <v>124.05882827563372</v>
      </c>
      <c r="F34" s="245">
        <f>SUM(F35:F36)</f>
        <v>121.10839687610232</v>
      </c>
      <c r="G34" s="245">
        <v>122.22094796528647</v>
      </c>
      <c r="K34" s="22"/>
      <c r="L34" s="614"/>
      <c r="M34" s="614"/>
      <c r="N34" s="614"/>
      <c r="O34" s="614"/>
      <c r="P34" s="614"/>
      <c r="Q34" s="614"/>
      <c r="R34" s="614"/>
      <c r="S34" s="614"/>
      <c r="T34" s="616"/>
    </row>
    <row r="35" spans="2:20" s="248" customFormat="1" ht="10.5" x14ac:dyDescent="0.15">
      <c r="B35" s="251" t="s">
        <v>205</v>
      </c>
      <c r="C35" s="245">
        <v>45.289190309527967</v>
      </c>
      <c r="D35" s="245">
        <v>44.626966284326365</v>
      </c>
      <c r="E35" s="245">
        <v>46.236175605630194</v>
      </c>
      <c r="F35" s="245">
        <v>45.202012709652678</v>
      </c>
      <c r="G35" s="245">
        <v>44.622619128105654</v>
      </c>
      <c r="K35" s="22"/>
      <c r="M35" s="614"/>
      <c r="N35" s="614"/>
      <c r="O35" s="614"/>
      <c r="P35" s="614"/>
      <c r="Q35" s="614"/>
      <c r="R35" s="614"/>
      <c r="S35" s="614"/>
      <c r="T35" s="616"/>
    </row>
    <row r="36" spans="2:20" s="248" customFormat="1" ht="10.5" x14ac:dyDescent="0.15">
      <c r="B36" s="251" t="s">
        <v>206</v>
      </c>
      <c r="C36" s="245">
        <v>79.75320432802144</v>
      </c>
      <c r="D36" s="245">
        <v>76.838934080176799</v>
      </c>
      <c r="E36" s="245">
        <v>77.822652670003521</v>
      </c>
      <c r="F36" s="245">
        <v>75.906384166449641</v>
      </c>
      <c r="G36" s="245">
        <v>77.598328837180816</v>
      </c>
      <c r="K36" s="22"/>
      <c r="M36" s="614"/>
      <c r="N36" s="614"/>
      <c r="O36" s="614"/>
      <c r="P36" s="614"/>
      <c r="Q36" s="614"/>
      <c r="R36" s="614"/>
      <c r="S36" s="614"/>
      <c r="T36" s="616"/>
    </row>
    <row r="44" spans="2:20" x14ac:dyDescent="0.2">
      <c r="C44" s="246"/>
      <c r="D44" s="246"/>
      <c r="E44" s="246"/>
      <c r="F44" s="246"/>
      <c r="G44" s="246"/>
    </row>
    <row r="45" spans="2:20" x14ac:dyDescent="0.2">
      <c r="C45" s="246"/>
      <c r="D45" s="246"/>
      <c r="E45" s="246"/>
      <c r="F45" s="246"/>
      <c r="G45" s="246"/>
    </row>
    <row r="46" spans="2:20" x14ac:dyDescent="0.2">
      <c r="C46" s="246"/>
      <c r="D46" s="246"/>
      <c r="E46" s="246"/>
      <c r="F46" s="246"/>
      <c r="G46" s="246"/>
    </row>
  </sheetData>
  <mergeCells count="6">
    <mergeCell ref="B1:G1"/>
    <mergeCell ref="B5:G5"/>
    <mergeCell ref="B27:B28"/>
    <mergeCell ref="B2:G2"/>
    <mergeCell ref="B3:G3"/>
    <mergeCell ref="C27:F27"/>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O40"/>
  <sheetViews>
    <sheetView showGridLines="0" showRowColHeaders="0" zoomScaleNormal="100" workbookViewId="0"/>
  </sheetViews>
  <sheetFormatPr defaultColWidth="9.140625" defaultRowHeight="12" customHeight="1" x14ac:dyDescent="0.2"/>
  <cols>
    <col min="1" max="1" customWidth="true" style="88" width="5.7109375" collapsed="false"/>
    <col min="2" max="2" customWidth="true" style="88" width="36.85546875" collapsed="false"/>
    <col min="3" max="7" customWidth="true" style="72" width="12.0" collapsed="false"/>
    <col min="8" max="16384" style="88" width="9.140625" collapsed="false"/>
  </cols>
  <sheetData>
    <row r="1" spans="2:7" s="9" customFormat="1" ht="14.25" x14ac:dyDescent="0.2">
      <c r="B1" s="887" t="s">
        <v>96</v>
      </c>
      <c r="C1" s="887"/>
      <c r="D1" s="887"/>
      <c r="E1" s="887"/>
      <c r="F1" s="887"/>
      <c r="G1" s="887"/>
    </row>
    <row r="2" spans="2:7" s="71" customFormat="1" ht="15" customHeight="1" x14ac:dyDescent="0.2">
      <c r="B2" s="79"/>
      <c r="C2" s="86"/>
      <c r="D2" s="86"/>
      <c r="E2" s="86"/>
      <c r="F2" s="86"/>
      <c r="G2" s="86"/>
    </row>
    <row r="3" spans="2:7" s="70" customFormat="1" ht="30" customHeight="1" x14ac:dyDescent="0.2">
      <c r="B3" s="743" t="s">
        <v>75</v>
      </c>
      <c r="C3" s="743"/>
      <c r="D3" s="743"/>
      <c r="E3" s="743"/>
      <c r="F3" s="743"/>
      <c r="G3" s="743"/>
    </row>
    <row r="4" spans="2:7" s="71" customFormat="1" ht="5.0999999999999996" customHeight="1" x14ac:dyDescent="0.2"/>
    <row r="5" spans="2:7" s="114" customFormat="1" ht="14.25" x14ac:dyDescent="0.2">
      <c r="B5" s="923" t="s">
        <v>175</v>
      </c>
      <c r="C5" s="923"/>
      <c r="D5" s="923"/>
      <c r="E5" s="923"/>
      <c r="F5" s="923"/>
      <c r="G5" s="923"/>
    </row>
    <row r="6" spans="2:7" s="71" customFormat="1" ht="15" customHeight="1" x14ac:dyDescent="0.2">
      <c r="B6" s="79"/>
      <c r="C6" s="86"/>
      <c r="D6" s="86"/>
      <c r="E6" s="86"/>
      <c r="F6" s="86"/>
      <c r="G6" s="86"/>
    </row>
    <row r="7" spans="2:7" s="71" customFormat="1" ht="15" customHeight="1" x14ac:dyDescent="0.2">
      <c r="B7" s="86"/>
    </row>
    <row r="8" spans="2:7" ht="12" customHeight="1" x14ac:dyDescent="0.2">
      <c r="B8" s="87"/>
      <c r="C8" s="88"/>
      <c r="D8" s="88"/>
      <c r="E8" s="88"/>
      <c r="F8" s="88"/>
      <c r="G8" s="88"/>
    </row>
    <row r="9" spans="2:7" ht="12" customHeight="1" x14ac:dyDescent="0.2">
      <c r="B9" s="72"/>
      <c r="C9" s="88"/>
      <c r="D9" s="88"/>
      <c r="E9" s="88"/>
      <c r="F9" s="88"/>
      <c r="G9" s="88"/>
    </row>
    <row r="10" spans="2:7" ht="12" customHeight="1" x14ac:dyDescent="0.2">
      <c r="B10" s="72"/>
      <c r="C10" s="88"/>
      <c r="D10" s="88"/>
      <c r="E10" s="88"/>
      <c r="F10" s="88"/>
      <c r="G10" s="88"/>
    </row>
    <row r="11" spans="2:7" ht="12" customHeight="1" x14ac:dyDescent="0.2">
      <c r="B11" s="72"/>
      <c r="C11" s="88"/>
      <c r="D11" s="88"/>
      <c r="E11" s="88"/>
      <c r="F11" s="88"/>
      <c r="G11" s="88"/>
    </row>
    <row r="12" spans="2:7" ht="12" customHeight="1" x14ac:dyDescent="0.2">
      <c r="B12" s="72"/>
      <c r="C12" s="88"/>
      <c r="D12" s="88"/>
      <c r="E12" s="88"/>
      <c r="F12" s="88"/>
      <c r="G12" s="88"/>
    </row>
    <row r="13" spans="2:7" ht="12" customHeight="1" x14ac:dyDescent="0.2">
      <c r="B13" s="72"/>
      <c r="C13" s="88"/>
      <c r="D13" s="88"/>
      <c r="E13" s="88"/>
      <c r="F13" s="88"/>
      <c r="G13" s="88"/>
    </row>
    <row r="14" spans="2:7" ht="12" customHeight="1" x14ac:dyDescent="0.2">
      <c r="B14" s="72"/>
      <c r="C14" s="88"/>
      <c r="D14" s="88"/>
      <c r="E14" s="88"/>
      <c r="F14" s="88"/>
      <c r="G14" s="88"/>
    </row>
    <row r="15" spans="2:7" ht="12" customHeight="1" x14ac:dyDescent="0.2">
      <c r="B15" s="72"/>
      <c r="C15" s="88"/>
      <c r="D15" s="88"/>
      <c r="E15" s="88"/>
      <c r="F15" s="88"/>
      <c r="G15" s="88"/>
    </row>
    <row r="16" spans="2:7" ht="12" customHeight="1" x14ac:dyDescent="0.2">
      <c r="B16" s="72"/>
      <c r="C16" s="88"/>
      <c r="D16" s="88"/>
      <c r="E16" s="88"/>
      <c r="F16" s="88"/>
      <c r="G16" s="88"/>
    </row>
    <row r="17" spans="2:15" ht="12" customHeight="1" x14ac:dyDescent="0.2">
      <c r="B17" s="72"/>
      <c r="C17" s="88"/>
      <c r="D17" s="88"/>
      <c r="E17" s="88"/>
      <c r="F17" s="88"/>
      <c r="G17" s="88"/>
    </row>
    <row r="18" spans="2:15" s="89" customFormat="1" ht="12" customHeight="1" x14ac:dyDescent="0.25"/>
    <row r="19" spans="2:15" ht="12" customHeight="1" x14ac:dyDescent="0.2">
      <c r="B19" s="72"/>
      <c r="C19" s="88"/>
      <c r="D19" s="88"/>
      <c r="E19" s="88"/>
      <c r="F19" s="88"/>
      <c r="G19" s="88"/>
    </row>
    <row r="20" spans="2:15" ht="12" customHeight="1" x14ac:dyDescent="0.2">
      <c r="B20" s="72"/>
      <c r="C20" s="88"/>
      <c r="D20" s="88"/>
      <c r="E20" s="88"/>
      <c r="F20" s="88"/>
      <c r="G20" s="88"/>
    </row>
    <row r="21" spans="2:15" ht="12" customHeight="1" x14ac:dyDescent="0.2">
      <c r="B21" s="72"/>
      <c r="C21" s="88"/>
      <c r="D21" s="88"/>
      <c r="E21" s="88"/>
      <c r="F21" s="88"/>
      <c r="G21" s="88"/>
    </row>
    <row r="22" spans="2:15" ht="12" customHeight="1" x14ac:dyDescent="0.2">
      <c r="B22" s="72"/>
      <c r="C22" s="88"/>
      <c r="D22" s="88"/>
      <c r="E22" s="88"/>
      <c r="F22" s="88"/>
      <c r="G22" s="88"/>
    </row>
    <row r="23" spans="2:15" ht="12" customHeight="1" x14ac:dyDescent="0.2">
      <c r="B23" s="72"/>
      <c r="C23" s="88"/>
      <c r="D23" s="88"/>
      <c r="E23" s="88"/>
      <c r="F23" s="88"/>
      <c r="G23" s="88"/>
    </row>
    <row r="24" spans="2:15" ht="12" customHeight="1" x14ac:dyDescent="0.2">
      <c r="B24" s="72"/>
      <c r="C24" s="88"/>
      <c r="D24" s="88"/>
      <c r="E24" s="88"/>
      <c r="F24" s="88"/>
      <c r="G24" s="88"/>
    </row>
    <row r="25" spans="2:15" ht="12" customHeight="1" x14ac:dyDescent="0.2">
      <c r="B25" s="72"/>
      <c r="C25" s="88"/>
      <c r="D25" s="88"/>
      <c r="E25" s="88"/>
      <c r="F25" s="88"/>
      <c r="G25" s="88"/>
    </row>
    <row r="26" spans="2:15" ht="12" customHeight="1" x14ac:dyDescent="0.2">
      <c r="B26" s="72"/>
      <c r="C26" s="88"/>
      <c r="D26" s="88"/>
      <c r="E26" s="88"/>
      <c r="F26" s="88"/>
      <c r="G26" s="88"/>
    </row>
    <row r="27" spans="2:15" ht="12" customHeight="1" x14ac:dyDescent="0.2">
      <c r="B27" s="72"/>
      <c r="C27" s="88"/>
      <c r="D27" s="88"/>
      <c r="E27" s="88"/>
      <c r="F27" s="88"/>
      <c r="G27" s="88"/>
    </row>
    <row r="28" spans="2:15" ht="12" customHeight="1" x14ac:dyDescent="0.2">
      <c r="B28" s="72"/>
      <c r="C28" s="88"/>
      <c r="D28" s="88"/>
      <c r="E28" s="88"/>
      <c r="F28" s="88"/>
      <c r="G28" s="88"/>
      <c r="H28" s="887"/>
      <c r="I28" s="887"/>
      <c r="J28" s="887"/>
      <c r="K28" s="887"/>
      <c r="L28" s="887"/>
      <c r="M28" s="887"/>
      <c r="N28" s="887"/>
      <c r="O28" s="887"/>
    </row>
    <row r="29" spans="2:15" ht="12" customHeight="1" x14ac:dyDescent="0.2">
      <c r="B29" s="72"/>
      <c r="C29" s="88"/>
      <c r="D29" s="88"/>
      <c r="E29" s="88"/>
      <c r="F29" s="88"/>
      <c r="G29" s="88"/>
    </row>
    <row r="30" spans="2:15" ht="12" customHeight="1" x14ac:dyDescent="0.2">
      <c r="B30" s="72"/>
      <c r="C30" s="88"/>
      <c r="D30" s="88"/>
      <c r="E30" s="88"/>
      <c r="F30" s="88"/>
      <c r="G30" s="88"/>
    </row>
    <row r="31" spans="2:15" ht="12" customHeight="1" x14ac:dyDescent="0.2">
      <c r="B31" s="921"/>
      <c r="C31" s="918">
        <v>2024</v>
      </c>
      <c r="D31" s="919"/>
      <c r="E31" s="919"/>
      <c r="F31" s="920"/>
      <c r="G31" s="98">
        <v>2025</v>
      </c>
    </row>
    <row r="32" spans="2:15" s="90" customFormat="1" x14ac:dyDescent="0.2">
      <c r="B32" s="922"/>
      <c r="C32" s="98" t="s">
        <v>0</v>
      </c>
      <c r="D32" s="98" t="s">
        <v>1</v>
      </c>
      <c r="E32" s="98" t="s">
        <v>2</v>
      </c>
      <c r="F32" s="98" t="s">
        <v>3</v>
      </c>
      <c r="G32" s="98" t="s">
        <v>0</v>
      </c>
    </row>
    <row r="33" spans="2:7" x14ac:dyDescent="0.2">
      <c r="B33" s="91" t="s">
        <v>324</v>
      </c>
      <c r="C33" s="353">
        <v>30.4</v>
      </c>
      <c r="D33" s="353">
        <v>30.2</v>
      </c>
      <c r="E33" s="353">
        <v>32.299999999999997</v>
      </c>
      <c r="F33" s="353">
        <v>31.7</v>
      </c>
      <c r="G33" s="353">
        <v>31.686137573937252</v>
      </c>
    </row>
    <row r="34" spans="2:7" x14ac:dyDescent="0.2">
      <c r="B34" s="91" t="s">
        <v>399</v>
      </c>
      <c r="C34" s="353">
        <v>28</v>
      </c>
      <c r="D34" s="353">
        <v>28.7</v>
      </c>
      <c r="E34" s="353">
        <v>27.4</v>
      </c>
      <c r="F34" s="353">
        <v>25.2</v>
      </c>
      <c r="G34" s="353">
        <v>25.703670603843818</v>
      </c>
    </row>
    <row r="35" spans="2:7" x14ac:dyDescent="0.2">
      <c r="B35" s="91" t="s">
        <v>400</v>
      </c>
      <c r="C35" s="353">
        <v>12.1</v>
      </c>
      <c r="D35" s="353">
        <v>12.5</v>
      </c>
      <c r="E35" s="353">
        <v>12.1</v>
      </c>
      <c r="F35" s="353">
        <v>10.5</v>
      </c>
      <c r="G35" s="353">
        <v>10.675063111536977</v>
      </c>
    </row>
    <row r="36" spans="2:7" x14ac:dyDescent="0.2">
      <c r="B36" s="91" t="s">
        <v>323</v>
      </c>
      <c r="C36" s="353">
        <v>8.6</v>
      </c>
      <c r="D36" s="353">
        <v>7.6</v>
      </c>
      <c r="E36" s="353">
        <v>6.2</v>
      </c>
      <c r="F36" s="353">
        <v>10.6</v>
      </c>
      <c r="G36" s="353">
        <v>9.3985516593266905</v>
      </c>
    </row>
    <row r="37" spans="2:7" x14ac:dyDescent="0.2">
      <c r="B37" s="91" t="s">
        <v>401</v>
      </c>
      <c r="C37" s="353">
        <v>7.6</v>
      </c>
      <c r="D37" s="353">
        <v>7.8</v>
      </c>
      <c r="E37" s="353">
        <v>8.8000000000000007</v>
      </c>
      <c r="F37" s="353">
        <v>8.6999999999999993</v>
      </c>
      <c r="G37" s="353">
        <v>8.9337374928596471</v>
      </c>
    </row>
    <row r="38" spans="2:7" x14ac:dyDescent="0.2">
      <c r="B38" s="91" t="s">
        <v>327</v>
      </c>
      <c r="C38" s="353">
        <v>2</v>
      </c>
      <c r="D38" s="353">
        <v>2</v>
      </c>
      <c r="E38" s="353">
        <v>1.9</v>
      </c>
      <c r="F38" s="353">
        <v>1.7</v>
      </c>
      <c r="G38" s="353">
        <v>1.7880834362158882</v>
      </c>
    </row>
    <row r="39" spans="2:7" x14ac:dyDescent="0.2">
      <c r="B39" s="92" t="s">
        <v>402</v>
      </c>
      <c r="C39" s="353">
        <v>11.300000000000011</v>
      </c>
      <c r="D39" s="353">
        <v>11.200000000000003</v>
      </c>
      <c r="E39" s="353">
        <v>11.300000000000011</v>
      </c>
      <c r="F39" s="353">
        <v>11.599999999999994</v>
      </c>
      <c r="G39" s="353">
        <v>11.814756122279732</v>
      </c>
    </row>
    <row r="40" spans="2:7" ht="12" customHeight="1" x14ac:dyDescent="0.2">
      <c r="B40" s="72"/>
      <c r="C40" s="88"/>
      <c r="D40" s="88"/>
      <c r="E40" s="88"/>
      <c r="F40" s="88"/>
      <c r="G40" s="88"/>
    </row>
  </sheetData>
  <mergeCells count="6">
    <mergeCell ref="H28:O28"/>
    <mergeCell ref="C31:F31"/>
    <mergeCell ref="B31:B32"/>
    <mergeCell ref="B1:G1"/>
    <mergeCell ref="B5:G5"/>
    <mergeCell ref="B3:G3"/>
  </mergeCells>
  <hyperlinks>
    <hyperlink ref="B1:G1" location="Contents_en!B44" display="III. External debt of the Republic of Moldova as of 03/31/2023 (preliminary data)" xr:uid="{9B750409-1A08-43ED-BBB2-E21657BE47E1}"/>
    <hyperlink ref="B1:G1" location="Contents_en!B40" display="III. External debt of the Republic of Moldova as of 03/31/2024 (preliminary data)" xr:uid="{DD0EF4B9-2749-4375-9C91-1298EB449BC9}"/>
    <hyperlink ref="B1:G1" location="Contents_en!B40" display="III. External debt of the Republic of Moldova as of 03/31/2025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P42"/>
  <sheetViews>
    <sheetView showGridLines="0" showRowColHeaders="0" zoomScaleNormal="100" workbookViewId="0"/>
  </sheetViews>
  <sheetFormatPr defaultRowHeight="12" x14ac:dyDescent="0.2"/>
  <cols>
    <col min="1" max="1" customWidth="true" style="71" width="5.7109375" collapsed="false"/>
    <col min="2" max="2" customWidth="true" style="71" width="38.42578125" collapsed="false"/>
    <col min="3" max="7" customWidth="true" style="71" width="9.7109375" collapsed="false"/>
    <col min="8" max="8" customWidth="true" style="71" width="9.140625" collapsed="false"/>
    <col min="9" max="16384" style="71" width="9.140625" collapsed="false"/>
  </cols>
  <sheetData>
    <row r="1" spans="2:8" s="9" customFormat="1" ht="14.25" x14ac:dyDescent="0.2">
      <c r="B1" s="887" t="s">
        <v>96</v>
      </c>
      <c r="C1" s="887"/>
      <c r="D1" s="887"/>
      <c r="E1" s="887"/>
      <c r="F1" s="887"/>
      <c r="G1" s="887"/>
      <c r="H1" s="887"/>
    </row>
    <row r="3" spans="2:8" s="9" customFormat="1" ht="30" customHeight="1" x14ac:dyDescent="0.2">
      <c r="B3" s="743" t="s">
        <v>85</v>
      </c>
      <c r="C3" s="743"/>
      <c r="D3" s="743"/>
      <c r="E3" s="743"/>
      <c r="F3" s="743"/>
      <c r="G3" s="743"/>
      <c r="H3" s="743"/>
    </row>
    <row r="4" spans="2:8" ht="12.75" thickBot="1" x14ac:dyDescent="0.25">
      <c r="B4" s="925"/>
      <c r="C4" s="924">
        <v>2024</v>
      </c>
      <c r="D4" s="924"/>
      <c r="E4" s="924"/>
      <c r="F4" s="924"/>
      <c r="G4" s="599">
        <v>2025</v>
      </c>
      <c r="H4" s="597" t="s">
        <v>92</v>
      </c>
    </row>
    <row r="5" spans="2:8" ht="12.75" thickBot="1" x14ac:dyDescent="0.25">
      <c r="B5" s="926"/>
      <c r="C5" s="53" t="s">
        <v>0</v>
      </c>
      <c r="D5" s="53" t="s">
        <v>1</v>
      </c>
      <c r="E5" s="53" t="s">
        <v>2</v>
      </c>
      <c r="F5" s="53" t="s">
        <v>3</v>
      </c>
      <c r="G5" s="53" t="s">
        <v>0</v>
      </c>
      <c r="H5" s="54" t="s">
        <v>93</v>
      </c>
    </row>
    <row r="6" spans="2:8" ht="13.5" thickTop="1" thickBot="1" x14ac:dyDescent="0.25">
      <c r="B6" s="55" t="s">
        <v>322</v>
      </c>
      <c r="C6" s="354">
        <v>54.82</v>
      </c>
      <c r="D6" s="354">
        <v>50.59</v>
      </c>
      <c r="E6" s="354">
        <v>50.68</v>
      </c>
      <c r="F6" s="354">
        <v>44.95</v>
      </c>
      <c r="G6" s="557">
        <v>43.65</v>
      </c>
      <c r="H6" s="378" t="s">
        <v>144</v>
      </c>
    </row>
    <row r="7" spans="2:8" ht="13.5" thickTop="1" thickBot="1" x14ac:dyDescent="0.25">
      <c r="B7" s="56" t="s">
        <v>403</v>
      </c>
      <c r="C7" s="355">
        <v>54.82</v>
      </c>
      <c r="D7" s="355">
        <v>50.59</v>
      </c>
      <c r="E7" s="355">
        <v>50.68</v>
      </c>
      <c r="F7" s="355">
        <v>44.95</v>
      </c>
      <c r="G7" s="408">
        <v>43.65</v>
      </c>
      <c r="H7" s="379" t="s">
        <v>144</v>
      </c>
    </row>
    <row r="8" spans="2:8" ht="13.5" thickTop="1" thickBot="1" x14ac:dyDescent="0.25">
      <c r="B8" s="55" t="s">
        <v>404</v>
      </c>
      <c r="C8" s="354">
        <v>3609.69</v>
      </c>
      <c r="D8" s="354">
        <v>3525.7899999999995</v>
      </c>
      <c r="E8" s="354">
        <v>3875.7</v>
      </c>
      <c r="F8" s="354">
        <v>4189.04</v>
      </c>
      <c r="G8" s="407">
        <v>4221.43</v>
      </c>
      <c r="H8" s="378" t="s">
        <v>145</v>
      </c>
    </row>
    <row r="9" spans="2:8" ht="13.5" thickTop="1" thickBot="1" x14ac:dyDescent="0.25">
      <c r="B9" s="103" t="s">
        <v>405</v>
      </c>
      <c r="C9" s="356">
        <v>3281.71</v>
      </c>
      <c r="D9" s="356">
        <v>3205.41</v>
      </c>
      <c r="E9" s="356">
        <v>3511.64</v>
      </c>
      <c r="F9" s="356">
        <v>3771.44</v>
      </c>
      <c r="G9" s="409">
        <v>3791.22</v>
      </c>
      <c r="H9" s="379" t="s">
        <v>146</v>
      </c>
    </row>
    <row r="10" spans="2:8" ht="13.5" thickTop="1" thickBot="1" x14ac:dyDescent="0.25">
      <c r="B10" s="104" t="s">
        <v>324</v>
      </c>
      <c r="C10" s="355">
        <v>1084.7</v>
      </c>
      <c r="D10" s="355">
        <v>1054.33</v>
      </c>
      <c r="E10" s="355">
        <v>1243.81</v>
      </c>
      <c r="F10" s="355">
        <v>1319.72</v>
      </c>
      <c r="G10" s="408">
        <v>1332.02</v>
      </c>
      <c r="H10" s="379" t="s">
        <v>147</v>
      </c>
    </row>
    <row r="11" spans="2:8" ht="13.5" thickTop="1" thickBot="1" x14ac:dyDescent="0.25">
      <c r="B11" s="104" t="s">
        <v>325</v>
      </c>
      <c r="C11" s="355">
        <v>796.59</v>
      </c>
      <c r="D11" s="355">
        <v>796.75</v>
      </c>
      <c r="E11" s="355">
        <v>830.72</v>
      </c>
      <c r="F11" s="355">
        <v>793.46</v>
      </c>
      <c r="G11" s="408">
        <v>808.65</v>
      </c>
      <c r="H11" s="379" t="s">
        <v>148</v>
      </c>
    </row>
    <row r="12" spans="2:8" ht="13.5" thickTop="1" thickBot="1" x14ac:dyDescent="0.25">
      <c r="B12" s="104" t="s">
        <v>400</v>
      </c>
      <c r="C12" s="355">
        <v>411.11</v>
      </c>
      <c r="D12" s="355">
        <v>416.15</v>
      </c>
      <c r="E12" s="355">
        <v>442.79</v>
      </c>
      <c r="F12" s="355">
        <v>415.59</v>
      </c>
      <c r="G12" s="408">
        <v>424.88</v>
      </c>
      <c r="H12" s="379" t="s">
        <v>150</v>
      </c>
    </row>
    <row r="13" spans="2:8" ht="13.5" thickTop="1" thickBot="1" x14ac:dyDescent="0.25">
      <c r="B13" s="104" t="s">
        <v>323</v>
      </c>
      <c r="C13" s="355">
        <v>302.18</v>
      </c>
      <c r="D13" s="355">
        <v>260.57</v>
      </c>
      <c r="E13" s="355">
        <v>228.96</v>
      </c>
      <c r="F13" s="355">
        <v>438.87</v>
      </c>
      <c r="G13" s="408">
        <v>390.51</v>
      </c>
      <c r="H13" s="379" t="s">
        <v>149</v>
      </c>
    </row>
    <row r="14" spans="2:8" ht="13.5" thickTop="1" thickBot="1" x14ac:dyDescent="0.25">
      <c r="B14" s="104" t="s">
        <v>401</v>
      </c>
      <c r="C14" s="355">
        <v>285.77999999999997</v>
      </c>
      <c r="D14" s="355">
        <v>283.64</v>
      </c>
      <c r="E14" s="355">
        <v>351.62</v>
      </c>
      <c r="F14" s="355">
        <v>376.2</v>
      </c>
      <c r="G14" s="408">
        <v>387.86</v>
      </c>
      <c r="H14" s="379" t="s">
        <v>151</v>
      </c>
    </row>
    <row r="15" spans="2:8" ht="13.5" thickTop="1" thickBot="1" x14ac:dyDescent="0.25">
      <c r="B15" s="104" t="s">
        <v>406</v>
      </c>
      <c r="C15" s="355">
        <v>254.23</v>
      </c>
      <c r="D15" s="355">
        <v>251.81</v>
      </c>
      <c r="E15" s="355">
        <v>266.51</v>
      </c>
      <c r="F15" s="355">
        <v>292.22000000000003</v>
      </c>
      <c r="G15" s="408">
        <v>307.27999999999997</v>
      </c>
      <c r="H15" s="379" t="s">
        <v>152</v>
      </c>
    </row>
    <row r="16" spans="2:8" ht="13.5" thickTop="1" thickBot="1" x14ac:dyDescent="0.25">
      <c r="B16" s="104" t="s">
        <v>327</v>
      </c>
      <c r="C16" s="355">
        <v>76.319999999999993</v>
      </c>
      <c r="D16" s="355">
        <v>74.680000000000007</v>
      </c>
      <c r="E16" s="355">
        <v>77.069999999999993</v>
      </c>
      <c r="F16" s="355">
        <v>74.459999999999994</v>
      </c>
      <c r="G16" s="408">
        <v>77.63</v>
      </c>
      <c r="H16" s="379" t="s">
        <v>153</v>
      </c>
    </row>
    <row r="17" spans="2:16" ht="13.5" thickTop="1" thickBot="1" x14ac:dyDescent="0.25">
      <c r="B17" s="104" t="s">
        <v>407</v>
      </c>
      <c r="C17" s="355">
        <v>70.8</v>
      </c>
      <c r="D17" s="355">
        <v>67.48</v>
      </c>
      <c r="E17" s="355">
        <v>70.16</v>
      </c>
      <c r="F17" s="355">
        <v>60.92</v>
      </c>
      <c r="G17" s="408">
        <v>62.39</v>
      </c>
      <c r="H17" s="379" t="s">
        <v>154</v>
      </c>
    </row>
    <row r="18" spans="2:16" ht="13.5" thickTop="1" thickBot="1" x14ac:dyDescent="0.25">
      <c r="B18" s="103" t="s">
        <v>408</v>
      </c>
      <c r="C18" s="356">
        <v>327.54000000000002</v>
      </c>
      <c r="D18" s="356">
        <v>319.91000000000003</v>
      </c>
      <c r="E18" s="356">
        <v>363.61</v>
      </c>
      <c r="F18" s="356">
        <v>417.10999999999996</v>
      </c>
      <c r="G18" s="409">
        <v>429.71</v>
      </c>
      <c r="H18" s="379" t="s">
        <v>155</v>
      </c>
    </row>
    <row r="19" spans="2:16" ht="13.5" thickTop="1" thickBot="1" x14ac:dyDescent="0.25">
      <c r="B19" s="104" t="s">
        <v>409</v>
      </c>
      <c r="C19" s="355">
        <v>124.02</v>
      </c>
      <c r="D19" s="355">
        <v>123.09</v>
      </c>
      <c r="E19" s="355">
        <v>150.69</v>
      </c>
      <c r="F19" s="355">
        <v>167.2</v>
      </c>
      <c r="G19" s="408">
        <v>172.38</v>
      </c>
      <c r="H19" s="379" t="s">
        <v>151</v>
      </c>
    </row>
    <row r="20" spans="2:16" ht="13.5" thickTop="1" thickBot="1" x14ac:dyDescent="0.25">
      <c r="B20" s="104" t="s">
        <v>410</v>
      </c>
      <c r="C20" s="355">
        <v>137.49</v>
      </c>
      <c r="D20" s="355">
        <v>128.86000000000001</v>
      </c>
      <c r="E20" s="355">
        <v>144.38</v>
      </c>
      <c r="F20" s="355">
        <v>130.32</v>
      </c>
      <c r="G20" s="408">
        <v>137.12</v>
      </c>
      <c r="H20" s="379" t="s">
        <v>152</v>
      </c>
    </row>
    <row r="21" spans="2:16" ht="13.5" thickTop="1" thickBot="1" x14ac:dyDescent="0.25">
      <c r="B21" s="104" t="s">
        <v>411</v>
      </c>
      <c r="C21" s="355"/>
      <c r="D21" s="355"/>
      <c r="E21" s="355"/>
      <c r="F21" s="355">
        <v>56.33</v>
      </c>
      <c r="G21" s="408">
        <v>56.56</v>
      </c>
      <c r="H21" s="379" t="s">
        <v>156</v>
      </c>
    </row>
    <row r="22" spans="2:16" ht="13.5" thickTop="1" thickBot="1" x14ac:dyDescent="0.25">
      <c r="B22" s="104" t="s">
        <v>412</v>
      </c>
      <c r="C22" s="355">
        <v>24.16</v>
      </c>
      <c r="D22" s="355">
        <v>27.19</v>
      </c>
      <c r="E22" s="355">
        <v>28.34</v>
      </c>
      <c r="F22" s="355">
        <v>26.54</v>
      </c>
      <c r="G22" s="408">
        <v>27.35</v>
      </c>
      <c r="H22" s="379" t="s">
        <v>151</v>
      </c>
    </row>
    <row r="23" spans="2:16" ht="13.5" thickTop="1" thickBot="1" x14ac:dyDescent="0.25">
      <c r="B23" s="104" t="s">
        <v>413</v>
      </c>
      <c r="C23" s="355">
        <v>14.6</v>
      </c>
      <c r="D23" s="355">
        <v>14.6</v>
      </c>
      <c r="E23" s="355">
        <v>14.6</v>
      </c>
      <c r="F23" s="355">
        <v>14.6</v>
      </c>
      <c r="G23" s="408">
        <v>14.6</v>
      </c>
      <c r="H23" s="379">
        <v>0</v>
      </c>
    </row>
    <row r="24" spans="2:16" ht="13.5" thickTop="1" thickBot="1" x14ac:dyDescent="0.25">
      <c r="B24" s="104" t="s">
        <v>122</v>
      </c>
      <c r="C24" s="355">
        <v>13.96</v>
      </c>
      <c r="D24" s="355">
        <v>13.02</v>
      </c>
      <c r="E24" s="355">
        <v>13.38</v>
      </c>
      <c r="F24" s="355">
        <v>11.71</v>
      </c>
      <c r="G24" s="408">
        <v>11.89</v>
      </c>
      <c r="H24" s="379" t="s">
        <v>157</v>
      </c>
    </row>
    <row r="25" spans="2:16" ht="13.5" thickTop="1" thickBot="1" x14ac:dyDescent="0.25">
      <c r="B25" s="104" t="s">
        <v>414</v>
      </c>
      <c r="C25" s="355">
        <v>8.41</v>
      </c>
      <c r="D25" s="355">
        <v>8.41</v>
      </c>
      <c r="E25" s="355">
        <v>7.2799999999999994</v>
      </c>
      <c r="F25" s="355">
        <v>5.91</v>
      </c>
      <c r="G25" s="408">
        <v>5.17</v>
      </c>
      <c r="H25" s="379" t="s">
        <v>158</v>
      </c>
    </row>
    <row r="26" spans="2:16" ht="13.5" thickTop="1" thickBot="1" x14ac:dyDescent="0.25">
      <c r="B26" s="104" t="s">
        <v>415</v>
      </c>
      <c r="C26" s="355">
        <v>4.9000000000000004</v>
      </c>
      <c r="D26" s="355">
        <v>4.74</v>
      </c>
      <c r="E26" s="355">
        <v>4.9400000000000004</v>
      </c>
      <c r="F26" s="355">
        <v>4.5</v>
      </c>
      <c r="G26" s="408">
        <v>4.6399999999999997</v>
      </c>
      <c r="H26" s="379" t="s">
        <v>151</v>
      </c>
    </row>
    <row r="27" spans="2:16" ht="13.5" thickTop="1" thickBot="1" x14ac:dyDescent="0.25">
      <c r="B27" s="55" t="s">
        <v>416</v>
      </c>
      <c r="C27" s="354">
        <v>49.539999999999992</v>
      </c>
      <c r="D27" s="354">
        <v>48.02</v>
      </c>
      <c r="E27" s="354">
        <v>49.58</v>
      </c>
      <c r="F27" s="354">
        <v>44.93</v>
      </c>
      <c r="G27" s="407">
        <v>49.4</v>
      </c>
      <c r="H27" s="378" t="s">
        <v>159</v>
      </c>
    </row>
    <row r="28" spans="2:16" ht="13.5" thickTop="1" thickBot="1" x14ac:dyDescent="0.25">
      <c r="B28" s="103" t="s">
        <v>405</v>
      </c>
      <c r="C28" s="356">
        <v>49.539999999999992</v>
      </c>
      <c r="D28" s="356">
        <v>48.02</v>
      </c>
      <c r="E28" s="356">
        <v>49.58</v>
      </c>
      <c r="F28" s="356">
        <v>44.93</v>
      </c>
      <c r="G28" s="409">
        <v>49.4</v>
      </c>
      <c r="H28" s="379" t="s">
        <v>159</v>
      </c>
    </row>
    <row r="29" spans="2:16" ht="13.5" thickTop="1" thickBot="1" x14ac:dyDescent="0.25">
      <c r="B29" s="104" t="s">
        <v>400</v>
      </c>
      <c r="C29" s="355">
        <v>41.589999999999996</v>
      </c>
      <c r="D29" s="355">
        <v>40.25</v>
      </c>
      <c r="E29" s="355">
        <v>41.51</v>
      </c>
      <c r="F29" s="355">
        <v>37.86</v>
      </c>
      <c r="G29" s="408">
        <v>38.58</v>
      </c>
      <c r="H29" s="379" t="s">
        <v>148</v>
      </c>
    </row>
    <row r="30" spans="2:16" ht="13.5" thickTop="1" thickBot="1" x14ac:dyDescent="0.25">
      <c r="B30" s="104" t="s">
        <v>323</v>
      </c>
      <c r="C30" s="355">
        <v>7.73</v>
      </c>
      <c r="D30" s="355">
        <v>7.59</v>
      </c>
      <c r="E30" s="355">
        <v>7.92</v>
      </c>
      <c r="F30" s="355">
        <v>6.78</v>
      </c>
      <c r="G30" s="408">
        <v>10.65</v>
      </c>
      <c r="H30" s="379" t="s">
        <v>160</v>
      </c>
      <c r="J30" s="711"/>
      <c r="K30" s="711"/>
      <c r="L30" s="711"/>
      <c r="M30" s="711"/>
      <c r="N30" s="711"/>
      <c r="O30" s="711"/>
      <c r="P30" s="711"/>
    </row>
    <row r="31" spans="2:16" ht="13.5" thickTop="1" thickBot="1" x14ac:dyDescent="0.25">
      <c r="B31" s="104" t="s">
        <v>417</v>
      </c>
      <c r="C31" s="355">
        <v>0.22</v>
      </c>
      <c r="D31" s="355">
        <v>0.18</v>
      </c>
      <c r="E31" s="355">
        <v>0.15</v>
      </c>
      <c r="F31" s="355">
        <v>0.28999999999999998</v>
      </c>
      <c r="G31" s="408">
        <v>0.17</v>
      </c>
      <c r="H31" s="379" t="s">
        <v>161</v>
      </c>
    </row>
    <row r="32" spans="2:16" ht="13.5" thickTop="1" thickBot="1" x14ac:dyDescent="0.25">
      <c r="B32" s="55" t="s">
        <v>418</v>
      </c>
      <c r="C32" s="354">
        <v>36.299999999999997</v>
      </c>
      <c r="D32" s="354">
        <v>30.78</v>
      </c>
      <c r="E32" s="354">
        <v>31.99</v>
      </c>
      <c r="F32" s="354">
        <v>29.599999999999998</v>
      </c>
      <c r="G32" s="407">
        <v>26.82</v>
      </c>
      <c r="H32" s="378" t="s">
        <v>162</v>
      </c>
    </row>
    <row r="33" spans="2:8" ht="13.5" thickTop="1" thickBot="1" x14ac:dyDescent="0.25">
      <c r="B33" s="103" t="s">
        <v>405</v>
      </c>
      <c r="C33" s="356">
        <v>12.72</v>
      </c>
      <c r="D33" s="356">
        <v>10.73</v>
      </c>
      <c r="E33" s="356">
        <v>11.09</v>
      </c>
      <c r="F33" s="356">
        <v>10.039999999999999</v>
      </c>
      <c r="G33" s="409">
        <v>6.65</v>
      </c>
      <c r="H33" s="379" t="s">
        <v>163</v>
      </c>
    </row>
    <row r="34" spans="2:8" ht="13.5" thickTop="1" thickBot="1" x14ac:dyDescent="0.25">
      <c r="B34" s="104" t="s">
        <v>323</v>
      </c>
      <c r="C34" s="355">
        <v>12.72</v>
      </c>
      <c r="D34" s="355">
        <v>10.73</v>
      </c>
      <c r="E34" s="355">
        <v>11.09</v>
      </c>
      <c r="F34" s="355">
        <v>10.039999999999999</v>
      </c>
      <c r="G34" s="408">
        <v>6.65</v>
      </c>
      <c r="H34" s="379" t="s">
        <v>163</v>
      </c>
    </row>
    <row r="35" spans="2:8" ht="13.5" thickTop="1" thickBot="1" x14ac:dyDescent="0.25">
      <c r="B35" s="103" t="s">
        <v>402</v>
      </c>
      <c r="C35" s="355">
        <v>23.58</v>
      </c>
      <c r="D35" s="355">
        <v>20.05</v>
      </c>
      <c r="E35" s="355">
        <v>20.9</v>
      </c>
      <c r="F35" s="355">
        <v>19.559999999999999</v>
      </c>
      <c r="G35" s="408">
        <v>20.170000000000002</v>
      </c>
      <c r="H35" s="379" t="s">
        <v>151</v>
      </c>
    </row>
    <row r="36" spans="2:8" ht="13.5" thickTop="1" thickBot="1" x14ac:dyDescent="0.25">
      <c r="B36" s="55" t="s">
        <v>419</v>
      </c>
      <c r="C36" s="354">
        <v>3044.5</v>
      </c>
      <c r="D36" s="354">
        <v>2998.54</v>
      </c>
      <c r="E36" s="354">
        <v>3039.91</v>
      </c>
      <c r="F36" s="354">
        <v>2957.4500000000003</v>
      </c>
      <c r="G36" s="407">
        <v>3010.14</v>
      </c>
      <c r="H36" s="378" t="s">
        <v>164</v>
      </c>
    </row>
    <row r="37" spans="2:8" ht="13.5" thickTop="1" thickBot="1" x14ac:dyDescent="0.25">
      <c r="B37" s="103" t="s">
        <v>405</v>
      </c>
      <c r="C37" s="356">
        <v>302.58</v>
      </c>
      <c r="D37" s="356">
        <v>273.77</v>
      </c>
      <c r="E37" s="356">
        <v>282.07</v>
      </c>
      <c r="F37" s="356">
        <v>247.89</v>
      </c>
      <c r="G37" s="409">
        <v>250.21</v>
      </c>
      <c r="H37" s="379" t="s">
        <v>147</v>
      </c>
    </row>
    <row r="38" spans="2:8" ht="13.5" thickTop="1" thickBot="1" x14ac:dyDescent="0.25">
      <c r="B38" s="103" t="s">
        <v>402</v>
      </c>
      <c r="C38" s="356">
        <v>2741.92</v>
      </c>
      <c r="D38" s="356">
        <v>2724.77</v>
      </c>
      <c r="E38" s="356">
        <v>2757.8399999999997</v>
      </c>
      <c r="F38" s="356">
        <v>2709.5600000000004</v>
      </c>
      <c r="G38" s="409">
        <v>2759.93</v>
      </c>
      <c r="H38" s="379" t="s">
        <v>148</v>
      </c>
    </row>
    <row r="39" spans="2:8" ht="13.5" thickTop="1" thickBot="1" x14ac:dyDescent="0.25">
      <c r="B39" s="410" t="s">
        <v>68</v>
      </c>
      <c r="C39" s="411">
        <v>6794.85</v>
      </c>
      <c r="D39" s="411">
        <v>6653.7199999999993</v>
      </c>
      <c r="E39" s="411">
        <v>7047.8599999999988</v>
      </c>
      <c r="F39" s="411">
        <v>7265.9700000000012</v>
      </c>
      <c r="G39" s="412">
        <v>7351.44</v>
      </c>
      <c r="H39" s="413" t="s">
        <v>165</v>
      </c>
    </row>
    <row r="40" spans="2:8" ht="33.75" customHeight="1" x14ac:dyDescent="0.2">
      <c r="B40" s="722"/>
      <c r="C40" s="722"/>
      <c r="D40" s="722"/>
      <c r="E40" s="722"/>
      <c r="F40" s="722"/>
      <c r="G40" s="722"/>
      <c r="H40" s="722"/>
    </row>
    <row r="41" spans="2:8" ht="33.75" customHeight="1" x14ac:dyDescent="0.2"/>
    <row r="42" spans="2:8" ht="11.25" customHeight="1" x14ac:dyDescent="0.2">
      <c r="B42" s="85"/>
    </row>
  </sheetData>
  <mergeCells count="5">
    <mergeCell ref="B1:H1"/>
    <mergeCell ref="B40:H40"/>
    <mergeCell ref="C4:F4"/>
    <mergeCell ref="B4:B5"/>
    <mergeCell ref="B3:H3"/>
  </mergeCells>
  <hyperlinks>
    <hyperlink ref="B1:H1" location="Contents_en!B44" display="III. External debt of the Republic of Moldova as of 03/31/2023 (preliminary data)" xr:uid="{61E4D70A-B13C-43D2-B5C4-6C0AE5D46E39}"/>
    <hyperlink ref="B1:H1" location="Contents_en!B40" display="III. External debt of the Republic of Moldova as of 03/31/2024 (preliminary data)" xr:uid="{EF127A1B-990C-4032-AA5D-102947012792}"/>
    <hyperlink ref="B1:H1" location="Contents_en!B40" display="III. External debt of the Republic of Moldova as of 03/31/2025 (preliminary data)" xr:uid="{D61C7E25-6B45-40A5-8479-162FD534654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S43"/>
  <sheetViews>
    <sheetView showGridLines="0" showRowColHeaders="0" zoomScaleNormal="100" workbookViewId="0"/>
  </sheetViews>
  <sheetFormatPr defaultColWidth="9.140625" defaultRowHeight="12" x14ac:dyDescent="0.2"/>
  <cols>
    <col min="1" max="1" customWidth="true" style="73" width="5.7109375" collapsed="false"/>
    <col min="2" max="2" customWidth="true" style="73" width="30.140625" collapsed="false"/>
    <col min="3" max="7" customWidth="true" style="73" width="8.85546875" collapsed="false"/>
    <col min="8" max="8" customWidth="true" style="73" width="3.0" collapsed="false"/>
    <col min="9" max="9" customWidth="true" style="73" width="30.0" collapsed="false"/>
    <col min="10" max="10" customWidth="true" style="73" width="17.140625" collapsed="false"/>
    <col min="11" max="16384" style="73" width="9.140625" collapsed="false"/>
  </cols>
  <sheetData>
    <row r="1" spans="2:10" s="9" customFormat="1" ht="14.25" x14ac:dyDescent="0.2">
      <c r="B1" s="887" t="s">
        <v>96</v>
      </c>
      <c r="C1" s="887"/>
      <c r="D1" s="887"/>
      <c r="E1" s="887"/>
      <c r="F1" s="887"/>
      <c r="G1" s="887"/>
      <c r="H1" s="887"/>
      <c r="I1" s="887"/>
      <c r="J1" s="887"/>
    </row>
    <row r="2" spans="2:10" ht="12" customHeight="1" x14ac:dyDescent="0.2"/>
    <row r="3" spans="2:10" s="101" customFormat="1" ht="30" customHeight="1" x14ac:dyDescent="0.2">
      <c r="B3" s="743" t="s">
        <v>98</v>
      </c>
      <c r="C3" s="743"/>
      <c r="D3" s="743"/>
      <c r="E3" s="743"/>
      <c r="F3" s="743"/>
      <c r="G3" s="743"/>
      <c r="H3" s="743"/>
      <c r="I3" s="743"/>
      <c r="J3" s="743"/>
    </row>
    <row r="4" spans="2:10" ht="5.0999999999999996" customHeight="1" x14ac:dyDescent="0.2">
      <c r="B4" s="912"/>
      <c r="C4" s="912"/>
      <c r="D4" s="912"/>
      <c r="E4" s="93"/>
    </row>
    <row r="5" spans="2:10" s="115" customFormat="1" ht="14.25" x14ac:dyDescent="0.25">
      <c r="B5" s="927" t="s">
        <v>166</v>
      </c>
      <c r="C5" s="927"/>
      <c r="D5" s="927"/>
      <c r="E5" s="927"/>
      <c r="F5" s="927"/>
      <c r="G5" s="927"/>
      <c r="H5" s="927"/>
      <c r="I5" s="927"/>
      <c r="J5" s="927"/>
    </row>
    <row r="6" spans="2:10" ht="4.5" customHeight="1" x14ac:dyDescent="0.2"/>
    <row r="28" spans="10:19" ht="14.25" x14ac:dyDescent="0.2">
      <c r="J28" s="357"/>
      <c r="K28" s="357"/>
      <c r="L28" s="357"/>
      <c r="M28" s="357"/>
      <c r="N28" s="357"/>
      <c r="O28" s="357"/>
      <c r="P28" s="357"/>
      <c r="Q28" s="357"/>
      <c r="R28" s="357"/>
      <c r="S28" s="357"/>
    </row>
    <row r="33" spans="2:13" x14ac:dyDescent="0.2">
      <c r="B33" s="928"/>
      <c r="C33" s="930">
        <v>2024</v>
      </c>
      <c r="D33" s="931"/>
      <c r="E33" s="931"/>
      <c r="F33" s="932"/>
      <c r="G33" s="414">
        <v>2025</v>
      </c>
      <c r="I33" s="935"/>
      <c r="J33" s="933" t="s">
        <v>472</v>
      </c>
    </row>
    <row r="34" spans="2:13" x14ac:dyDescent="0.2">
      <c r="B34" s="929"/>
      <c r="C34" s="414" t="s">
        <v>0</v>
      </c>
      <c r="D34" s="414" t="s">
        <v>1</v>
      </c>
      <c r="E34" s="414" t="s">
        <v>2</v>
      </c>
      <c r="F34" s="414" t="s">
        <v>3</v>
      </c>
      <c r="G34" s="414" t="s">
        <v>0</v>
      </c>
      <c r="I34" s="936"/>
      <c r="J34" s="934"/>
    </row>
    <row r="35" spans="2:13" x14ac:dyDescent="0.2">
      <c r="B35" s="95" t="s">
        <v>420</v>
      </c>
      <c r="C35" s="352">
        <v>6264.44</v>
      </c>
      <c r="D35" s="352">
        <v>6117.25</v>
      </c>
      <c r="E35" s="352">
        <v>6184.42</v>
      </c>
      <c r="F35" s="352">
        <v>5903.07</v>
      </c>
      <c r="G35" s="352">
        <v>6173.8899999999994</v>
      </c>
      <c r="I35" s="99" t="s">
        <v>222</v>
      </c>
      <c r="J35" s="105">
        <v>0.48755970708904761</v>
      </c>
      <c r="L35" s="71"/>
      <c r="M35" s="71"/>
    </row>
    <row r="36" spans="2:13" x14ac:dyDescent="0.2">
      <c r="B36" s="95" t="s">
        <v>373</v>
      </c>
      <c r="C36" s="352">
        <v>2679.62</v>
      </c>
      <c r="D36" s="352">
        <v>2586.2399999999998</v>
      </c>
      <c r="E36" s="352">
        <v>2614.58</v>
      </c>
      <c r="F36" s="352">
        <v>2418.19</v>
      </c>
      <c r="G36" s="352">
        <v>2634.2599999999998</v>
      </c>
      <c r="I36" s="99" t="s">
        <v>302</v>
      </c>
      <c r="J36" s="105">
        <v>0.38334826179280812</v>
      </c>
      <c r="L36" s="71"/>
      <c r="M36" s="71"/>
    </row>
    <row r="37" spans="2:13" x14ac:dyDescent="0.2">
      <c r="B37" s="95" t="s">
        <v>374</v>
      </c>
      <c r="C37" s="352">
        <v>3584.82</v>
      </c>
      <c r="D37" s="352">
        <v>3531.01</v>
      </c>
      <c r="E37" s="352">
        <v>3569.84</v>
      </c>
      <c r="F37" s="352">
        <v>3484.88</v>
      </c>
      <c r="G37" s="352">
        <v>3539.63</v>
      </c>
      <c r="I37" s="99" t="s">
        <v>395</v>
      </c>
      <c r="J37" s="105">
        <v>9.7219095254369628E-2</v>
      </c>
      <c r="L37" s="71"/>
      <c r="M37" s="71"/>
    </row>
    <row r="38" spans="2:13" s="404" customFormat="1" ht="10.5" x14ac:dyDescent="0.15">
      <c r="B38" s="722"/>
      <c r="C38" s="722"/>
      <c r="D38" s="722"/>
      <c r="E38" s="722"/>
      <c r="F38" s="722"/>
      <c r="G38" s="722"/>
      <c r="I38" s="406" t="s">
        <v>221</v>
      </c>
      <c r="J38" s="712">
        <v>3.1872935863774703E-2</v>
      </c>
      <c r="L38" s="22"/>
      <c r="M38" s="22"/>
    </row>
    <row r="43" spans="2:13" x14ac:dyDescent="0.2">
      <c r="C43" s="96"/>
      <c r="D43" s="96"/>
      <c r="E43" s="96"/>
      <c r="F43" s="96"/>
      <c r="G43" s="96"/>
    </row>
  </sheetData>
  <mergeCells count="9">
    <mergeCell ref="B38:G38"/>
    <mergeCell ref="B3:J3"/>
    <mergeCell ref="B1:J1"/>
    <mergeCell ref="B4:D4"/>
    <mergeCell ref="B5:J5"/>
    <mergeCell ref="B33:B34"/>
    <mergeCell ref="C33:F33"/>
    <mergeCell ref="J33:J34"/>
    <mergeCell ref="I33:I34"/>
  </mergeCells>
  <hyperlinks>
    <hyperlink ref="B1:J1" location="Contents_en!B44" display="III. External debt of the Republic of Moldova as of 03/31/2023 (preliminary data)" xr:uid="{99DBAFD8-D9AA-45DB-BBE6-918614ADFE0B}"/>
    <hyperlink ref="B1:J1" location="Contents_en!B40" display="III. External debt of the Republic of Moldova as of 03/31/2024 (preliminary data)" xr:uid="{27FBB572-85E3-434C-ACE5-A329EA45F5BD}"/>
    <hyperlink ref="B1:J1" location="Contents_en!B40" display="III. External debt of the Republic of Moldova as of 03/31/2025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P42"/>
  <sheetViews>
    <sheetView showGridLines="0" showRowColHeaders="0" zoomScaleNormal="100" workbookViewId="0"/>
  </sheetViews>
  <sheetFormatPr defaultColWidth="9.140625" defaultRowHeight="12" x14ac:dyDescent="0.2"/>
  <cols>
    <col min="1" max="1" customWidth="true" style="71" width="5.7109375" collapsed="false"/>
    <col min="2" max="2" customWidth="true" style="71" width="40.7109375" collapsed="false"/>
    <col min="3" max="7" customWidth="true" style="71" width="11.28515625" collapsed="false"/>
    <col min="8" max="16384" style="71" width="9.140625" collapsed="false"/>
  </cols>
  <sheetData>
    <row r="1" spans="2:7" s="9" customFormat="1" ht="14.25" x14ac:dyDescent="0.2">
      <c r="B1" s="887" t="s">
        <v>96</v>
      </c>
      <c r="C1" s="887"/>
      <c r="D1" s="887"/>
      <c r="E1" s="887"/>
      <c r="F1" s="887"/>
      <c r="G1" s="887"/>
    </row>
    <row r="2" spans="2:7" x14ac:dyDescent="0.2">
      <c r="B2" s="76"/>
      <c r="C2" s="76"/>
      <c r="D2" s="76"/>
      <c r="E2" s="76"/>
      <c r="F2" s="76"/>
      <c r="G2" s="76"/>
    </row>
    <row r="3" spans="2:7" s="9" customFormat="1" ht="14.25" x14ac:dyDescent="0.2">
      <c r="B3" s="717" t="s">
        <v>182</v>
      </c>
      <c r="C3" s="717"/>
      <c r="D3" s="717"/>
      <c r="E3" s="717"/>
      <c r="F3" s="717"/>
      <c r="G3" s="717"/>
    </row>
    <row r="4" spans="2:7" ht="5.0999999999999996" customHeight="1" x14ac:dyDescent="0.2">
      <c r="B4" s="80"/>
      <c r="C4" s="80"/>
      <c r="D4" s="80"/>
      <c r="E4" s="80"/>
      <c r="F4" s="80"/>
      <c r="G4" s="80"/>
    </row>
    <row r="5" spans="2:7" s="114" customFormat="1" ht="14.25" x14ac:dyDescent="0.2">
      <c r="B5" s="923" t="s">
        <v>183</v>
      </c>
      <c r="C5" s="923"/>
      <c r="D5" s="923"/>
      <c r="E5" s="923"/>
      <c r="F5" s="923"/>
      <c r="G5" s="923"/>
    </row>
    <row r="27" spans="2:16" ht="11.25" customHeight="1" x14ac:dyDescent="0.2"/>
    <row r="28" spans="2:16" ht="11.25" customHeight="1" x14ac:dyDescent="0.2">
      <c r="H28" s="887"/>
      <c r="I28" s="887"/>
      <c r="J28" s="887"/>
      <c r="K28" s="887"/>
      <c r="L28" s="887"/>
      <c r="M28" s="887"/>
      <c r="N28" s="887"/>
      <c r="O28" s="887"/>
      <c r="P28" s="887"/>
    </row>
    <row r="29" spans="2:16" ht="11.25" customHeight="1" x14ac:dyDescent="0.2"/>
    <row r="30" spans="2:16" ht="11.25" customHeight="1" x14ac:dyDescent="0.2"/>
    <row r="31" spans="2:16" ht="11.25" customHeight="1" x14ac:dyDescent="0.2"/>
    <row r="32" spans="2:16" ht="11.25" customHeight="1" x14ac:dyDescent="0.2">
      <c r="B32" s="80"/>
      <c r="C32" s="80"/>
      <c r="D32" s="80"/>
      <c r="E32" s="80"/>
      <c r="F32" s="80"/>
      <c r="G32" s="80"/>
    </row>
    <row r="33" spans="2:7" ht="11.25" customHeight="1" x14ac:dyDescent="0.2">
      <c r="B33" s="82"/>
      <c r="C33" s="937">
        <v>2024</v>
      </c>
      <c r="D33" s="938"/>
      <c r="E33" s="938"/>
      <c r="F33" s="939"/>
      <c r="G33" s="83">
        <v>2025</v>
      </c>
    </row>
    <row r="34" spans="2:7" x14ac:dyDescent="0.2">
      <c r="B34" s="82"/>
      <c r="C34" s="83" t="s">
        <v>0</v>
      </c>
      <c r="D34" s="83" t="s">
        <v>1</v>
      </c>
      <c r="E34" s="83" t="s">
        <v>2</v>
      </c>
      <c r="F34" s="83" t="s">
        <v>3</v>
      </c>
      <c r="G34" s="83" t="s">
        <v>0</v>
      </c>
    </row>
    <row r="35" spans="2:7" x14ac:dyDescent="0.2">
      <c r="B35" s="77" t="s">
        <v>421</v>
      </c>
      <c r="C35" s="100">
        <v>3559.97</v>
      </c>
      <c r="D35" s="100">
        <v>3459.7000000000003</v>
      </c>
      <c r="E35" s="100">
        <v>3482.34</v>
      </c>
      <c r="F35" s="100">
        <v>3253.09</v>
      </c>
      <c r="G35" s="100">
        <v>3479.9199999999996</v>
      </c>
    </row>
    <row r="36" spans="2:7" x14ac:dyDescent="0.2">
      <c r="B36" s="77" t="s">
        <v>422</v>
      </c>
      <c r="C36" s="100">
        <v>1857.89</v>
      </c>
      <c r="D36" s="100">
        <v>1824.3000000000002</v>
      </c>
      <c r="E36" s="100">
        <v>1831.48</v>
      </c>
      <c r="F36" s="100">
        <v>1793.83</v>
      </c>
      <c r="G36" s="100">
        <v>1819.19</v>
      </c>
    </row>
    <row r="37" spans="2:7" x14ac:dyDescent="0.2">
      <c r="B37" s="77" t="s">
        <v>349</v>
      </c>
      <c r="C37" s="100">
        <v>463.73</v>
      </c>
      <c r="D37" s="100">
        <v>439.76</v>
      </c>
      <c r="E37" s="100">
        <v>455.96</v>
      </c>
      <c r="F37" s="100">
        <v>453.56000000000006</v>
      </c>
      <c r="G37" s="100">
        <v>456.69</v>
      </c>
    </row>
    <row r="38" spans="2:7" x14ac:dyDescent="0.2">
      <c r="B38" s="77" t="s">
        <v>423</v>
      </c>
      <c r="C38" s="100">
        <v>310.89999999999998</v>
      </c>
      <c r="D38" s="100">
        <v>320.75</v>
      </c>
      <c r="E38" s="100">
        <v>339.93</v>
      </c>
      <c r="F38" s="100">
        <v>328.74</v>
      </c>
      <c r="G38" s="100">
        <v>340.5</v>
      </c>
    </row>
    <row r="39" spans="2:7" x14ac:dyDescent="0.2">
      <c r="B39" s="77" t="s">
        <v>424</v>
      </c>
      <c r="C39" s="100">
        <v>71.95</v>
      </c>
      <c r="D39" s="100">
        <v>72.740000000000009</v>
      </c>
      <c r="E39" s="100">
        <v>74.709999999999994</v>
      </c>
      <c r="F39" s="100">
        <v>73.849999999999994</v>
      </c>
      <c r="G39" s="100">
        <v>77.58</v>
      </c>
    </row>
    <row r="41" spans="2:7" x14ac:dyDescent="0.2">
      <c r="B41" s="84"/>
    </row>
    <row r="42" spans="2:7" x14ac:dyDescent="0.2">
      <c r="C42" s="358"/>
      <c r="D42" s="358"/>
      <c r="E42" s="358"/>
      <c r="F42" s="358"/>
      <c r="G42" s="358"/>
    </row>
  </sheetData>
  <mergeCells count="5">
    <mergeCell ref="C33:F33"/>
    <mergeCell ref="B1:G1"/>
    <mergeCell ref="H28:P28"/>
    <mergeCell ref="B5:G5"/>
    <mergeCell ref="B3:G3"/>
  </mergeCells>
  <hyperlinks>
    <hyperlink ref="B1:G1" location="Contents_en!B44" display="III. External debt of the Republic of Moldova as of 03/31/2023 (preliminary data)" xr:uid="{750511FE-AEFD-4991-99D9-23CF7AFCC86B}"/>
    <hyperlink ref="B1:G1" location="Contents_en!B40" display="III. External debt of the Republic of Moldova as of 03/31/2024 (preliminary data)" xr:uid="{A8583265-D55D-4268-AE7F-3A966F7C5795}"/>
    <hyperlink ref="B1:G1" location="Contents_en!B40" display="III. External debt of the Republic of Moldova as of 03/31/2025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Q37"/>
  <sheetViews>
    <sheetView showGridLines="0" showRowColHeaders="0" zoomScaleNormal="100" workbookViewId="0"/>
  </sheetViews>
  <sheetFormatPr defaultRowHeight="12" x14ac:dyDescent="0.2"/>
  <cols>
    <col min="1" max="1" customWidth="true" style="71" width="5.7109375" collapsed="false"/>
    <col min="2" max="2" customWidth="true" style="71" width="42.140625" collapsed="false"/>
    <col min="3" max="3" customWidth="true" style="71" width="9.85546875" collapsed="false"/>
    <col min="4" max="8" customWidth="true" style="71" width="7.0" collapsed="false"/>
    <col min="9" max="16384" style="71" width="9.140625" collapsed="false"/>
  </cols>
  <sheetData>
    <row r="1" spans="2:8" s="9" customFormat="1" ht="14.25" x14ac:dyDescent="0.2">
      <c r="B1" s="887" t="s">
        <v>96</v>
      </c>
      <c r="C1" s="887"/>
      <c r="D1" s="887"/>
      <c r="E1" s="887"/>
      <c r="F1" s="887"/>
      <c r="G1" s="887"/>
      <c r="H1" s="887"/>
    </row>
    <row r="3" spans="2:8" s="114" customFormat="1" ht="14.25" x14ac:dyDescent="0.2">
      <c r="B3" s="765" t="s">
        <v>91</v>
      </c>
      <c r="C3" s="765"/>
      <c r="D3" s="765"/>
      <c r="E3" s="765"/>
      <c r="F3" s="765"/>
      <c r="G3" s="765"/>
      <c r="H3" s="765"/>
    </row>
    <row r="4" spans="2:8" ht="5.0999999999999996" customHeight="1" x14ac:dyDescent="0.2">
      <c r="B4" s="346"/>
      <c r="C4" s="346"/>
      <c r="D4" s="346"/>
      <c r="E4" s="346"/>
      <c r="F4" s="346"/>
      <c r="G4" s="346"/>
      <c r="H4" s="346"/>
    </row>
    <row r="5" spans="2:8" s="114" customFormat="1" ht="14.25" x14ac:dyDescent="0.2">
      <c r="B5" s="923" t="s">
        <v>167</v>
      </c>
      <c r="C5" s="923"/>
      <c r="D5" s="923"/>
      <c r="E5" s="923"/>
      <c r="F5" s="923"/>
      <c r="G5" s="923"/>
      <c r="H5" s="923"/>
    </row>
    <row r="28" spans="2:17" ht="11.25" customHeight="1" x14ac:dyDescent="0.2">
      <c r="I28" s="887"/>
      <c r="J28" s="887"/>
      <c r="K28" s="887"/>
      <c r="L28" s="887"/>
      <c r="M28" s="887"/>
      <c r="N28" s="887"/>
      <c r="O28" s="887"/>
      <c r="P28" s="887"/>
      <c r="Q28" s="887"/>
    </row>
    <row r="29" spans="2:17" x14ac:dyDescent="0.2">
      <c r="B29" s="81"/>
      <c r="C29" s="480">
        <v>45747</v>
      </c>
    </row>
    <row r="30" spans="2:17" x14ac:dyDescent="0.2">
      <c r="B30" s="81" t="s">
        <v>402</v>
      </c>
      <c r="C30" s="100">
        <v>2553.0499999999997</v>
      </c>
      <c r="E30" s="279"/>
    </row>
    <row r="31" spans="2:17" x14ac:dyDescent="0.2">
      <c r="B31" s="81" t="s">
        <v>318</v>
      </c>
      <c r="C31" s="100">
        <v>206.88</v>
      </c>
      <c r="E31" s="279"/>
    </row>
    <row r="32" spans="2:17" x14ac:dyDescent="0.2">
      <c r="B32" s="81" t="s">
        <v>405</v>
      </c>
      <c r="C32" s="100">
        <v>250.21000000000004</v>
      </c>
      <c r="E32" s="279"/>
    </row>
    <row r="33" spans="2:5" x14ac:dyDescent="0.2">
      <c r="B33" s="417" t="s">
        <v>425</v>
      </c>
      <c r="C33" s="100">
        <v>129.91</v>
      </c>
      <c r="E33" s="280"/>
    </row>
    <row r="34" spans="2:5" x14ac:dyDescent="0.2">
      <c r="B34" s="417" t="s">
        <v>400</v>
      </c>
      <c r="C34" s="100">
        <v>78.39</v>
      </c>
      <c r="E34" s="280"/>
    </row>
    <row r="35" spans="2:5" x14ac:dyDescent="0.2">
      <c r="B35" s="417" t="s">
        <v>426</v>
      </c>
      <c r="C35" s="100">
        <v>23.67</v>
      </c>
      <c r="E35" s="280"/>
    </row>
    <row r="36" spans="2:5" x14ac:dyDescent="0.2">
      <c r="B36" s="417" t="s">
        <v>427</v>
      </c>
      <c r="C36" s="100">
        <v>13.93</v>
      </c>
      <c r="E36" s="280"/>
    </row>
    <row r="37" spans="2:5" x14ac:dyDescent="0.2">
      <c r="B37" s="417" t="s">
        <v>407</v>
      </c>
      <c r="C37" s="100">
        <v>4.3099999999999996</v>
      </c>
      <c r="E37" s="280"/>
    </row>
  </sheetData>
  <mergeCells count="4">
    <mergeCell ref="I28:Q28"/>
    <mergeCell ref="B5:H5"/>
    <mergeCell ref="B3:H3"/>
    <mergeCell ref="B1:H1"/>
  </mergeCells>
  <hyperlinks>
    <hyperlink ref="B1:H1" location="Contents_en!B44" display="III. External debt of the Republic of Moldova as of 03/31/2023 (preliminary data)" xr:uid="{0598F580-6C80-4075-9EA3-5A063A21E874}"/>
    <hyperlink ref="B1:H1" location="Contents_en!B40" display="III. External debt of the Republic of Moldova as of 03/31/2024 (preliminary data)" xr:uid="{7BC96823-4B84-4D72-AE8E-43651330C961}"/>
    <hyperlink ref="B1:H1" location="Contents_en!B40" display="III. External debt of the Republic of Moldova as of 03/31/2025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O31"/>
  <sheetViews>
    <sheetView showGridLines="0" showRowColHeaders="0" zoomScaleNormal="100" workbookViewId="0"/>
  </sheetViews>
  <sheetFormatPr defaultRowHeight="12" x14ac:dyDescent="0.2"/>
  <cols>
    <col min="1" max="1" customWidth="true" style="71" width="5.7109375" collapsed="false"/>
    <col min="2" max="2" customWidth="true" style="71" width="58.42578125" collapsed="false"/>
    <col min="3" max="7" customWidth="true" style="71" width="9.5703125" collapsed="false"/>
    <col min="8" max="16384" style="71" width="9.140625" collapsed="false"/>
  </cols>
  <sheetData>
    <row r="1" spans="2:14" s="9" customFormat="1" ht="14.25" x14ac:dyDescent="0.2">
      <c r="B1" s="887" t="s">
        <v>96</v>
      </c>
      <c r="C1" s="887"/>
      <c r="D1" s="887"/>
      <c r="E1" s="887"/>
      <c r="F1" s="887"/>
      <c r="G1" s="887"/>
    </row>
    <row r="3" spans="2:14" s="9" customFormat="1" ht="14.25" x14ac:dyDescent="0.2">
      <c r="B3" s="743" t="s">
        <v>82</v>
      </c>
      <c r="C3" s="743"/>
      <c r="D3" s="743"/>
      <c r="E3" s="743"/>
      <c r="F3" s="743"/>
      <c r="G3" s="743"/>
    </row>
    <row r="4" spans="2:14" ht="3.75" customHeight="1" thickBot="1" x14ac:dyDescent="0.25"/>
    <row r="5" spans="2:14" ht="15.75" thickBot="1" x14ac:dyDescent="0.3">
      <c r="B5" s="278"/>
      <c r="C5" s="915">
        <v>2024</v>
      </c>
      <c r="D5" s="916"/>
      <c r="E5" s="916"/>
      <c r="F5" s="917"/>
      <c r="G5" s="479">
        <v>2025</v>
      </c>
      <c r="H5"/>
      <c r="I5"/>
      <c r="J5"/>
      <c r="K5"/>
      <c r="L5"/>
      <c r="M5"/>
      <c r="N5"/>
    </row>
    <row r="6" spans="2:14" ht="12.75" thickBot="1" x14ac:dyDescent="0.25">
      <c r="B6" s="296"/>
      <c r="C6" s="297" t="s">
        <v>0</v>
      </c>
      <c r="D6" s="298" t="s">
        <v>173</v>
      </c>
      <c r="E6" s="298" t="s">
        <v>174</v>
      </c>
      <c r="F6" s="298" t="s">
        <v>79</v>
      </c>
      <c r="G6" s="298" t="s">
        <v>0</v>
      </c>
    </row>
    <row r="7" spans="2:14" ht="13.5" thickTop="1" thickBot="1" x14ac:dyDescent="0.25">
      <c r="B7" s="300" t="s">
        <v>428</v>
      </c>
      <c r="C7" s="301">
        <v>261.35000000000002</v>
      </c>
      <c r="D7" s="301">
        <v>250.56</v>
      </c>
      <c r="E7" s="301">
        <v>272.44</v>
      </c>
      <c r="F7" s="301">
        <v>254.18</v>
      </c>
      <c r="G7" s="301">
        <v>253.39</v>
      </c>
    </row>
    <row r="8" spans="2:14" ht="12.75" thickBot="1" x14ac:dyDescent="0.25">
      <c r="B8" s="283" t="s">
        <v>393</v>
      </c>
      <c r="C8" s="284">
        <v>182.05</v>
      </c>
      <c r="D8" s="284">
        <v>181.06</v>
      </c>
      <c r="E8" s="284">
        <v>193.68</v>
      </c>
      <c r="F8" s="284">
        <v>193.77</v>
      </c>
      <c r="G8" s="284">
        <v>196.36</v>
      </c>
    </row>
    <row r="9" spans="2:14" ht="12.75" thickBot="1" x14ac:dyDescent="0.25">
      <c r="B9" s="415" t="s">
        <v>221</v>
      </c>
      <c r="C9" s="286">
        <v>182.05</v>
      </c>
      <c r="D9" s="286">
        <v>181.06</v>
      </c>
      <c r="E9" s="286">
        <v>193.68</v>
      </c>
      <c r="F9" s="286">
        <v>193.77</v>
      </c>
      <c r="G9" s="286">
        <v>196.36</v>
      </c>
    </row>
    <row r="10" spans="2:14" ht="12.75" thickBot="1" x14ac:dyDescent="0.25">
      <c r="B10" s="283" t="s">
        <v>396</v>
      </c>
      <c r="C10" s="284">
        <v>79.3</v>
      </c>
      <c r="D10" s="284">
        <v>69.5</v>
      </c>
      <c r="E10" s="284">
        <v>78.760000000000005</v>
      </c>
      <c r="F10" s="284">
        <v>60.41</v>
      </c>
      <c r="G10" s="284">
        <v>57.03</v>
      </c>
    </row>
    <row r="11" spans="2:14" ht="12.75" thickBot="1" x14ac:dyDescent="0.25">
      <c r="B11" s="416" t="s">
        <v>222</v>
      </c>
      <c r="C11" s="286">
        <v>79.3</v>
      </c>
      <c r="D11" s="286">
        <v>69.5</v>
      </c>
      <c r="E11" s="286">
        <v>78.760000000000005</v>
      </c>
      <c r="F11" s="286">
        <v>60.41</v>
      </c>
      <c r="G11" s="286">
        <v>57.03</v>
      </c>
    </row>
    <row r="12" spans="2:14" ht="12.75" thickBot="1" x14ac:dyDescent="0.25">
      <c r="B12" s="299" t="s">
        <v>350</v>
      </c>
      <c r="C12" s="292">
        <v>2771.69</v>
      </c>
      <c r="D12" s="292">
        <v>2613.5100000000002</v>
      </c>
      <c r="E12" s="292">
        <v>2605.86</v>
      </c>
      <c r="F12" s="292">
        <v>2457.65</v>
      </c>
      <c r="G12" s="292">
        <v>2644.62</v>
      </c>
    </row>
    <row r="13" spans="2:14" ht="12.75" thickBot="1" x14ac:dyDescent="0.25">
      <c r="B13" s="283" t="s">
        <v>393</v>
      </c>
      <c r="C13" s="284">
        <v>2191.54</v>
      </c>
      <c r="D13" s="284">
        <v>2102.79</v>
      </c>
      <c r="E13" s="284">
        <v>2113.19</v>
      </c>
      <c r="F13" s="284">
        <v>1935.06</v>
      </c>
      <c r="G13" s="284">
        <v>2130.67</v>
      </c>
    </row>
    <row r="14" spans="2:14" ht="12.75" thickBot="1" x14ac:dyDescent="0.25">
      <c r="B14" s="415" t="s">
        <v>221</v>
      </c>
      <c r="C14" s="286">
        <v>1.21</v>
      </c>
      <c r="D14" s="286">
        <v>1.51</v>
      </c>
      <c r="E14" s="286">
        <v>1.24</v>
      </c>
      <c r="F14" s="286">
        <v>0.44</v>
      </c>
      <c r="G14" s="286">
        <v>0.42</v>
      </c>
    </row>
    <row r="15" spans="2:14" ht="12.75" thickBot="1" x14ac:dyDescent="0.25">
      <c r="B15" s="416" t="s">
        <v>222</v>
      </c>
      <c r="C15" s="286">
        <v>65.19</v>
      </c>
      <c r="D15" s="286">
        <v>71.78</v>
      </c>
      <c r="E15" s="286">
        <v>73.8</v>
      </c>
      <c r="F15" s="286">
        <v>68.430000000000007</v>
      </c>
      <c r="G15" s="286">
        <v>70.31</v>
      </c>
    </row>
    <row r="16" spans="2:14" ht="12.75" thickBot="1" x14ac:dyDescent="0.25">
      <c r="B16" s="415" t="s">
        <v>429</v>
      </c>
      <c r="C16" s="286">
        <v>2074.4</v>
      </c>
      <c r="D16" s="286">
        <v>1979.76</v>
      </c>
      <c r="E16" s="286">
        <v>1989.41</v>
      </c>
      <c r="F16" s="286">
        <v>1818.45</v>
      </c>
      <c r="G16" s="286">
        <v>2013.2</v>
      </c>
    </row>
    <row r="17" spans="2:15" ht="12.75" thickBot="1" x14ac:dyDescent="0.25">
      <c r="B17" s="415" t="s">
        <v>395</v>
      </c>
      <c r="C17" s="286">
        <v>50.74</v>
      </c>
      <c r="D17" s="286">
        <v>49.74</v>
      </c>
      <c r="E17" s="286">
        <v>48.74</v>
      </c>
      <c r="F17" s="286">
        <v>47.74</v>
      </c>
      <c r="G17" s="286">
        <v>46.74</v>
      </c>
    </row>
    <row r="18" spans="2:15" ht="12.75" thickBot="1" x14ac:dyDescent="0.25">
      <c r="B18" s="283" t="s">
        <v>396</v>
      </c>
      <c r="C18" s="284">
        <v>580.15</v>
      </c>
      <c r="D18" s="284">
        <v>510.72</v>
      </c>
      <c r="E18" s="284">
        <v>492.67</v>
      </c>
      <c r="F18" s="284">
        <v>522.59</v>
      </c>
      <c r="G18" s="284">
        <v>513.95000000000005</v>
      </c>
    </row>
    <row r="19" spans="2:15" ht="12.75" thickBot="1" x14ac:dyDescent="0.25">
      <c r="B19" s="416" t="s">
        <v>222</v>
      </c>
      <c r="C19" s="286">
        <v>580.15</v>
      </c>
      <c r="D19" s="286">
        <v>510.72</v>
      </c>
      <c r="E19" s="286">
        <v>492.67</v>
      </c>
      <c r="F19" s="286">
        <v>522.59</v>
      </c>
      <c r="G19" s="286">
        <v>513.95000000000005</v>
      </c>
    </row>
    <row r="20" spans="2:15" ht="12.75" thickBot="1" x14ac:dyDescent="0.25">
      <c r="B20" s="293" t="s">
        <v>69</v>
      </c>
      <c r="C20" s="292">
        <v>524.55999999999995</v>
      </c>
      <c r="D20" s="292">
        <v>481.67</v>
      </c>
      <c r="E20" s="292">
        <v>490.69</v>
      </c>
      <c r="F20" s="292">
        <v>433.76</v>
      </c>
      <c r="G20" s="292">
        <v>410.65</v>
      </c>
    </row>
    <row r="21" spans="2:15" ht="12.75" thickBot="1" x14ac:dyDescent="0.25">
      <c r="B21" s="283" t="s">
        <v>393</v>
      </c>
      <c r="C21" s="284">
        <v>306.02999999999997</v>
      </c>
      <c r="D21" s="284">
        <v>302.39</v>
      </c>
      <c r="E21" s="284">
        <v>307.70999999999998</v>
      </c>
      <c r="F21" s="284">
        <v>289.36</v>
      </c>
      <c r="G21" s="284">
        <v>307.23</v>
      </c>
    </row>
    <row r="22" spans="2:15" ht="12.75" thickBot="1" x14ac:dyDescent="0.25">
      <c r="B22" s="294" t="s">
        <v>430</v>
      </c>
      <c r="C22" s="286">
        <v>306.02999999999997</v>
      </c>
      <c r="D22" s="286">
        <v>302.39</v>
      </c>
      <c r="E22" s="286">
        <v>307.70999999999998</v>
      </c>
      <c r="F22" s="286">
        <v>289.36</v>
      </c>
      <c r="G22" s="286">
        <v>307.23</v>
      </c>
    </row>
    <row r="23" spans="2:15" ht="12.75" thickBot="1" x14ac:dyDescent="0.25">
      <c r="B23" s="416" t="s">
        <v>222</v>
      </c>
      <c r="C23" s="286">
        <v>30.92</v>
      </c>
      <c r="D23" s="286">
        <v>31.13</v>
      </c>
      <c r="E23" s="286">
        <v>32.78</v>
      </c>
      <c r="F23" s="286">
        <v>34.85</v>
      </c>
      <c r="G23" s="286">
        <v>35.69</v>
      </c>
    </row>
    <row r="24" spans="2:15" ht="12.75" thickBot="1" x14ac:dyDescent="0.25">
      <c r="B24" s="416" t="s">
        <v>429</v>
      </c>
      <c r="C24" s="286">
        <v>275.11</v>
      </c>
      <c r="D24" s="286">
        <v>271.26</v>
      </c>
      <c r="E24" s="286">
        <v>274.93</v>
      </c>
      <c r="F24" s="286">
        <v>254.51</v>
      </c>
      <c r="G24" s="286">
        <v>271.54000000000002</v>
      </c>
    </row>
    <row r="25" spans="2:15" ht="12.75" thickBot="1" x14ac:dyDescent="0.25">
      <c r="B25" s="283" t="s">
        <v>396</v>
      </c>
      <c r="C25" s="284">
        <v>218.53</v>
      </c>
      <c r="D25" s="284">
        <v>179.28</v>
      </c>
      <c r="E25" s="284">
        <v>182.98</v>
      </c>
      <c r="F25" s="284">
        <v>144.4</v>
      </c>
      <c r="G25" s="284">
        <v>103.42</v>
      </c>
    </row>
    <row r="26" spans="2:15" ht="12.75" thickBot="1" x14ac:dyDescent="0.25">
      <c r="B26" s="294" t="s">
        <v>430</v>
      </c>
      <c r="C26" s="286">
        <v>218.53</v>
      </c>
      <c r="D26" s="286">
        <v>179.28</v>
      </c>
      <c r="E26" s="286">
        <v>182.98</v>
      </c>
      <c r="F26" s="286">
        <v>144.4</v>
      </c>
      <c r="G26" s="286">
        <v>103.42</v>
      </c>
    </row>
    <row r="27" spans="2:15" x14ac:dyDescent="0.2">
      <c r="B27" s="295" t="s">
        <v>68</v>
      </c>
      <c r="C27" s="290">
        <v>3557.6</v>
      </c>
      <c r="D27" s="290">
        <v>3345.74</v>
      </c>
      <c r="E27" s="290">
        <v>3368.99</v>
      </c>
      <c r="F27" s="290">
        <v>3145.59</v>
      </c>
      <c r="G27" s="290">
        <v>3308.66</v>
      </c>
    </row>
    <row r="28" spans="2:15" x14ac:dyDescent="0.2">
      <c r="B28" s="913" t="s">
        <v>398</v>
      </c>
      <c r="C28" s="914"/>
      <c r="D28" s="914"/>
      <c r="E28" s="914"/>
      <c r="F28" s="914"/>
      <c r="G28" s="914"/>
    </row>
    <row r="29" spans="2:15" x14ac:dyDescent="0.2">
      <c r="B29" s="578" t="s">
        <v>290</v>
      </c>
    </row>
    <row r="31" spans="2:15" ht="14.25" x14ac:dyDescent="0.2">
      <c r="H31" s="357"/>
      <c r="I31" s="357"/>
      <c r="J31" s="357"/>
      <c r="K31" s="357"/>
      <c r="L31" s="357"/>
      <c r="M31" s="357"/>
      <c r="N31" s="357"/>
      <c r="O31" s="357"/>
    </row>
  </sheetData>
  <mergeCells count="4">
    <mergeCell ref="B28:G28"/>
    <mergeCell ref="B1:G1"/>
    <mergeCell ref="C5:F5"/>
    <mergeCell ref="B3:G3"/>
  </mergeCells>
  <hyperlinks>
    <hyperlink ref="B1:G1" location="Contents_en!B44" display="III. External debt of the Republic of Moldova as of 03/31/2023 (preliminary data)" xr:uid="{D1CF6C33-A4C5-4B6D-8868-404EBF83790B}"/>
    <hyperlink ref="B1:G1" location="Contents_en!B40" display="III. External debt of the Republic of Moldova as of 03/31/2024 (preliminary data)" xr:uid="{C871FAA6-8CE9-49FB-8BBE-A18FCFC747B9}"/>
    <hyperlink ref="B1:G1" location="Contents_en!B40" display="III. External debt of the Republic of Moldova as of 03/31/2025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H28"/>
  <sheetViews>
    <sheetView showGridLines="0" showRowColHeaders="0" zoomScaleNormal="100" workbookViewId="0"/>
  </sheetViews>
  <sheetFormatPr defaultRowHeight="14.25" x14ac:dyDescent="0.2"/>
  <cols>
    <col min="1" max="1" customWidth="true" style="122" width="5.7109375" collapsed="false"/>
    <col min="2" max="2" customWidth="true" style="122" width="31.85546875" collapsed="false"/>
    <col min="3" max="7" customWidth="true" style="122" width="12.0" collapsed="false"/>
    <col min="8" max="16384" style="122" width="9.140625" collapsed="false"/>
  </cols>
  <sheetData>
    <row r="1" spans="2:8" x14ac:dyDescent="0.2">
      <c r="B1" s="714" t="s">
        <v>106</v>
      </c>
      <c r="C1" s="714"/>
      <c r="D1" s="714"/>
      <c r="E1" s="714"/>
      <c r="F1" s="714"/>
      <c r="G1" s="714"/>
      <c r="H1" s="202"/>
    </row>
    <row r="2" spans="2:8" ht="11.25" customHeight="1" x14ac:dyDescent="0.2"/>
    <row r="3" spans="2:8" ht="30" customHeight="1" x14ac:dyDescent="0.2">
      <c r="B3" s="741" t="s">
        <v>485</v>
      </c>
      <c r="C3" s="741"/>
      <c r="D3" s="741"/>
      <c r="E3" s="741"/>
      <c r="F3" s="741"/>
      <c r="G3" s="741"/>
    </row>
    <row r="4" spans="2:8" s="123" customFormat="1" ht="5.0999999999999996" customHeight="1" x14ac:dyDescent="0.2"/>
    <row r="5" spans="2:8" x14ac:dyDescent="0.2">
      <c r="B5" s="731" t="s">
        <v>84</v>
      </c>
      <c r="C5" s="731"/>
      <c r="D5" s="731"/>
      <c r="E5" s="731"/>
      <c r="F5" s="731"/>
      <c r="G5" s="731"/>
    </row>
    <row r="23" spans="2:7" ht="15" customHeight="1" x14ac:dyDescent="0.2">
      <c r="B23" s="272"/>
    </row>
    <row r="24" spans="2:7" ht="15" customHeight="1" x14ac:dyDescent="0.2">
      <c r="B24" s="124"/>
      <c r="C24" s="738">
        <v>2024</v>
      </c>
      <c r="D24" s="739"/>
      <c r="E24" s="739"/>
      <c r="F24" s="740"/>
      <c r="G24" s="483">
        <v>2025</v>
      </c>
    </row>
    <row r="25" spans="2:7" s="617" customFormat="1" ht="10.5" x14ac:dyDescent="0.15">
      <c r="B25" s="125"/>
      <c r="C25" s="125" t="s">
        <v>0</v>
      </c>
      <c r="D25" s="125" t="s">
        <v>1</v>
      </c>
      <c r="E25" s="125" t="s">
        <v>2</v>
      </c>
      <c r="F25" s="125" t="s">
        <v>3</v>
      </c>
      <c r="G25" s="125" t="s">
        <v>0</v>
      </c>
    </row>
    <row r="26" spans="2:7" s="617" customFormat="1" ht="10.5" x14ac:dyDescent="0.15">
      <c r="B26" s="126" t="s">
        <v>207</v>
      </c>
      <c r="C26" s="348">
        <v>-447.72000000000025</v>
      </c>
      <c r="D26" s="348">
        <v>-711.04</v>
      </c>
      <c r="E26" s="348">
        <v>-873.9699999999998</v>
      </c>
      <c r="F26" s="348">
        <v>-884.27</v>
      </c>
      <c r="G26" s="348">
        <v>-1020.4961588000006</v>
      </c>
    </row>
    <row r="27" spans="2:7" s="617" customFormat="1" ht="10.5" x14ac:dyDescent="0.15">
      <c r="B27" s="127" t="s">
        <v>208</v>
      </c>
      <c r="C27" s="154">
        <v>16.3</v>
      </c>
      <c r="D27" s="154">
        <v>16.5</v>
      </c>
      <c r="E27" s="154">
        <v>20.769999999999996</v>
      </c>
      <c r="F27" s="618">
        <v>28.27</v>
      </c>
      <c r="G27" s="618">
        <v>12.73615279</v>
      </c>
    </row>
    <row r="28" spans="2:7" s="617" customFormat="1" ht="10.5" x14ac:dyDescent="0.15">
      <c r="B28" s="127" t="s">
        <v>209</v>
      </c>
      <c r="C28" s="348">
        <v>-511.4440299900001</v>
      </c>
      <c r="D28" s="348">
        <v>-503.71518696999993</v>
      </c>
      <c r="E28" s="348">
        <v>-819.88282588999982</v>
      </c>
      <c r="F28" s="348">
        <v>-988.96964648000016</v>
      </c>
      <c r="G28" s="348">
        <v>-901.06860281000013</v>
      </c>
    </row>
  </sheetData>
  <mergeCells count="4">
    <mergeCell ref="B5:G5"/>
    <mergeCell ref="C24:F24"/>
    <mergeCell ref="B1:G1"/>
    <mergeCell ref="B3:G3"/>
  </mergeCells>
  <hyperlinks>
    <hyperlink ref="B1:C1" location="Contents_en!B4" display="I. Balance of payments of the Republic of Moldova in Quarter I, 2023 (preliminary data)" xr:uid="{B19195B8-3C2B-4628-ABA6-E5A231531FED}"/>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B172"/>
  <sheetViews>
    <sheetView showGridLines="0" showRowColHeaders="0" zoomScaleNormal="100" workbookViewId="0"/>
  </sheetViews>
  <sheetFormatPr defaultRowHeight="14.25" x14ac:dyDescent="0.2"/>
  <cols>
    <col min="1" max="1" customWidth="true" style="9" width="5.7109375" collapsed="false"/>
    <col min="2" max="2" customWidth="true" style="9" width="39.28515625" collapsed="false"/>
    <col min="3" max="7" customWidth="true" style="9" width="12.140625" collapsed="false"/>
    <col min="8" max="16384" style="9" width="9.140625" collapsed="false"/>
  </cols>
  <sheetData>
    <row r="1" spans="2:28" x14ac:dyDescent="0.2">
      <c r="B1" s="714" t="s">
        <v>106</v>
      </c>
      <c r="C1" s="715"/>
      <c r="D1" s="715"/>
      <c r="E1" s="715"/>
      <c r="F1" s="715"/>
      <c r="G1" s="715"/>
    </row>
    <row r="2" spans="2:28" ht="11.25" customHeight="1" x14ac:dyDescent="0.2"/>
    <row r="3" spans="2:28" x14ac:dyDescent="0.2">
      <c r="B3" s="743" t="s">
        <v>86</v>
      </c>
      <c r="C3" s="743"/>
      <c r="D3" s="743"/>
      <c r="E3" s="743"/>
      <c r="F3" s="743"/>
      <c r="G3" s="743"/>
    </row>
    <row r="4" spans="2:28" ht="5.0999999999999996" customHeight="1" x14ac:dyDescent="0.2">
      <c r="B4" s="31"/>
    </row>
    <row r="5" spans="2:28" ht="12" customHeight="1" x14ac:dyDescent="0.2">
      <c r="B5" s="742"/>
      <c r="C5" s="744">
        <v>2024</v>
      </c>
      <c r="D5" s="745"/>
      <c r="E5" s="745"/>
      <c r="F5" s="746"/>
      <c r="G5" s="488">
        <v>2025</v>
      </c>
    </row>
    <row r="6" spans="2:28" s="71" customFormat="1" ht="12.75" thickBot="1" x14ac:dyDescent="0.25">
      <c r="B6" s="742"/>
      <c r="C6" s="308" t="s">
        <v>0</v>
      </c>
      <c r="D6" s="309" t="s">
        <v>1</v>
      </c>
      <c r="E6" s="309" t="s">
        <v>2</v>
      </c>
      <c r="F6" s="309" t="s">
        <v>3</v>
      </c>
      <c r="G6" s="308" t="s">
        <v>0</v>
      </c>
    </row>
    <row r="7" spans="2:28" s="71" customFormat="1" ht="13.5" thickTop="1" thickBot="1" x14ac:dyDescent="0.25">
      <c r="B7" s="320" t="s">
        <v>210</v>
      </c>
      <c r="C7" s="574">
        <v>-447.72</v>
      </c>
      <c r="D7" s="574">
        <v>-711.04</v>
      </c>
      <c r="E7" s="574">
        <v>-873.97</v>
      </c>
      <c r="F7" s="574">
        <v>-884.27</v>
      </c>
      <c r="G7" s="574">
        <v>-1020.5</v>
      </c>
      <c r="M7" s="358"/>
      <c r="S7" s="358"/>
      <c r="T7" s="358"/>
      <c r="U7" s="358"/>
      <c r="V7" s="358"/>
      <c r="W7" s="358"/>
      <c r="X7" s="358"/>
      <c r="Y7" s="358"/>
      <c r="Z7" s="358"/>
      <c r="AA7" s="358"/>
      <c r="AB7" s="358"/>
    </row>
    <row r="8" spans="2:28" s="71" customFormat="1" ht="13.5" thickTop="1" thickBot="1" x14ac:dyDescent="0.25">
      <c r="B8" s="319" t="s">
        <v>211</v>
      </c>
      <c r="C8" s="433">
        <v>-1084.79</v>
      </c>
      <c r="D8" s="433">
        <v>-1373.5</v>
      </c>
      <c r="E8" s="433">
        <v>-1595.05</v>
      </c>
      <c r="F8" s="433">
        <v>-1566.58</v>
      </c>
      <c r="G8" s="433">
        <v>-1625.72</v>
      </c>
      <c r="M8" s="358"/>
      <c r="S8" s="358"/>
      <c r="T8" s="358"/>
      <c r="U8" s="358"/>
      <c r="V8" s="358"/>
      <c r="W8" s="358"/>
      <c r="X8" s="358"/>
      <c r="Y8" s="358"/>
      <c r="Z8" s="358"/>
      <c r="AA8" s="358"/>
      <c r="AB8" s="358"/>
    </row>
    <row r="9" spans="2:28" s="71" customFormat="1" ht="13.5" thickTop="1" thickBot="1" x14ac:dyDescent="0.25">
      <c r="B9" s="319" t="s">
        <v>212</v>
      </c>
      <c r="C9" s="433">
        <v>210.35</v>
      </c>
      <c r="D9" s="433">
        <v>239.78</v>
      </c>
      <c r="E9" s="433">
        <v>231.64</v>
      </c>
      <c r="F9" s="433">
        <v>237.03</v>
      </c>
      <c r="G9" s="433">
        <v>200.2</v>
      </c>
      <c r="M9" s="358"/>
      <c r="S9" s="358"/>
      <c r="T9" s="358"/>
      <c r="U9" s="358"/>
      <c r="V9" s="358"/>
      <c r="W9" s="358"/>
      <c r="X9" s="358"/>
      <c r="Y9" s="358"/>
      <c r="Z9" s="358"/>
      <c r="AA9" s="358"/>
      <c r="AB9" s="358"/>
    </row>
    <row r="10" spans="2:28" s="71" customFormat="1" ht="13.5" thickTop="1" thickBot="1" x14ac:dyDescent="0.25">
      <c r="B10" s="319" t="s">
        <v>213</v>
      </c>
      <c r="C10" s="433">
        <v>75.489999999999995</v>
      </c>
      <c r="D10" s="433">
        <v>42.37</v>
      </c>
      <c r="E10" s="433">
        <v>3.11</v>
      </c>
      <c r="F10" s="433">
        <v>36.96</v>
      </c>
      <c r="G10" s="433">
        <v>4.6500000000000004</v>
      </c>
      <c r="M10" s="358"/>
      <c r="S10" s="358"/>
      <c r="T10" s="358"/>
      <c r="U10" s="358"/>
      <c r="V10" s="358"/>
      <c r="W10" s="358"/>
      <c r="X10" s="358"/>
      <c r="Y10" s="358"/>
      <c r="Z10" s="358"/>
      <c r="AA10" s="358"/>
      <c r="AB10" s="358"/>
    </row>
    <row r="11" spans="2:28" s="71" customFormat="1" ht="13.5" thickTop="1" thickBot="1" x14ac:dyDescent="0.25">
      <c r="B11" s="319" t="s">
        <v>214</v>
      </c>
      <c r="C11" s="433">
        <v>351.23</v>
      </c>
      <c r="D11" s="433">
        <v>380.31</v>
      </c>
      <c r="E11" s="433">
        <v>486.33</v>
      </c>
      <c r="F11" s="433">
        <v>408.32</v>
      </c>
      <c r="G11" s="433">
        <v>400.38</v>
      </c>
      <c r="M11" s="358"/>
      <c r="S11" s="358"/>
      <c r="T11" s="358"/>
      <c r="U11" s="358"/>
      <c r="V11" s="358"/>
      <c r="W11" s="358"/>
      <c r="X11" s="358"/>
      <c r="Y11" s="358"/>
      <c r="Z11" s="358"/>
      <c r="AA11" s="358"/>
      <c r="AB11" s="358"/>
    </row>
    <row r="12" spans="2:28" s="71" customFormat="1" ht="13.5" thickTop="1" thickBot="1" x14ac:dyDescent="0.25">
      <c r="B12" s="320" t="s">
        <v>215</v>
      </c>
      <c r="C12" s="575">
        <v>16.3</v>
      </c>
      <c r="D12" s="575">
        <v>16.5</v>
      </c>
      <c r="E12" s="575">
        <v>20.77</v>
      </c>
      <c r="F12" s="575">
        <v>28.27</v>
      </c>
      <c r="G12" s="575">
        <v>12.74</v>
      </c>
      <c r="M12" s="358"/>
      <c r="S12" s="358"/>
      <c r="T12" s="358"/>
      <c r="U12" s="358"/>
      <c r="V12" s="358"/>
      <c r="W12" s="358"/>
      <c r="X12" s="358"/>
      <c r="Y12" s="358"/>
      <c r="Z12" s="358"/>
      <c r="AA12" s="358"/>
      <c r="AB12" s="358"/>
    </row>
    <row r="13" spans="2:28" s="71" customFormat="1" ht="13.5" thickTop="1" thickBot="1" x14ac:dyDescent="0.25">
      <c r="B13" s="320" t="s">
        <v>216</v>
      </c>
      <c r="C13" s="575">
        <v>-431.42</v>
      </c>
      <c r="D13" s="575">
        <v>-694.54</v>
      </c>
      <c r="E13" s="575">
        <v>-853.2</v>
      </c>
      <c r="F13" s="575">
        <v>-856</v>
      </c>
      <c r="G13" s="575">
        <v>-1007.76</v>
      </c>
      <c r="M13" s="358"/>
      <c r="S13" s="358"/>
      <c r="T13" s="358"/>
      <c r="U13" s="358"/>
      <c r="V13" s="358"/>
      <c r="W13" s="358"/>
      <c r="X13" s="358"/>
      <c r="Y13" s="358"/>
      <c r="Z13" s="358"/>
      <c r="AA13" s="358"/>
      <c r="AB13" s="358"/>
    </row>
    <row r="14" spans="2:28" s="71" customFormat="1" ht="13.5" thickTop="1" thickBot="1" x14ac:dyDescent="0.25">
      <c r="B14" s="320" t="s">
        <v>217</v>
      </c>
      <c r="C14" s="575">
        <v>-511.44</v>
      </c>
      <c r="D14" s="575">
        <v>-503.72</v>
      </c>
      <c r="E14" s="575">
        <v>-819.88</v>
      </c>
      <c r="F14" s="575">
        <v>-988.97</v>
      </c>
      <c r="G14" s="575">
        <v>-901.07</v>
      </c>
      <c r="M14" s="358"/>
      <c r="S14" s="358"/>
      <c r="T14" s="358"/>
      <c r="U14" s="358"/>
      <c r="V14" s="358"/>
      <c r="W14" s="358"/>
      <c r="X14" s="358"/>
      <c r="Y14" s="358"/>
      <c r="Z14" s="358"/>
      <c r="AA14" s="358"/>
      <c r="AB14" s="358"/>
    </row>
    <row r="15" spans="2:28" s="71" customFormat="1" ht="13.5" thickTop="1" thickBot="1" x14ac:dyDescent="0.25">
      <c r="B15" s="319" t="s">
        <v>218</v>
      </c>
      <c r="C15" s="433">
        <v>-25.94</v>
      </c>
      <c r="D15" s="433">
        <v>-39.659999999999997</v>
      </c>
      <c r="E15" s="433">
        <v>-138.07</v>
      </c>
      <c r="F15" s="433">
        <v>-40.119999999999997</v>
      </c>
      <c r="G15" s="433">
        <v>-102.96</v>
      </c>
      <c r="M15" s="358"/>
      <c r="S15" s="358"/>
      <c r="T15" s="358"/>
      <c r="U15" s="358"/>
      <c r="V15" s="358"/>
      <c r="W15" s="358"/>
      <c r="X15" s="358"/>
      <c r="Y15" s="358"/>
      <c r="Z15" s="358"/>
      <c r="AA15" s="358"/>
      <c r="AB15" s="358"/>
    </row>
    <row r="16" spans="2:28" s="71" customFormat="1" ht="13.5" thickTop="1" thickBot="1" x14ac:dyDescent="0.25">
      <c r="B16" s="319" t="s">
        <v>219</v>
      </c>
      <c r="C16" s="433">
        <v>-0.26</v>
      </c>
      <c r="D16" s="433">
        <v>-0.11</v>
      </c>
      <c r="E16" s="433">
        <v>1.69</v>
      </c>
      <c r="F16" s="433">
        <v>67.400000000000006</v>
      </c>
      <c r="G16" s="433">
        <v>24.04</v>
      </c>
      <c r="M16" s="358"/>
      <c r="S16" s="358"/>
      <c r="T16" s="358"/>
      <c r="U16" s="358"/>
      <c r="V16" s="358"/>
      <c r="W16" s="358"/>
      <c r="X16" s="358"/>
      <c r="Y16" s="358"/>
      <c r="Z16" s="358"/>
      <c r="AA16" s="358"/>
      <c r="AB16" s="358"/>
    </row>
    <row r="17" spans="2:28" s="71" customFormat="1" ht="13.5" thickTop="1" thickBot="1" x14ac:dyDescent="0.25">
      <c r="B17" s="319" t="s">
        <v>220</v>
      </c>
      <c r="C17" s="433">
        <v>-492.35</v>
      </c>
      <c r="D17" s="433">
        <v>-373.93</v>
      </c>
      <c r="E17" s="433">
        <v>-942.2</v>
      </c>
      <c r="F17" s="433">
        <v>-996.09</v>
      </c>
      <c r="G17" s="433">
        <v>-680.94</v>
      </c>
      <c r="M17" s="358"/>
      <c r="S17" s="358"/>
      <c r="T17" s="358"/>
      <c r="U17" s="358"/>
      <c r="V17" s="358"/>
      <c r="W17" s="358"/>
      <c r="X17" s="358"/>
      <c r="Y17" s="358"/>
      <c r="Z17" s="358"/>
      <c r="AA17" s="358"/>
      <c r="AB17" s="358"/>
    </row>
    <row r="18" spans="2:28" s="71" customFormat="1" ht="13.5" thickTop="1" thickBot="1" x14ac:dyDescent="0.25">
      <c r="B18" s="322" t="s">
        <v>221</v>
      </c>
      <c r="C18" s="576">
        <v>-385.99</v>
      </c>
      <c r="D18" s="576">
        <v>-590.53</v>
      </c>
      <c r="E18" s="576">
        <v>-858.91</v>
      </c>
      <c r="F18" s="576">
        <v>-677.86</v>
      </c>
      <c r="G18" s="576">
        <v>-480.49</v>
      </c>
      <c r="M18" s="358"/>
      <c r="S18" s="358"/>
      <c r="T18" s="358"/>
      <c r="U18" s="358"/>
      <c r="V18" s="358"/>
      <c r="W18" s="358"/>
      <c r="X18" s="358"/>
      <c r="Y18" s="358"/>
      <c r="Z18" s="358"/>
      <c r="AA18" s="358"/>
      <c r="AB18" s="358"/>
    </row>
    <row r="19" spans="2:28" s="71" customFormat="1" ht="13.5" thickTop="1" thickBot="1" x14ac:dyDescent="0.25">
      <c r="B19" s="323" t="s">
        <v>222</v>
      </c>
      <c r="C19" s="576">
        <v>1.63</v>
      </c>
      <c r="D19" s="576">
        <v>69.319999999999993</v>
      </c>
      <c r="E19" s="576">
        <v>-135.68</v>
      </c>
      <c r="F19" s="576">
        <v>-553.6</v>
      </c>
      <c r="G19" s="576">
        <v>41.3</v>
      </c>
      <c r="M19" s="358"/>
      <c r="S19" s="358"/>
      <c r="T19" s="358"/>
      <c r="U19" s="358"/>
      <c r="V19" s="358"/>
      <c r="W19" s="358"/>
      <c r="X19" s="358"/>
      <c r="Y19" s="358"/>
      <c r="Z19" s="358"/>
      <c r="AA19" s="358"/>
      <c r="AB19" s="358"/>
    </row>
    <row r="20" spans="2:28" s="71" customFormat="1" ht="13.5" thickTop="1" thickBot="1" x14ac:dyDescent="0.25">
      <c r="B20" s="322" t="s">
        <v>223</v>
      </c>
      <c r="C20" s="576">
        <v>-108.76</v>
      </c>
      <c r="D20" s="576">
        <v>146.51</v>
      </c>
      <c r="E20" s="576">
        <v>51.62</v>
      </c>
      <c r="F20" s="576">
        <v>234.6</v>
      </c>
      <c r="G20" s="576">
        <v>-242.52</v>
      </c>
      <c r="M20" s="358"/>
      <c r="S20" s="358"/>
      <c r="T20" s="358"/>
      <c r="U20" s="358"/>
      <c r="V20" s="358"/>
      <c r="W20" s="358"/>
      <c r="X20" s="358"/>
      <c r="Y20" s="358"/>
      <c r="Z20" s="358"/>
      <c r="AA20" s="358"/>
      <c r="AB20" s="358"/>
    </row>
    <row r="21" spans="2:28" s="71" customFormat="1" ht="13.5" thickTop="1" thickBot="1" x14ac:dyDescent="0.25">
      <c r="B21" s="322" t="s">
        <v>224</v>
      </c>
      <c r="C21" s="576">
        <v>0.77</v>
      </c>
      <c r="D21" s="576">
        <v>0.77</v>
      </c>
      <c r="E21" s="576">
        <v>0.77</v>
      </c>
      <c r="F21" s="576">
        <v>0.77</v>
      </c>
      <c r="G21" s="576">
        <v>0.78</v>
      </c>
      <c r="M21" s="358"/>
      <c r="S21" s="358"/>
      <c r="T21" s="358"/>
      <c r="U21" s="358"/>
      <c r="V21" s="358"/>
      <c r="W21" s="358"/>
      <c r="X21" s="358"/>
      <c r="Y21" s="358"/>
      <c r="Z21" s="358"/>
      <c r="AA21" s="358"/>
      <c r="AB21" s="358"/>
    </row>
    <row r="22" spans="2:28" s="71" customFormat="1" ht="13.5" thickTop="1" thickBot="1" x14ac:dyDescent="0.25">
      <c r="B22" s="319" t="s">
        <v>225</v>
      </c>
      <c r="C22" s="433">
        <v>7.1</v>
      </c>
      <c r="D22" s="433">
        <v>-90.02</v>
      </c>
      <c r="E22" s="433">
        <v>258.7</v>
      </c>
      <c r="F22" s="433">
        <v>-20.16</v>
      </c>
      <c r="G22" s="433">
        <v>-141.19999999999999</v>
      </c>
      <c r="M22" s="358"/>
      <c r="S22" s="358"/>
      <c r="T22" s="358"/>
      <c r="U22" s="358"/>
      <c r="V22" s="358"/>
      <c r="W22" s="358"/>
      <c r="X22" s="358"/>
      <c r="Y22" s="358"/>
      <c r="Z22" s="358"/>
      <c r="AA22" s="358"/>
      <c r="AB22" s="358"/>
    </row>
    <row r="23" spans="2:28" s="71" customFormat="1" ht="13.5" thickTop="1" thickBot="1" x14ac:dyDescent="0.25">
      <c r="B23" s="322" t="s">
        <v>226</v>
      </c>
      <c r="C23" s="576">
        <v>-80.02</v>
      </c>
      <c r="D23" s="576">
        <v>190.82</v>
      </c>
      <c r="E23" s="576">
        <v>33.32</v>
      </c>
      <c r="F23" s="576">
        <v>-132.97</v>
      </c>
      <c r="G23" s="576">
        <v>106.69</v>
      </c>
      <c r="M23" s="358"/>
      <c r="S23" s="358"/>
      <c r="T23" s="358"/>
      <c r="U23" s="358"/>
      <c r="V23" s="358"/>
      <c r="W23" s="358"/>
      <c r="X23" s="358"/>
      <c r="Y23" s="358"/>
      <c r="Z23" s="358"/>
      <c r="AA23" s="358"/>
      <c r="AB23" s="358"/>
    </row>
    <row r="24" spans="2:28" ht="11.25" customHeight="1" thickTop="1" x14ac:dyDescent="0.2">
      <c r="B24" s="121"/>
    </row>
    <row r="29" spans="2:28" x14ac:dyDescent="0.2">
      <c r="C29" s="118"/>
      <c r="D29" s="118"/>
      <c r="E29" s="118"/>
      <c r="F29" s="118"/>
      <c r="G29" s="118"/>
    </row>
    <row r="86" spans="3:7" x14ac:dyDescent="0.2">
      <c r="C86" s="118"/>
      <c r="D86" s="118"/>
      <c r="E86" s="118"/>
      <c r="F86" s="118"/>
      <c r="G86" s="118"/>
    </row>
    <row r="87" spans="3:7" x14ac:dyDescent="0.2">
      <c r="C87" s="118"/>
      <c r="D87" s="118"/>
      <c r="E87" s="118"/>
      <c r="F87" s="118"/>
      <c r="G87" s="118"/>
    </row>
    <row r="88" spans="3:7" x14ac:dyDescent="0.2">
      <c r="C88" s="118"/>
      <c r="D88" s="118"/>
      <c r="E88" s="118"/>
      <c r="F88" s="118"/>
      <c r="G88" s="118"/>
    </row>
    <row r="89" spans="3:7" x14ac:dyDescent="0.2">
      <c r="C89" s="118"/>
      <c r="D89" s="118"/>
      <c r="E89" s="118"/>
      <c r="F89" s="118"/>
      <c r="G89" s="118"/>
    </row>
    <row r="90" spans="3:7" x14ac:dyDescent="0.2">
      <c r="C90" s="118"/>
      <c r="D90" s="118"/>
      <c r="E90" s="118"/>
      <c r="F90" s="118"/>
      <c r="G90" s="118"/>
    </row>
    <row r="91" spans="3:7" x14ac:dyDescent="0.2">
      <c r="C91" s="118"/>
      <c r="D91" s="118"/>
      <c r="E91" s="118"/>
      <c r="F91" s="118"/>
      <c r="G91" s="118"/>
    </row>
    <row r="92" spans="3:7" x14ac:dyDescent="0.2">
      <c r="C92" s="118"/>
      <c r="D92" s="118"/>
      <c r="E92" s="118"/>
      <c r="F92" s="118"/>
      <c r="G92" s="118"/>
    </row>
    <row r="93" spans="3:7" x14ac:dyDescent="0.2">
      <c r="C93" s="118"/>
      <c r="D93" s="118"/>
      <c r="E93" s="118"/>
      <c r="F93" s="118"/>
      <c r="G93" s="118"/>
    </row>
    <row r="94" spans="3:7" x14ac:dyDescent="0.2">
      <c r="C94" s="118"/>
      <c r="D94" s="118"/>
      <c r="E94" s="118"/>
      <c r="F94" s="118"/>
      <c r="G94" s="118"/>
    </row>
    <row r="95" spans="3:7" x14ac:dyDescent="0.2">
      <c r="C95" s="118"/>
      <c r="D95" s="118"/>
      <c r="E95" s="118"/>
      <c r="F95" s="118"/>
      <c r="G95" s="118"/>
    </row>
    <row r="96" spans="3:7" x14ac:dyDescent="0.2">
      <c r="C96" s="118"/>
      <c r="D96" s="118"/>
      <c r="E96" s="118"/>
      <c r="F96" s="118"/>
      <c r="G96" s="118"/>
    </row>
    <row r="97" spans="3:7" x14ac:dyDescent="0.2">
      <c r="C97" s="118"/>
      <c r="D97" s="118"/>
      <c r="E97" s="118"/>
      <c r="F97" s="118"/>
      <c r="G97" s="118"/>
    </row>
    <row r="98" spans="3:7" x14ac:dyDescent="0.2">
      <c r="C98" s="118"/>
      <c r="D98" s="118"/>
      <c r="E98" s="118"/>
      <c r="F98" s="118"/>
      <c r="G98" s="118"/>
    </row>
    <row r="99" spans="3:7" x14ac:dyDescent="0.2">
      <c r="C99" s="118"/>
      <c r="D99" s="118"/>
      <c r="E99" s="118"/>
      <c r="F99" s="118"/>
      <c r="G99" s="118"/>
    </row>
    <row r="100" spans="3:7" x14ac:dyDescent="0.2">
      <c r="C100" s="118"/>
      <c r="D100" s="118"/>
      <c r="E100" s="118"/>
      <c r="F100" s="118"/>
      <c r="G100" s="118"/>
    </row>
    <row r="101" spans="3:7" x14ac:dyDescent="0.2">
      <c r="C101" s="118"/>
      <c r="D101" s="118"/>
      <c r="E101" s="118"/>
      <c r="F101" s="118"/>
      <c r="G101" s="118"/>
    </row>
    <row r="102" spans="3:7" x14ac:dyDescent="0.2">
      <c r="C102" s="118"/>
      <c r="D102" s="118"/>
      <c r="E102" s="118"/>
      <c r="F102" s="118"/>
      <c r="G102" s="118"/>
    </row>
    <row r="103" spans="3:7" x14ac:dyDescent="0.2">
      <c r="C103" s="118"/>
      <c r="D103" s="118"/>
      <c r="E103" s="118"/>
      <c r="F103" s="118"/>
      <c r="G103" s="118"/>
    </row>
    <row r="104" spans="3:7" x14ac:dyDescent="0.2">
      <c r="C104" s="118"/>
      <c r="D104" s="118"/>
      <c r="E104" s="118"/>
      <c r="F104" s="118"/>
      <c r="G104" s="118"/>
    </row>
    <row r="105" spans="3:7" x14ac:dyDescent="0.2">
      <c r="C105" s="118"/>
      <c r="D105" s="118"/>
      <c r="E105" s="118"/>
      <c r="F105" s="118"/>
      <c r="G105" s="118"/>
    </row>
    <row r="106" spans="3:7" x14ac:dyDescent="0.2">
      <c r="C106" s="118"/>
      <c r="D106" s="118"/>
      <c r="E106" s="118"/>
      <c r="F106" s="118"/>
      <c r="G106" s="118"/>
    </row>
    <row r="107" spans="3:7" x14ac:dyDescent="0.2">
      <c r="C107" s="118"/>
      <c r="D107" s="118"/>
      <c r="E107" s="118"/>
      <c r="F107" s="118"/>
      <c r="G107" s="118"/>
    </row>
    <row r="108" spans="3:7" x14ac:dyDescent="0.2">
      <c r="C108" s="118"/>
      <c r="D108" s="118"/>
      <c r="E108" s="118"/>
      <c r="F108" s="118"/>
      <c r="G108" s="118"/>
    </row>
    <row r="109" spans="3:7" x14ac:dyDescent="0.2">
      <c r="C109" s="118"/>
      <c r="D109" s="118"/>
      <c r="E109" s="118"/>
      <c r="F109" s="118"/>
      <c r="G109" s="118"/>
    </row>
    <row r="110" spans="3:7" x14ac:dyDescent="0.2">
      <c r="C110" s="118"/>
      <c r="D110" s="118"/>
      <c r="E110" s="118"/>
      <c r="F110" s="118"/>
      <c r="G110" s="118"/>
    </row>
    <row r="111" spans="3:7" x14ac:dyDescent="0.2">
      <c r="C111" s="118"/>
      <c r="D111" s="118"/>
      <c r="E111" s="118"/>
      <c r="F111" s="118"/>
      <c r="G111" s="118"/>
    </row>
    <row r="112" spans="3:7" x14ac:dyDescent="0.2">
      <c r="C112" s="118"/>
      <c r="D112" s="118"/>
      <c r="E112" s="118"/>
      <c r="F112" s="118"/>
      <c r="G112" s="118"/>
    </row>
    <row r="113" spans="3:7" x14ac:dyDescent="0.2">
      <c r="C113" s="118"/>
      <c r="D113" s="118"/>
      <c r="E113" s="118"/>
      <c r="F113" s="118"/>
      <c r="G113" s="118"/>
    </row>
    <row r="114" spans="3:7" x14ac:dyDescent="0.2">
      <c r="C114" s="118"/>
      <c r="D114" s="118"/>
      <c r="E114" s="118"/>
      <c r="F114" s="118"/>
      <c r="G114" s="118"/>
    </row>
    <row r="115" spans="3:7" x14ac:dyDescent="0.2">
      <c r="C115" s="118"/>
      <c r="D115" s="118"/>
      <c r="E115" s="118"/>
      <c r="F115" s="118"/>
      <c r="G115" s="118"/>
    </row>
    <row r="116" spans="3:7" x14ac:dyDescent="0.2">
      <c r="C116" s="118"/>
      <c r="D116" s="118"/>
      <c r="E116" s="118"/>
      <c r="F116" s="118"/>
      <c r="G116" s="118"/>
    </row>
    <row r="117" spans="3:7" x14ac:dyDescent="0.2">
      <c r="C117" s="118"/>
      <c r="D117" s="118"/>
      <c r="E117" s="118"/>
      <c r="F117" s="118"/>
      <c r="G117" s="118"/>
    </row>
    <row r="118" spans="3:7" x14ac:dyDescent="0.2">
      <c r="C118" s="118"/>
      <c r="D118" s="118"/>
      <c r="E118" s="118"/>
      <c r="F118" s="118"/>
      <c r="G118" s="118"/>
    </row>
    <row r="119" spans="3:7" x14ac:dyDescent="0.2">
      <c r="C119" s="118"/>
      <c r="D119" s="118"/>
      <c r="E119" s="118"/>
      <c r="F119" s="118"/>
      <c r="G119" s="118"/>
    </row>
    <row r="120" spans="3:7" x14ac:dyDescent="0.2">
      <c r="C120" s="118"/>
      <c r="D120" s="118"/>
      <c r="E120" s="118"/>
      <c r="F120" s="118"/>
      <c r="G120" s="118"/>
    </row>
    <row r="121" spans="3:7" x14ac:dyDescent="0.2">
      <c r="C121" s="118"/>
      <c r="D121" s="118"/>
      <c r="E121" s="118"/>
      <c r="F121" s="118"/>
      <c r="G121" s="118"/>
    </row>
    <row r="122" spans="3:7" x14ac:dyDescent="0.2">
      <c r="C122" s="118"/>
      <c r="D122" s="118"/>
      <c r="E122" s="118"/>
      <c r="F122" s="118"/>
      <c r="G122" s="118"/>
    </row>
    <row r="123" spans="3:7" x14ac:dyDescent="0.2">
      <c r="C123" s="118"/>
      <c r="D123" s="118"/>
      <c r="E123" s="118"/>
      <c r="F123" s="118"/>
      <c r="G123" s="118"/>
    </row>
    <row r="124" spans="3:7" x14ac:dyDescent="0.2">
      <c r="C124" s="118"/>
      <c r="D124" s="118"/>
      <c r="E124" s="118"/>
      <c r="F124" s="118"/>
      <c r="G124" s="118"/>
    </row>
    <row r="125" spans="3:7" x14ac:dyDescent="0.2">
      <c r="C125" s="118"/>
      <c r="D125" s="118"/>
      <c r="E125" s="118"/>
      <c r="F125" s="118"/>
      <c r="G125" s="118"/>
    </row>
    <row r="126" spans="3:7" x14ac:dyDescent="0.2">
      <c r="C126" s="118"/>
      <c r="D126" s="118"/>
      <c r="E126" s="118"/>
      <c r="F126" s="118"/>
      <c r="G126" s="118"/>
    </row>
    <row r="127" spans="3:7" x14ac:dyDescent="0.2">
      <c r="C127" s="118"/>
      <c r="D127" s="118"/>
      <c r="E127" s="118"/>
      <c r="F127" s="118"/>
      <c r="G127" s="118"/>
    </row>
    <row r="128" spans="3:7" x14ac:dyDescent="0.2">
      <c r="C128" s="118"/>
      <c r="D128" s="118"/>
      <c r="E128" s="118"/>
      <c r="F128" s="118"/>
      <c r="G128" s="118"/>
    </row>
    <row r="129" spans="3:7" x14ac:dyDescent="0.2">
      <c r="C129" s="118"/>
      <c r="D129" s="118"/>
      <c r="E129" s="118"/>
      <c r="F129" s="118"/>
      <c r="G129" s="118"/>
    </row>
    <row r="130" spans="3:7" x14ac:dyDescent="0.2">
      <c r="C130" s="118"/>
      <c r="D130" s="118"/>
      <c r="E130" s="118"/>
      <c r="F130" s="118"/>
      <c r="G130" s="118"/>
    </row>
    <row r="131" spans="3:7" x14ac:dyDescent="0.2">
      <c r="C131" s="118"/>
      <c r="D131" s="118"/>
      <c r="E131" s="118"/>
      <c r="F131" s="118"/>
      <c r="G131" s="118"/>
    </row>
    <row r="132" spans="3:7" x14ac:dyDescent="0.2">
      <c r="C132" s="118"/>
      <c r="D132" s="118"/>
      <c r="E132" s="118"/>
      <c r="F132" s="118"/>
      <c r="G132" s="118"/>
    </row>
    <row r="133" spans="3:7" x14ac:dyDescent="0.2">
      <c r="C133" s="118"/>
      <c r="D133" s="118"/>
      <c r="E133" s="118"/>
      <c r="F133" s="118"/>
      <c r="G133" s="118"/>
    </row>
    <row r="134" spans="3:7" x14ac:dyDescent="0.2">
      <c r="C134" s="118"/>
      <c r="D134" s="118"/>
      <c r="E134" s="118"/>
      <c r="F134" s="118"/>
      <c r="G134" s="118"/>
    </row>
    <row r="135" spans="3:7" x14ac:dyDescent="0.2">
      <c r="C135" s="118"/>
      <c r="D135" s="118"/>
      <c r="E135" s="118"/>
      <c r="F135" s="118"/>
      <c r="G135" s="118"/>
    </row>
    <row r="136" spans="3:7" x14ac:dyDescent="0.2">
      <c r="C136" s="118"/>
      <c r="D136" s="118"/>
      <c r="E136" s="118"/>
      <c r="F136" s="118"/>
      <c r="G136" s="118"/>
    </row>
    <row r="137" spans="3:7" x14ac:dyDescent="0.2">
      <c r="C137" s="118"/>
      <c r="D137" s="118"/>
      <c r="E137" s="118"/>
      <c r="F137" s="118"/>
      <c r="G137" s="118"/>
    </row>
    <row r="138" spans="3:7" x14ac:dyDescent="0.2">
      <c r="C138" s="118"/>
      <c r="D138" s="118"/>
      <c r="E138" s="118"/>
      <c r="F138" s="118"/>
      <c r="G138" s="118"/>
    </row>
    <row r="139" spans="3:7" x14ac:dyDescent="0.2">
      <c r="C139" s="118"/>
      <c r="D139" s="118"/>
      <c r="E139" s="118"/>
      <c r="F139" s="118"/>
      <c r="G139" s="118"/>
    </row>
    <row r="140" spans="3:7" x14ac:dyDescent="0.2">
      <c r="C140" s="118"/>
      <c r="D140" s="118"/>
      <c r="E140" s="118"/>
      <c r="F140" s="118"/>
      <c r="G140" s="118"/>
    </row>
    <row r="141" spans="3:7" x14ac:dyDescent="0.2">
      <c r="C141" s="118"/>
      <c r="D141" s="118"/>
      <c r="E141" s="118"/>
      <c r="F141" s="118"/>
      <c r="G141" s="118"/>
    </row>
    <row r="142" spans="3:7" x14ac:dyDescent="0.2">
      <c r="C142" s="118"/>
      <c r="D142" s="118"/>
      <c r="E142" s="118"/>
      <c r="F142" s="118"/>
      <c r="G142" s="118"/>
    </row>
    <row r="143" spans="3:7" x14ac:dyDescent="0.2">
      <c r="C143" s="118"/>
      <c r="D143" s="118"/>
      <c r="E143" s="118"/>
      <c r="F143" s="118"/>
      <c r="G143" s="118"/>
    </row>
    <row r="144" spans="3:7" x14ac:dyDescent="0.2">
      <c r="C144" s="118"/>
      <c r="D144" s="118"/>
      <c r="E144" s="118"/>
      <c r="F144" s="118"/>
      <c r="G144" s="118"/>
    </row>
    <row r="145" spans="3:7" x14ac:dyDescent="0.2">
      <c r="C145" s="118"/>
      <c r="D145" s="118"/>
      <c r="E145" s="118"/>
      <c r="F145" s="118"/>
      <c r="G145" s="118"/>
    </row>
    <row r="146" spans="3:7" x14ac:dyDescent="0.2">
      <c r="C146" s="118"/>
      <c r="D146" s="118"/>
      <c r="E146" s="118"/>
      <c r="F146" s="118"/>
      <c r="G146" s="118"/>
    </row>
    <row r="147" spans="3:7" x14ac:dyDescent="0.2">
      <c r="C147" s="118"/>
      <c r="D147" s="118"/>
      <c r="E147" s="118"/>
      <c r="F147" s="118"/>
      <c r="G147" s="118"/>
    </row>
    <row r="148" spans="3:7" x14ac:dyDescent="0.2">
      <c r="C148" s="118"/>
      <c r="D148" s="118"/>
      <c r="E148" s="118"/>
      <c r="F148" s="118"/>
      <c r="G148" s="118"/>
    </row>
    <row r="149" spans="3:7" x14ac:dyDescent="0.2">
      <c r="C149" s="118"/>
      <c r="D149" s="118"/>
      <c r="E149" s="118"/>
      <c r="F149" s="118"/>
      <c r="G149" s="118"/>
    </row>
    <row r="150" spans="3:7" x14ac:dyDescent="0.2">
      <c r="C150" s="118"/>
      <c r="D150" s="118"/>
      <c r="E150" s="118"/>
      <c r="F150" s="118"/>
      <c r="G150" s="118"/>
    </row>
    <row r="151" spans="3:7" x14ac:dyDescent="0.2">
      <c r="C151" s="118"/>
      <c r="D151" s="118"/>
      <c r="E151" s="118"/>
      <c r="F151" s="118"/>
      <c r="G151" s="118"/>
    </row>
    <row r="152" spans="3:7" x14ac:dyDescent="0.2">
      <c r="C152" s="118"/>
      <c r="D152" s="118"/>
      <c r="E152" s="118"/>
      <c r="F152" s="118"/>
      <c r="G152" s="118"/>
    </row>
    <row r="153" spans="3:7" x14ac:dyDescent="0.2">
      <c r="C153" s="118"/>
      <c r="D153" s="118"/>
      <c r="E153" s="118"/>
      <c r="F153" s="118"/>
      <c r="G153" s="118"/>
    </row>
    <row r="154" spans="3:7" x14ac:dyDescent="0.2">
      <c r="C154" s="118"/>
      <c r="D154" s="118"/>
      <c r="E154" s="118"/>
      <c r="F154" s="118"/>
      <c r="G154" s="118"/>
    </row>
    <row r="155" spans="3:7" x14ac:dyDescent="0.2">
      <c r="C155" s="118"/>
      <c r="D155" s="118"/>
      <c r="E155" s="118"/>
      <c r="F155" s="118"/>
      <c r="G155" s="118"/>
    </row>
    <row r="156" spans="3:7" x14ac:dyDescent="0.2">
      <c r="C156" s="118"/>
      <c r="D156" s="118"/>
      <c r="E156" s="118"/>
      <c r="F156" s="118"/>
      <c r="G156" s="118"/>
    </row>
    <row r="157" spans="3:7" x14ac:dyDescent="0.2">
      <c r="C157" s="118"/>
      <c r="D157" s="118"/>
      <c r="E157" s="118"/>
      <c r="F157" s="118"/>
      <c r="G157" s="118"/>
    </row>
    <row r="158" spans="3:7" x14ac:dyDescent="0.2">
      <c r="C158" s="118"/>
      <c r="D158" s="118"/>
      <c r="E158" s="118"/>
      <c r="F158" s="118"/>
      <c r="G158" s="118"/>
    </row>
    <row r="159" spans="3:7" x14ac:dyDescent="0.2">
      <c r="C159" s="118"/>
      <c r="D159" s="118"/>
      <c r="E159" s="118"/>
      <c r="F159" s="118"/>
      <c r="G159" s="118"/>
    </row>
    <row r="160" spans="3:7" x14ac:dyDescent="0.2">
      <c r="C160" s="118"/>
      <c r="D160" s="118"/>
      <c r="E160" s="118"/>
      <c r="F160" s="118"/>
      <c r="G160" s="118"/>
    </row>
    <row r="161" spans="3:7" x14ac:dyDescent="0.2">
      <c r="C161" s="118"/>
      <c r="D161" s="118"/>
      <c r="E161" s="118"/>
      <c r="F161" s="118"/>
      <c r="G161" s="118"/>
    </row>
    <row r="162" spans="3:7" x14ac:dyDescent="0.2">
      <c r="C162" s="118"/>
      <c r="D162" s="118"/>
      <c r="E162" s="118"/>
      <c r="F162" s="118"/>
      <c r="G162" s="118"/>
    </row>
    <row r="163" spans="3:7" x14ac:dyDescent="0.2">
      <c r="C163" s="118"/>
      <c r="D163" s="118"/>
      <c r="E163" s="118"/>
      <c r="F163" s="118"/>
      <c r="G163" s="118"/>
    </row>
    <row r="164" spans="3:7" x14ac:dyDescent="0.2">
      <c r="C164" s="118"/>
      <c r="D164" s="118"/>
      <c r="E164" s="118"/>
      <c r="F164" s="118"/>
      <c r="G164" s="118"/>
    </row>
    <row r="165" spans="3:7" x14ac:dyDescent="0.2">
      <c r="C165" s="118"/>
      <c r="D165" s="118"/>
      <c r="E165" s="118"/>
      <c r="F165" s="118"/>
      <c r="G165" s="118"/>
    </row>
    <row r="166" spans="3:7" x14ac:dyDescent="0.2">
      <c r="C166" s="118"/>
      <c r="D166" s="118"/>
      <c r="E166" s="118"/>
      <c r="F166" s="118"/>
      <c r="G166" s="118"/>
    </row>
    <row r="167" spans="3:7" x14ac:dyDescent="0.2">
      <c r="C167" s="118"/>
      <c r="D167" s="118"/>
      <c r="E167" s="118"/>
      <c r="F167" s="118"/>
      <c r="G167" s="118"/>
    </row>
    <row r="168" spans="3:7" x14ac:dyDescent="0.2">
      <c r="C168" s="118"/>
      <c r="D168" s="118"/>
      <c r="E168" s="118"/>
      <c r="F168" s="118"/>
      <c r="G168" s="118"/>
    </row>
    <row r="169" spans="3:7" x14ac:dyDescent="0.2">
      <c r="C169" s="118"/>
      <c r="D169" s="118"/>
      <c r="E169" s="118"/>
      <c r="F169" s="118"/>
      <c r="G169" s="118"/>
    </row>
    <row r="170" spans="3:7" x14ac:dyDescent="0.2">
      <c r="C170" s="118"/>
      <c r="D170" s="118"/>
      <c r="E170" s="118"/>
      <c r="F170" s="118"/>
      <c r="G170" s="118"/>
    </row>
    <row r="171" spans="3:7" x14ac:dyDescent="0.2">
      <c r="C171" s="118"/>
      <c r="D171" s="118"/>
      <c r="E171" s="118"/>
      <c r="F171" s="118"/>
      <c r="G171" s="118"/>
    </row>
    <row r="172" spans="3:7" x14ac:dyDescent="0.2">
      <c r="C172" s="118"/>
      <c r="D172" s="118"/>
      <c r="E172" s="118"/>
      <c r="F172" s="118"/>
      <c r="G172" s="118"/>
    </row>
  </sheetData>
  <mergeCells count="4">
    <mergeCell ref="B1:G1"/>
    <mergeCell ref="B5:B6"/>
    <mergeCell ref="B3:G3"/>
    <mergeCell ref="C5:F5"/>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43"/>
  <sheetViews>
    <sheetView showGridLines="0" showRowColHeaders="0" zoomScaleNormal="100" workbookViewId="0"/>
  </sheetViews>
  <sheetFormatPr defaultRowHeight="14.25" x14ac:dyDescent="0.2"/>
  <cols>
    <col min="1" max="1" customWidth="true" style="122" width="5.7109375" collapsed="false"/>
    <col min="2" max="2" customWidth="true" style="122" width="33.5703125" collapsed="false"/>
    <col min="3" max="7" customWidth="true" style="122" width="12.85546875" collapsed="false"/>
    <col min="8" max="16384" style="122" width="9.140625" collapsed="false"/>
  </cols>
  <sheetData>
    <row r="1" spans="2:8" x14ac:dyDescent="0.2">
      <c r="B1" s="714" t="s">
        <v>106</v>
      </c>
      <c r="C1" s="714"/>
      <c r="D1" s="714"/>
      <c r="E1" s="714"/>
      <c r="F1" s="714"/>
      <c r="G1" s="714"/>
      <c r="H1" s="202"/>
    </row>
    <row r="2" spans="2:8" ht="11.25" customHeight="1" x14ac:dyDescent="0.2"/>
    <row r="3" spans="2:8" ht="45" customHeight="1" x14ac:dyDescent="0.2">
      <c r="B3" s="741" t="s">
        <v>489</v>
      </c>
      <c r="C3" s="741"/>
      <c r="D3" s="741"/>
      <c r="E3" s="741"/>
      <c r="F3" s="741"/>
      <c r="G3" s="741"/>
    </row>
    <row r="4" spans="2:8" s="123" customFormat="1" ht="5.0999999999999996" customHeight="1" x14ac:dyDescent="0.2"/>
    <row r="5" spans="2:8" x14ac:dyDescent="0.2">
      <c r="B5" s="731" t="s">
        <v>115</v>
      </c>
      <c r="C5" s="731"/>
      <c r="D5" s="731"/>
      <c r="E5" s="731"/>
      <c r="F5" s="731"/>
      <c r="G5" s="731"/>
    </row>
    <row r="30" spans="2:7" ht="15" customHeight="1" x14ac:dyDescent="0.2">
      <c r="B30" s="272"/>
    </row>
    <row r="31" spans="2:7" ht="15" customHeight="1" x14ac:dyDescent="0.2">
      <c r="B31" s="124"/>
      <c r="C31" s="738">
        <v>2024</v>
      </c>
      <c r="D31" s="739"/>
      <c r="E31" s="739"/>
      <c r="F31" s="740"/>
      <c r="G31" s="483">
        <v>2025</v>
      </c>
    </row>
    <row r="32" spans="2:7" s="617" customFormat="1" ht="10.5" x14ac:dyDescent="0.15">
      <c r="B32" s="125"/>
      <c r="C32" s="125" t="s">
        <v>0</v>
      </c>
      <c r="D32" s="125" t="s">
        <v>1</v>
      </c>
      <c r="E32" s="125" t="s">
        <v>2</v>
      </c>
      <c r="F32" s="125" t="s">
        <v>3</v>
      </c>
      <c r="G32" s="125" t="s">
        <v>0</v>
      </c>
    </row>
    <row r="33" spans="2:7" s="617" customFormat="1" ht="10.5" x14ac:dyDescent="0.15">
      <c r="B33" s="126" t="s">
        <v>207</v>
      </c>
      <c r="C33" s="347">
        <f>C34+C39</f>
        <v>-447.7199999999998</v>
      </c>
      <c r="D33" s="347">
        <f>D34+D39</f>
        <v>-711.04</v>
      </c>
      <c r="E33" s="347">
        <f>E34+E39</f>
        <v>-873.9699999999998</v>
      </c>
      <c r="F33" s="347">
        <f>F34+F39</f>
        <v>-884.27</v>
      </c>
      <c r="G33" s="347">
        <v>-1020.4961588000006</v>
      </c>
    </row>
    <row r="34" spans="2:7" s="617" customFormat="1" ht="10.5" x14ac:dyDescent="0.15">
      <c r="B34" s="127" t="s">
        <v>227</v>
      </c>
      <c r="C34" s="348">
        <f>SUM(C35:C38)</f>
        <v>2091.5100000000002</v>
      </c>
      <c r="D34" s="348">
        <f>SUM(D35:D38)</f>
        <v>2208.3900000000003</v>
      </c>
      <c r="E34" s="348">
        <f>SUM(E35:E38)</f>
        <v>2351.7000000000003</v>
      </c>
      <c r="F34" s="348">
        <f>SUM(F35:F38)</f>
        <v>2332.08</v>
      </c>
      <c r="G34" s="348">
        <v>2049.0166488899999</v>
      </c>
    </row>
    <row r="35" spans="2:7" s="617" customFormat="1" ht="10.5" x14ac:dyDescent="0.15">
      <c r="B35" s="127" t="s">
        <v>228</v>
      </c>
      <c r="C35" s="348">
        <v>797.12</v>
      </c>
      <c r="D35" s="348">
        <v>707.94</v>
      </c>
      <c r="E35" s="348">
        <v>701.21</v>
      </c>
      <c r="F35" s="348">
        <v>807.25</v>
      </c>
      <c r="G35" s="348">
        <v>691.02734999999996</v>
      </c>
    </row>
    <row r="36" spans="2:7" s="617" customFormat="1" ht="10.5" x14ac:dyDescent="0.15">
      <c r="B36" s="127" t="s">
        <v>212</v>
      </c>
      <c r="C36" s="348">
        <v>568.54</v>
      </c>
      <c r="D36" s="348">
        <v>683.86</v>
      </c>
      <c r="E36" s="348">
        <v>740.2</v>
      </c>
      <c r="F36" s="348">
        <v>711.13</v>
      </c>
      <c r="G36" s="348">
        <v>626.05286265000007</v>
      </c>
    </row>
    <row r="37" spans="2:7" s="617" customFormat="1" ht="10.5" x14ac:dyDescent="0.15">
      <c r="B37" s="127" t="s">
        <v>229</v>
      </c>
      <c r="C37" s="348">
        <v>256.18</v>
      </c>
      <c r="D37" s="348">
        <v>308.18999999999994</v>
      </c>
      <c r="E37" s="348">
        <v>294.70999999999998</v>
      </c>
      <c r="F37" s="348">
        <v>275.87999999999994</v>
      </c>
      <c r="G37" s="348">
        <v>208.78171068000003</v>
      </c>
    </row>
    <row r="38" spans="2:7" s="617" customFormat="1" ht="10.5" x14ac:dyDescent="0.15">
      <c r="B38" s="127" t="s">
        <v>230</v>
      </c>
      <c r="C38" s="348">
        <v>469.67000000000007</v>
      </c>
      <c r="D38" s="348">
        <v>508.4</v>
      </c>
      <c r="E38" s="348">
        <v>615.58000000000004</v>
      </c>
      <c r="F38" s="348">
        <v>537.81999999999994</v>
      </c>
      <c r="G38" s="348">
        <v>523.15472555999997</v>
      </c>
    </row>
    <row r="39" spans="2:7" s="617" customFormat="1" ht="10.5" x14ac:dyDescent="0.15">
      <c r="B39" s="127" t="s">
        <v>231</v>
      </c>
      <c r="C39" s="348">
        <f>SUM(C40:C43)</f>
        <v>-2539.23</v>
      </c>
      <c r="D39" s="348">
        <f>SUM(D40:D43)</f>
        <v>-2919.4300000000003</v>
      </c>
      <c r="E39" s="348">
        <f>SUM(E40:E43)</f>
        <v>-3225.67</v>
      </c>
      <c r="F39" s="348">
        <f>SUM(F40:F43)</f>
        <v>-3216.35</v>
      </c>
      <c r="G39" s="348">
        <v>-3069.5128076900005</v>
      </c>
    </row>
    <row r="40" spans="2:7" s="617" customFormat="1" ht="10.5" x14ac:dyDescent="0.15">
      <c r="B40" s="127" t="s">
        <v>228</v>
      </c>
      <c r="C40" s="348">
        <v>-1881.91</v>
      </c>
      <c r="D40" s="348">
        <v>-2081.44</v>
      </c>
      <c r="E40" s="348">
        <v>-2296.2600000000002</v>
      </c>
      <c r="F40" s="348">
        <v>-2373.83</v>
      </c>
      <c r="G40" s="348">
        <v>-2316.7514353800002</v>
      </c>
    </row>
    <row r="41" spans="2:7" s="617" customFormat="1" ht="10.5" x14ac:dyDescent="0.15">
      <c r="B41" s="127" t="s">
        <v>212</v>
      </c>
      <c r="C41" s="348">
        <v>-358.19</v>
      </c>
      <c r="D41" s="348">
        <v>-444.08</v>
      </c>
      <c r="E41" s="348">
        <v>-508.56</v>
      </c>
      <c r="F41" s="348">
        <v>-474.1</v>
      </c>
      <c r="G41" s="348">
        <v>-425.85446473000002</v>
      </c>
    </row>
    <row r="42" spans="2:7" s="617" customFormat="1" ht="10.5" x14ac:dyDescent="0.15">
      <c r="B42" s="127" t="s">
        <v>229</v>
      </c>
      <c r="C42" s="348">
        <v>-180.69</v>
      </c>
      <c r="D42" s="348">
        <v>-265.82</v>
      </c>
      <c r="E42" s="348">
        <v>-291.60000000000002</v>
      </c>
      <c r="F42" s="348">
        <v>-238.92</v>
      </c>
      <c r="G42" s="348">
        <v>-204.13194698000001</v>
      </c>
    </row>
    <row r="43" spans="2:7" s="617" customFormat="1" ht="10.5" x14ac:dyDescent="0.15">
      <c r="B43" s="127" t="s">
        <v>230</v>
      </c>
      <c r="C43" s="348">
        <v>-118.44</v>
      </c>
      <c r="D43" s="348">
        <v>-128.09</v>
      </c>
      <c r="E43" s="348">
        <v>-129.25</v>
      </c>
      <c r="F43" s="348">
        <v>-129.5</v>
      </c>
      <c r="G43" s="348">
        <v>-122.7749606</v>
      </c>
    </row>
  </sheetData>
  <mergeCells count="4">
    <mergeCell ref="B1:G1"/>
    <mergeCell ref="C31:F31"/>
    <mergeCell ref="B5:G5"/>
    <mergeCell ref="B3:G3"/>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A180"/>
  <sheetViews>
    <sheetView showGridLines="0" showRowColHeaders="0" zoomScaleNormal="100" workbookViewId="0"/>
  </sheetViews>
  <sheetFormatPr defaultRowHeight="14.25" x14ac:dyDescent="0.2"/>
  <cols>
    <col min="1" max="1" customWidth="true" style="9" width="5.7109375" collapsed="false"/>
    <col min="2" max="2" customWidth="true" style="9" width="55.5703125" collapsed="false"/>
    <col min="3" max="7" customWidth="true" style="9" width="9.5703125" collapsed="false"/>
    <col min="8" max="8" customWidth="true" style="9" width="11.85546875" collapsed="false"/>
    <col min="9" max="16384" style="9" width="9.140625" collapsed="false"/>
  </cols>
  <sheetData>
    <row r="1" spans="2:27" x14ac:dyDescent="0.2">
      <c r="B1" s="714" t="s">
        <v>106</v>
      </c>
      <c r="C1" s="714"/>
      <c r="D1" s="714"/>
      <c r="E1" s="714"/>
      <c r="F1" s="714"/>
      <c r="G1" s="714"/>
      <c r="H1" s="714"/>
      <c r="I1" s="202"/>
    </row>
    <row r="2" spans="2:27" ht="11.25" customHeight="1" x14ac:dyDescent="0.2"/>
    <row r="3" spans="2:27" x14ac:dyDescent="0.2">
      <c r="B3" s="747" t="s">
        <v>87</v>
      </c>
      <c r="C3" s="747"/>
      <c r="D3" s="747"/>
      <c r="E3" s="747"/>
      <c r="F3" s="747"/>
      <c r="G3" s="747"/>
      <c r="H3" s="747"/>
    </row>
    <row r="4" spans="2:27" ht="5.0999999999999996" customHeight="1" x14ac:dyDescent="0.2">
      <c r="B4" s="128"/>
    </row>
    <row r="5" spans="2:27" s="22" customFormat="1" ht="11.25" thickBot="1" x14ac:dyDescent="0.2">
      <c r="B5" s="748"/>
      <c r="C5" s="751">
        <v>2024</v>
      </c>
      <c r="D5" s="750"/>
      <c r="E5" s="750"/>
      <c r="F5" s="752"/>
      <c r="G5" s="498">
        <v>2025</v>
      </c>
      <c r="H5" s="749" t="s">
        <v>116</v>
      </c>
    </row>
    <row r="6" spans="2:27" s="22" customFormat="1" ht="11.25" thickBot="1" x14ac:dyDescent="0.2">
      <c r="B6" s="748"/>
      <c r="C6" s="584" t="s">
        <v>0</v>
      </c>
      <c r="D6" s="129" t="s">
        <v>1</v>
      </c>
      <c r="E6" s="129" t="s">
        <v>2</v>
      </c>
      <c r="F6" s="129" t="s">
        <v>3</v>
      </c>
      <c r="G6" s="129" t="s">
        <v>0</v>
      </c>
      <c r="H6" s="750"/>
    </row>
    <row r="7" spans="2:27" s="22" customFormat="1" ht="11.25" thickBot="1" x14ac:dyDescent="0.2">
      <c r="B7" s="748"/>
      <c r="C7" s="753" t="s">
        <v>8</v>
      </c>
      <c r="D7" s="754"/>
      <c r="E7" s="754"/>
      <c r="F7" s="754"/>
      <c r="G7" s="755"/>
      <c r="H7" s="585" t="s">
        <v>232</v>
      </c>
    </row>
    <row r="8" spans="2:27" s="22" customFormat="1" ht="12" thickTop="1" thickBot="1" x14ac:dyDescent="0.2">
      <c r="B8" s="130" t="s">
        <v>233</v>
      </c>
      <c r="C8" s="439">
        <v>-11.7</v>
      </c>
      <c r="D8" s="374">
        <v>-16.7</v>
      </c>
      <c r="E8" s="374">
        <v>-16.8</v>
      </c>
      <c r="F8" s="374">
        <v>-18.100000000000001</v>
      </c>
      <c r="G8" s="499">
        <v>-25.8</v>
      </c>
      <c r="H8" s="131">
        <v>-14.2</v>
      </c>
      <c r="AA8" s="619"/>
    </row>
    <row r="9" spans="2:27" s="22" customFormat="1" ht="12" thickTop="1" thickBot="1" x14ac:dyDescent="0.2">
      <c r="B9" s="349" t="s">
        <v>234</v>
      </c>
      <c r="C9" s="440">
        <v>-22.8</v>
      </c>
      <c r="D9" s="441">
        <v>-26.6</v>
      </c>
      <c r="E9" s="441">
        <v>-26.2</v>
      </c>
      <c r="F9" s="441">
        <v>-27.2</v>
      </c>
      <c r="G9" s="500">
        <v>-36.1</v>
      </c>
      <c r="H9" s="133">
        <v>-13.3</v>
      </c>
      <c r="AA9" s="619"/>
    </row>
    <row r="10" spans="2:27" s="22" customFormat="1" ht="12" thickTop="1" thickBot="1" x14ac:dyDescent="0.2">
      <c r="B10" s="165" t="s">
        <v>235</v>
      </c>
      <c r="C10" s="442">
        <v>35.5</v>
      </c>
      <c r="D10" s="443">
        <v>32.700000000000003</v>
      </c>
      <c r="E10" s="443">
        <v>27.6</v>
      </c>
      <c r="F10" s="443">
        <v>31.1</v>
      </c>
      <c r="G10" s="501">
        <v>33.299999999999997</v>
      </c>
      <c r="H10" s="134">
        <v>-2.2000000000000002</v>
      </c>
      <c r="AA10" s="619"/>
    </row>
    <row r="11" spans="2:27" s="22" customFormat="1" ht="12" thickTop="1" thickBot="1" x14ac:dyDescent="0.2">
      <c r="B11" s="165" t="s">
        <v>236</v>
      </c>
      <c r="C11" s="442">
        <v>58.3</v>
      </c>
      <c r="D11" s="443">
        <v>59.4</v>
      </c>
      <c r="E11" s="443">
        <v>53.8</v>
      </c>
      <c r="F11" s="443">
        <v>58.2</v>
      </c>
      <c r="G11" s="501">
        <v>69.400000000000006</v>
      </c>
      <c r="H11" s="134">
        <v>11.1</v>
      </c>
      <c r="AA11" s="619"/>
    </row>
    <row r="12" spans="2:27" s="22" customFormat="1" ht="12" thickTop="1" thickBot="1" x14ac:dyDescent="0.2">
      <c r="B12" s="349" t="s">
        <v>237</v>
      </c>
      <c r="C12" s="440">
        <v>2</v>
      </c>
      <c r="D12" s="441">
        <v>1</v>
      </c>
      <c r="E12" s="441">
        <v>0.1</v>
      </c>
      <c r="F12" s="441">
        <v>0.8</v>
      </c>
      <c r="G12" s="500">
        <v>0.1</v>
      </c>
      <c r="H12" s="133">
        <v>-1.8</v>
      </c>
      <c r="AA12" s="619"/>
    </row>
    <row r="13" spans="2:27" s="22" customFormat="1" ht="12" thickTop="1" thickBot="1" x14ac:dyDescent="0.2">
      <c r="B13" s="165" t="s">
        <v>238</v>
      </c>
      <c r="C13" s="442">
        <v>6.7</v>
      </c>
      <c r="D13" s="443">
        <v>7.2</v>
      </c>
      <c r="E13" s="443">
        <v>5.7</v>
      </c>
      <c r="F13" s="443">
        <v>5.6</v>
      </c>
      <c r="G13" s="501">
        <v>5.3</v>
      </c>
      <c r="H13" s="134">
        <v>-1.4</v>
      </c>
      <c r="AA13" s="619"/>
    </row>
    <row r="14" spans="2:27" s="22" customFormat="1" ht="12" thickTop="1" thickBot="1" x14ac:dyDescent="0.2">
      <c r="B14" s="350" t="s">
        <v>239</v>
      </c>
      <c r="C14" s="444">
        <v>5.0999999999999996</v>
      </c>
      <c r="D14" s="375">
        <v>5.8</v>
      </c>
      <c r="E14" s="375">
        <v>4.4000000000000004</v>
      </c>
      <c r="F14" s="375">
        <v>4.4000000000000004</v>
      </c>
      <c r="G14" s="502">
        <v>3.9</v>
      </c>
      <c r="H14" s="135">
        <v>-1.2</v>
      </c>
      <c r="AA14" s="619"/>
    </row>
    <row r="15" spans="2:27" s="22" customFormat="1" ht="12" thickTop="1" thickBot="1" x14ac:dyDescent="0.2">
      <c r="B15" s="165" t="s">
        <v>240</v>
      </c>
      <c r="C15" s="442">
        <v>4.7</v>
      </c>
      <c r="D15" s="443">
        <v>6.2</v>
      </c>
      <c r="E15" s="443">
        <v>5.6</v>
      </c>
      <c r="F15" s="443">
        <v>4.9000000000000004</v>
      </c>
      <c r="G15" s="501">
        <v>5.2</v>
      </c>
      <c r="H15" s="134">
        <v>0.5</v>
      </c>
      <c r="AA15" s="619"/>
    </row>
    <row r="16" spans="2:27" s="22" customFormat="1" ht="12" thickTop="1" thickBot="1" x14ac:dyDescent="0.2">
      <c r="B16" s="350" t="s">
        <v>241</v>
      </c>
      <c r="C16" s="444">
        <v>4</v>
      </c>
      <c r="D16" s="375">
        <v>5.5</v>
      </c>
      <c r="E16" s="375">
        <v>5</v>
      </c>
      <c r="F16" s="375">
        <v>4.4000000000000004</v>
      </c>
      <c r="G16" s="502">
        <v>4.5999999999999996</v>
      </c>
      <c r="H16" s="136">
        <v>0.6</v>
      </c>
      <c r="AA16" s="619"/>
    </row>
    <row r="17" spans="2:27" s="22" customFormat="1" ht="12" thickTop="1" thickBot="1" x14ac:dyDescent="0.2">
      <c r="B17" s="349" t="s">
        <v>242</v>
      </c>
      <c r="C17" s="440">
        <v>9.1</v>
      </c>
      <c r="D17" s="441">
        <v>8.9</v>
      </c>
      <c r="E17" s="441">
        <v>9.3000000000000007</v>
      </c>
      <c r="F17" s="441">
        <v>8.4</v>
      </c>
      <c r="G17" s="500">
        <v>10.1</v>
      </c>
      <c r="H17" s="133">
        <v>1</v>
      </c>
      <c r="AA17" s="619"/>
    </row>
    <row r="18" spans="2:27" s="22" customFormat="1" ht="12" thickTop="1" thickBot="1" x14ac:dyDescent="0.2">
      <c r="B18" s="165" t="s">
        <v>243</v>
      </c>
      <c r="C18" s="442">
        <v>12.2</v>
      </c>
      <c r="D18" s="443">
        <v>12</v>
      </c>
      <c r="E18" s="443">
        <v>11.8</v>
      </c>
      <c r="F18" s="443">
        <v>11</v>
      </c>
      <c r="G18" s="501">
        <v>13.2</v>
      </c>
      <c r="H18" s="134">
        <v>1</v>
      </c>
      <c r="AA18" s="619"/>
    </row>
    <row r="19" spans="2:27" s="22" customFormat="1" ht="12" thickTop="1" thickBot="1" x14ac:dyDescent="0.2">
      <c r="B19" s="350" t="s">
        <v>244</v>
      </c>
      <c r="C19" s="444">
        <v>6.6</v>
      </c>
      <c r="D19" s="375">
        <v>6</v>
      </c>
      <c r="E19" s="375">
        <v>5</v>
      </c>
      <c r="F19" s="375">
        <v>5.4</v>
      </c>
      <c r="G19" s="502">
        <v>6.6</v>
      </c>
      <c r="H19" s="135">
        <v>0</v>
      </c>
      <c r="AA19" s="619"/>
    </row>
    <row r="20" spans="2:27" s="22" customFormat="1" ht="12" thickTop="1" thickBot="1" x14ac:dyDescent="0.2">
      <c r="B20" s="350" t="s">
        <v>245</v>
      </c>
      <c r="C20" s="444">
        <v>2</v>
      </c>
      <c r="D20" s="375">
        <v>1.9</v>
      </c>
      <c r="E20" s="375">
        <v>3.1</v>
      </c>
      <c r="F20" s="375">
        <v>2.2000000000000002</v>
      </c>
      <c r="G20" s="502">
        <v>3.1</v>
      </c>
      <c r="H20" s="135">
        <v>1.1000000000000001</v>
      </c>
      <c r="AA20" s="619"/>
    </row>
    <row r="21" spans="2:27" s="22" customFormat="1" ht="12" thickTop="1" thickBot="1" x14ac:dyDescent="0.2">
      <c r="B21" s="165" t="s">
        <v>246</v>
      </c>
      <c r="C21" s="442">
        <v>3.1</v>
      </c>
      <c r="D21" s="443">
        <v>3</v>
      </c>
      <c r="E21" s="443">
        <v>2.5</v>
      </c>
      <c r="F21" s="443">
        <v>2.6</v>
      </c>
      <c r="G21" s="501">
        <v>3.1</v>
      </c>
      <c r="H21" s="134">
        <v>0</v>
      </c>
      <c r="AA21" s="619"/>
    </row>
    <row r="22" spans="2:27" s="22" customFormat="1" ht="12" thickTop="1" thickBot="1" x14ac:dyDescent="0.2">
      <c r="B22" s="119" t="s">
        <v>208</v>
      </c>
      <c r="C22" s="440">
        <v>0.4</v>
      </c>
      <c r="D22" s="441">
        <v>0.4</v>
      </c>
      <c r="E22" s="441">
        <v>0.4</v>
      </c>
      <c r="F22" s="441">
        <v>0.6</v>
      </c>
      <c r="G22" s="500">
        <v>0.3</v>
      </c>
      <c r="H22" s="133">
        <v>-0.1</v>
      </c>
      <c r="AA22" s="619"/>
    </row>
    <row r="23" spans="2:27" s="22" customFormat="1" ht="11.25" thickTop="1" x14ac:dyDescent="0.15">
      <c r="B23" s="206" t="s">
        <v>247</v>
      </c>
      <c r="C23" s="445">
        <v>-11.2</v>
      </c>
      <c r="D23" s="497">
        <v>-16.3</v>
      </c>
      <c r="E23" s="497">
        <v>-16.399999999999999</v>
      </c>
      <c r="F23" s="497">
        <v>-17.5</v>
      </c>
      <c r="G23" s="503">
        <v>-25.5</v>
      </c>
      <c r="H23" s="255">
        <v>-14.3</v>
      </c>
      <c r="AA23" s="619"/>
    </row>
    <row r="74" spans="3:8" x14ac:dyDescent="0.2">
      <c r="C74" s="132"/>
      <c r="D74" s="132"/>
      <c r="E74" s="132"/>
      <c r="F74" s="132"/>
      <c r="G74" s="132"/>
      <c r="H74" s="132"/>
    </row>
    <row r="75" spans="3:8" x14ac:dyDescent="0.2">
      <c r="C75" s="132"/>
      <c r="D75" s="132"/>
      <c r="E75" s="132"/>
      <c r="F75" s="132"/>
      <c r="G75" s="132"/>
      <c r="H75" s="132"/>
    </row>
    <row r="76" spans="3:8" x14ac:dyDescent="0.2">
      <c r="C76" s="132"/>
      <c r="D76" s="132"/>
      <c r="E76" s="132"/>
      <c r="F76" s="132"/>
      <c r="G76" s="132"/>
      <c r="H76" s="132"/>
    </row>
    <row r="77" spans="3:8" x14ac:dyDescent="0.2">
      <c r="C77" s="132"/>
      <c r="D77" s="132"/>
      <c r="E77" s="132"/>
      <c r="F77" s="132"/>
      <c r="G77" s="132"/>
      <c r="H77" s="132"/>
    </row>
    <row r="78" spans="3:8" x14ac:dyDescent="0.2">
      <c r="C78" s="132"/>
      <c r="D78" s="132"/>
      <c r="E78" s="132"/>
      <c r="F78" s="132"/>
      <c r="G78" s="132"/>
      <c r="H78" s="132"/>
    </row>
    <row r="79" spans="3:8" x14ac:dyDescent="0.2">
      <c r="C79" s="132"/>
      <c r="D79" s="132"/>
      <c r="E79" s="132"/>
      <c r="F79" s="132"/>
      <c r="G79" s="132"/>
      <c r="H79" s="132"/>
    </row>
    <row r="80" spans="3:8" x14ac:dyDescent="0.2">
      <c r="C80" s="132"/>
      <c r="D80" s="132"/>
      <c r="E80" s="132"/>
      <c r="F80" s="132"/>
      <c r="G80" s="132"/>
      <c r="H80" s="132"/>
    </row>
    <row r="81" spans="3:8" x14ac:dyDescent="0.2">
      <c r="C81" s="132"/>
      <c r="D81" s="132"/>
      <c r="E81" s="132"/>
      <c r="F81" s="132"/>
      <c r="G81" s="132"/>
      <c r="H81" s="132"/>
    </row>
    <row r="82" spans="3:8" x14ac:dyDescent="0.2">
      <c r="C82" s="132"/>
      <c r="D82" s="132"/>
      <c r="E82" s="132"/>
      <c r="F82" s="132"/>
      <c r="G82" s="132"/>
      <c r="H82" s="132"/>
    </row>
    <row r="83" spans="3:8" x14ac:dyDescent="0.2">
      <c r="C83" s="132"/>
      <c r="D83" s="132"/>
      <c r="E83" s="132"/>
      <c r="F83" s="132"/>
      <c r="G83" s="132"/>
      <c r="H83" s="132"/>
    </row>
    <row r="84" spans="3:8" x14ac:dyDescent="0.2">
      <c r="C84" s="132"/>
      <c r="D84" s="132"/>
      <c r="E84" s="132"/>
      <c r="F84" s="132"/>
      <c r="G84" s="132"/>
      <c r="H84" s="132"/>
    </row>
    <row r="85" spans="3:8" x14ac:dyDescent="0.2">
      <c r="C85" s="132"/>
      <c r="D85" s="132"/>
      <c r="E85" s="132"/>
      <c r="F85" s="132"/>
      <c r="G85" s="132"/>
      <c r="H85" s="132"/>
    </row>
    <row r="86" spans="3:8" x14ac:dyDescent="0.2">
      <c r="C86" s="132"/>
      <c r="D86" s="132"/>
      <c r="E86" s="132"/>
      <c r="F86" s="132"/>
      <c r="G86" s="132"/>
      <c r="H86" s="132"/>
    </row>
    <row r="87" spans="3:8" x14ac:dyDescent="0.2">
      <c r="C87" s="132"/>
      <c r="D87" s="132"/>
      <c r="E87" s="132"/>
      <c r="F87" s="132"/>
      <c r="G87" s="132"/>
      <c r="H87" s="132"/>
    </row>
    <row r="88" spans="3:8" x14ac:dyDescent="0.2">
      <c r="C88" s="132"/>
      <c r="D88" s="132"/>
      <c r="E88" s="132"/>
      <c r="F88" s="132"/>
      <c r="G88" s="132"/>
      <c r="H88" s="132"/>
    </row>
    <row r="89" spans="3:8" x14ac:dyDescent="0.2">
      <c r="C89" s="132"/>
      <c r="D89" s="132"/>
      <c r="E89" s="132"/>
      <c r="F89" s="132"/>
      <c r="G89" s="132"/>
      <c r="H89" s="132"/>
    </row>
    <row r="90" spans="3:8" x14ac:dyDescent="0.2">
      <c r="C90" s="132"/>
      <c r="D90" s="132"/>
      <c r="E90" s="132"/>
      <c r="F90" s="132"/>
      <c r="G90" s="132"/>
      <c r="H90" s="132"/>
    </row>
    <row r="91" spans="3:8" x14ac:dyDescent="0.2">
      <c r="C91" s="132"/>
      <c r="D91" s="132"/>
      <c r="E91" s="132"/>
      <c r="F91" s="132"/>
      <c r="G91" s="132"/>
      <c r="H91" s="132"/>
    </row>
    <row r="92" spans="3:8" x14ac:dyDescent="0.2">
      <c r="C92" s="132"/>
      <c r="D92" s="132"/>
      <c r="E92" s="132"/>
      <c r="F92" s="132"/>
      <c r="G92" s="132"/>
      <c r="H92" s="132"/>
    </row>
    <row r="93" spans="3:8" x14ac:dyDescent="0.2">
      <c r="C93" s="132"/>
      <c r="D93" s="132"/>
      <c r="E93" s="132"/>
      <c r="F93" s="132"/>
      <c r="G93" s="132"/>
      <c r="H93" s="132"/>
    </row>
    <row r="94" spans="3:8" x14ac:dyDescent="0.2">
      <c r="C94" s="132"/>
      <c r="D94" s="132"/>
      <c r="E94" s="132"/>
      <c r="F94" s="132"/>
      <c r="G94" s="132"/>
      <c r="H94" s="132"/>
    </row>
    <row r="95" spans="3:8" x14ac:dyDescent="0.2">
      <c r="C95" s="132"/>
      <c r="D95" s="132"/>
      <c r="E95" s="132"/>
      <c r="F95" s="132"/>
      <c r="G95" s="132"/>
      <c r="H95" s="132"/>
    </row>
    <row r="96" spans="3:8" x14ac:dyDescent="0.2">
      <c r="C96" s="132"/>
      <c r="D96" s="132"/>
      <c r="E96" s="132"/>
      <c r="F96" s="132"/>
      <c r="G96" s="132"/>
      <c r="H96" s="132"/>
    </row>
    <row r="97" spans="3:8" x14ac:dyDescent="0.2">
      <c r="C97" s="132"/>
      <c r="D97" s="132"/>
      <c r="E97" s="132"/>
      <c r="F97" s="132"/>
      <c r="G97" s="132"/>
      <c r="H97" s="132"/>
    </row>
    <row r="98" spans="3:8" x14ac:dyDescent="0.2">
      <c r="C98" s="132"/>
      <c r="D98" s="132"/>
      <c r="E98" s="132"/>
      <c r="F98" s="132"/>
      <c r="G98" s="132"/>
      <c r="H98" s="132"/>
    </row>
    <row r="99" spans="3:8" x14ac:dyDescent="0.2">
      <c r="C99" s="132"/>
      <c r="D99" s="132"/>
      <c r="E99" s="132"/>
      <c r="F99" s="132"/>
      <c r="G99" s="132"/>
      <c r="H99" s="132"/>
    </row>
    <row r="100" spans="3:8" x14ac:dyDescent="0.2">
      <c r="C100" s="132"/>
      <c r="D100" s="132"/>
      <c r="E100" s="132"/>
      <c r="F100" s="132"/>
      <c r="G100" s="132"/>
      <c r="H100" s="132"/>
    </row>
    <row r="101" spans="3:8" x14ac:dyDescent="0.2">
      <c r="C101" s="132"/>
      <c r="D101" s="132"/>
      <c r="E101" s="132"/>
      <c r="F101" s="132"/>
      <c r="G101" s="132"/>
      <c r="H101" s="132"/>
    </row>
    <row r="102" spans="3:8" x14ac:dyDescent="0.2">
      <c r="C102" s="132"/>
      <c r="D102" s="132"/>
      <c r="E102" s="132"/>
      <c r="F102" s="132"/>
      <c r="G102" s="132"/>
      <c r="H102" s="132"/>
    </row>
    <row r="103" spans="3:8" x14ac:dyDescent="0.2">
      <c r="C103" s="132"/>
      <c r="D103" s="132"/>
      <c r="E103" s="132"/>
      <c r="F103" s="132"/>
      <c r="G103" s="132"/>
      <c r="H103" s="132"/>
    </row>
    <row r="104" spans="3:8" x14ac:dyDescent="0.2">
      <c r="C104" s="132"/>
      <c r="D104" s="132"/>
      <c r="E104" s="132"/>
      <c r="F104" s="132"/>
      <c r="G104" s="132"/>
      <c r="H104" s="132"/>
    </row>
    <row r="105" spans="3:8" x14ac:dyDescent="0.2">
      <c r="C105" s="132"/>
      <c r="D105" s="132"/>
      <c r="E105" s="132"/>
      <c r="F105" s="132"/>
      <c r="G105" s="132"/>
      <c r="H105" s="132"/>
    </row>
    <row r="106" spans="3:8" x14ac:dyDescent="0.2">
      <c r="C106" s="132"/>
      <c r="D106" s="132"/>
      <c r="E106" s="132"/>
      <c r="F106" s="132"/>
      <c r="G106" s="132"/>
      <c r="H106" s="132"/>
    </row>
    <row r="107" spans="3:8" x14ac:dyDescent="0.2">
      <c r="C107" s="132"/>
      <c r="D107" s="132"/>
      <c r="E107" s="132"/>
      <c r="F107" s="132"/>
      <c r="G107" s="132"/>
      <c r="H107" s="132"/>
    </row>
    <row r="108" spans="3:8" x14ac:dyDescent="0.2">
      <c r="C108" s="132"/>
      <c r="D108" s="132"/>
      <c r="E108" s="132"/>
      <c r="F108" s="132"/>
      <c r="G108" s="132"/>
      <c r="H108" s="132"/>
    </row>
    <row r="109" spans="3:8" x14ac:dyDescent="0.2">
      <c r="C109" s="132"/>
      <c r="D109" s="132"/>
      <c r="E109" s="132"/>
      <c r="F109" s="132"/>
      <c r="G109" s="132"/>
      <c r="H109" s="132"/>
    </row>
    <row r="110" spans="3:8" x14ac:dyDescent="0.2">
      <c r="C110" s="132"/>
      <c r="D110" s="132"/>
      <c r="E110" s="132"/>
      <c r="F110" s="132"/>
      <c r="G110" s="132"/>
      <c r="H110" s="132"/>
    </row>
    <row r="111" spans="3:8" x14ac:dyDescent="0.2">
      <c r="C111" s="132"/>
      <c r="D111" s="132"/>
      <c r="E111" s="132"/>
      <c r="F111" s="132"/>
      <c r="G111" s="132"/>
      <c r="H111" s="132"/>
    </row>
    <row r="112" spans="3:8" x14ac:dyDescent="0.2">
      <c r="C112" s="132"/>
      <c r="D112" s="132"/>
      <c r="E112" s="132"/>
      <c r="F112" s="132"/>
      <c r="G112" s="132"/>
      <c r="H112" s="132"/>
    </row>
    <row r="113" spans="3:8" x14ac:dyDescent="0.2">
      <c r="C113" s="132"/>
      <c r="D113" s="132"/>
      <c r="E113" s="132"/>
      <c r="F113" s="132"/>
      <c r="G113" s="132"/>
      <c r="H113" s="132"/>
    </row>
    <row r="114" spans="3:8" x14ac:dyDescent="0.2">
      <c r="C114" s="132"/>
      <c r="D114" s="132"/>
      <c r="E114" s="132"/>
      <c r="F114" s="132"/>
      <c r="G114" s="132"/>
      <c r="H114" s="132"/>
    </row>
    <row r="115" spans="3:8" x14ac:dyDescent="0.2">
      <c r="C115" s="132"/>
      <c r="D115" s="132"/>
      <c r="E115" s="132"/>
      <c r="F115" s="132"/>
      <c r="G115" s="132"/>
      <c r="H115" s="132"/>
    </row>
    <row r="116" spans="3:8" x14ac:dyDescent="0.2">
      <c r="C116" s="132"/>
      <c r="D116" s="132"/>
      <c r="E116" s="132"/>
      <c r="F116" s="132"/>
      <c r="G116" s="132"/>
      <c r="H116" s="132"/>
    </row>
    <row r="117" spans="3:8" x14ac:dyDescent="0.2">
      <c r="C117" s="132"/>
      <c r="D117" s="132"/>
      <c r="E117" s="132"/>
      <c r="F117" s="132"/>
      <c r="G117" s="132"/>
      <c r="H117" s="132"/>
    </row>
    <row r="118" spans="3:8" x14ac:dyDescent="0.2">
      <c r="C118" s="132"/>
      <c r="D118" s="132"/>
      <c r="E118" s="132"/>
      <c r="F118" s="132"/>
      <c r="G118" s="132"/>
      <c r="H118" s="132"/>
    </row>
    <row r="119" spans="3:8" x14ac:dyDescent="0.2">
      <c r="C119" s="132"/>
      <c r="D119" s="132"/>
      <c r="E119" s="132"/>
      <c r="F119" s="132"/>
      <c r="G119" s="132"/>
      <c r="H119" s="132"/>
    </row>
    <row r="120" spans="3:8" x14ac:dyDescent="0.2">
      <c r="C120" s="132"/>
      <c r="D120" s="132"/>
      <c r="E120" s="132"/>
      <c r="F120" s="132"/>
      <c r="G120" s="132"/>
      <c r="H120" s="132"/>
    </row>
    <row r="121" spans="3:8" x14ac:dyDescent="0.2">
      <c r="C121" s="132"/>
      <c r="D121" s="132"/>
      <c r="E121" s="132"/>
      <c r="F121" s="132"/>
      <c r="G121" s="132"/>
      <c r="H121" s="132"/>
    </row>
    <row r="122" spans="3:8" x14ac:dyDescent="0.2">
      <c r="C122" s="132"/>
      <c r="D122" s="132"/>
      <c r="E122" s="132"/>
      <c r="F122" s="132"/>
      <c r="G122" s="132"/>
      <c r="H122" s="132"/>
    </row>
    <row r="123" spans="3:8" x14ac:dyDescent="0.2">
      <c r="C123" s="132"/>
      <c r="D123" s="132"/>
      <c r="E123" s="132"/>
      <c r="F123" s="132"/>
      <c r="G123" s="132"/>
      <c r="H123" s="132"/>
    </row>
    <row r="124" spans="3:8" x14ac:dyDescent="0.2">
      <c r="C124" s="132"/>
      <c r="D124" s="132"/>
      <c r="E124" s="132"/>
      <c r="F124" s="132"/>
      <c r="G124" s="132"/>
      <c r="H124" s="132"/>
    </row>
    <row r="125" spans="3:8" x14ac:dyDescent="0.2">
      <c r="C125" s="132"/>
      <c r="D125" s="132"/>
      <c r="E125" s="132"/>
      <c r="F125" s="132"/>
      <c r="G125" s="132"/>
      <c r="H125" s="132"/>
    </row>
    <row r="126" spans="3:8" x14ac:dyDescent="0.2">
      <c r="C126" s="132"/>
      <c r="D126" s="132"/>
      <c r="E126" s="132"/>
      <c r="F126" s="132"/>
      <c r="G126" s="132"/>
      <c r="H126" s="132"/>
    </row>
    <row r="127" spans="3:8" x14ac:dyDescent="0.2">
      <c r="C127" s="132"/>
      <c r="D127" s="132"/>
      <c r="E127" s="132"/>
      <c r="F127" s="132"/>
      <c r="G127" s="132"/>
      <c r="H127" s="132"/>
    </row>
    <row r="128" spans="3:8" x14ac:dyDescent="0.2">
      <c r="C128" s="132"/>
      <c r="D128" s="132"/>
      <c r="E128" s="132"/>
      <c r="F128" s="132"/>
      <c r="G128" s="132"/>
      <c r="H128" s="132"/>
    </row>
    <row r="129" spans="3:8" x14ac:dyDescent="0.2">
      <c r="C129" s="132"/>
      <c r="D129" s="132"/>
      <c r="E129" s="132"/>
      <c r="F129" s="132"/>
      <c r="G129" s="132"/>
      <c r="H129" s="132"/>
    </row>
    <row r="130" spans="3:8" x14ac:dyDescent="0.2">
      <c r="C130" s="132"/>
      <c r="D130" s="132"/>
      <c r="E130" s="132"/>
      <c r="F130" s="132"/>
      <c r="G130" s="132"/>
      <c r="H130" s="132"/>
    </row>
    <row r="131" spans="3:8" x14ac:dyDescent="0.2">
      <c r="C131" s="132"/>
      <c r="D131" s="132"/>
      <c r="E131" s="132"/>
      <c r="F131" s="132"/>
      <c r="G131" s="132"/>
      <c r="H131" s="132"/>
    </row>
    <row r="132" spans="3:8" x14ac:dyDescent="0.2">
      <c r="C132" s="132"/>
      <c r="D132" s="132"/>
      <c r="E132" s="132"/>
      <c r="F132" s="132"/>
      <c r="G132" s="132"/>
      <c r="H132" s="132"/>
    </row>
    <row r="133" spans="3:8" x14ac:dyDescent="0.2">
      <c r="C133" s="132"/>
      <c r="D133" s="132"/>
      <c r="E133" s="132"/>
      <c r="F133" s="132"/>
      <c r="G133" s="132"/>
      <c r="H133" s="132"/>
    </row>
    <row r="134" spans="3:8" x14ac:dyDescent="0.2">
      <c r="C134" s="132"/>
      <c r="D134" s="132"/>
      <c r="E134" s="132"/>
      <c r="F134" s="132"/>
      <c r="G134" s="132"/>
      <c r="H134" s="132"/>
    </row>
    <row r="135" spans="3:8" x14ac:dyDescent="0.2">
      <c r="C135" s="132"/>
      <c r="D135" s="132"/>
      <c r="E135" s="132"/>
      <c r="F135" s="132"/>
      <c r="G135" s="132"/>
      <c r="H135" s="132"/>
    </row>
    <row r="136" spans="3:8" x14ac:dyDescent="0.2">
      <c r="C136" s="132"/>
      <c r="D136" s="132"/>
      <c r="E136" s="132"/>
      <c r="F136" s="132"/>
      <c r="G136" s="132"/>
      <c r="H136" s="132"/>
    </row>
    <row r="137" spans="3:8" x14ac:dyDescent="0.2">
      <c r="C137" s="132"/>
      <c r="D137" s="132"/>
      <c r="E137" s="132"/>
      <c r="F137" s="132"/>
      <c r="G137" s="132"/>
      <c r="H137" s="132"/>
    </row>
    <row r="138" spans="3:8" x14ac:dyDescent="0.2">
      <c r="C138" s="132"/>
      <c r="D138" s="132"/>
      <c r="E138" s="132"/>
      <c r="F138" s="132"/>
      <c r="G138" s="132"/>
      <c r="H138" s="132"/>
    </row>
    <row r="139" spans="3:8" x14ac:dyDescent="0.2">
      <c r="C139" s="132"/>
      <c r="D139" s="132"/>
      <c r="E139" s="132"/>
      <c r="F139" s="132"/>
      <c r="G139" s="132"/>
      <c r="H139" s="132"/>
    </row>
    <row r="140" spans="3:8" x14ac:dyDescent="0.2">
      <c r="C140" s="132"/>
      <c r="D140" s="132"/>
      <c r="E140" s="132"/>
      <c r="F140" s="132"/>
      <c r="G140" s="132"/>
      <c r="H140" s="132"/>
    </row>
    <row r="141" spans="3:8" x14ac:dyDescent="0.2">
      <c r="C141" s="132"/>
      <c r="D141" s="132"/>
      <c r="E141" s="132"/>
      <c r="F141" s="132"/>
      <c r="G141" s="132"/>
      <c r="H141" s="132"/>
    </row>
    <row r="142" spans="3:8" x14ac:dyDescent="0.2">
      <c r="C142" s="132"/>
      <c r="D142" s="132"/>
      <c r="E142" s="132"/>
      <c r="F142" s="132"/>
      <c r="G142" s="132"/>
      <c r="H142" s="132"/>
    </row>
    <row r="143" spans="3:8" x14ac:dyDescent="0.2">
      <c r="C143" s="132"/>
      <c r="D143" s="132"/>
      <c r="E143" s="132"/>
      <c r="F143" s="132"/>
      <c r="G143" s="132"/>
      <c r="H143" s="132"/>
    </row>
    <row r="144" spans="3:8" x14ac:dyDescent="0.2">
      <c r="C144" s="132"/>
      <c r="D144" s="132"/>
      <c r="E144" s="132"/>
      <c r="F144" s="132"/>
      <c r="G144" s="132"/>
      <c r="H144" s="132"/>
    </row>
    <row r="145" spans="3:8" x14ac:dyDescent="0.2">
      <c r="C145" s="132"/>
      <c r="D145" s="132"/>
      <c r="E145" s="132"/>
      <c r="F145" s="132"/>
      <c r="G145" s="132"/>
      <c r="H145" s="132"/>
    </row>
    <row r="146" spans="3:8" x14ac:dyDescent="0.2">
      <c r="C146" s="132"/>
      <c r="D146" s="132"/>
      <c r="E146" s="132"/>
      <c r="F146" s="132"/>
      <c r="G146" s="132"/>
      <c r="H146" s="132"/>
    </row>
    <row r="147" spans="3:8" x14ac:dyDescent="0.2">
      <c r="C147" s="132"/>
      <c r="D147" s="132"/>
      <c r="E147" s="132"/>
      <c r="F147" s="132"/>
      <c r="G147" s="132"/>
      <c r="H147" s="132"/>
    </row>
    <row r="148" spans="3:8" x14ac:dyDescent="0.2">
      <c r="C148" s="132"/>
      <c r="D148" s="132"/>
      <c r="E148" s="132"/>
      <c r="F148" s="132"/>
      <c r="G148" s="132"/>
      <c r="H148" s="132"/>
    </row>
    <row r="149" spans="3:8" x14ac:dyDescent="0.2">
      <c r="C149" s="132"/>
      <c r="D149" s="132"/>
      <c r="E149" s="132"/>
      <c r="F149" s="132"/>
      <c r="G149" s="132"/>
      <c r="H149" s="132"/>
    </row>
    <row r="150" spans="3:8" x14ac:dyDescent="0.2">
      <c r="C150" s="132"/>
      <c r="D150" s="132"/>
      <c r="E150" s="132"/>
      <c r="F150" s="132"/>
      <c r="G150" s="132"/>
      <c r="H150" s="132"/>
    </row>
    <row r="151" spans="3:8" x14ac:dyDescent="0.2">
      <c r="C151" s="132"/>
      <c r="D151" s="132"/>
      <c r="E151" s="132"/>
      <c r="F151" s="132"/>
      <c r="G151" s="132"/>
      <c r="H151" s="132"/>
    </row>
    <row r="152" spans="3:8" x14ac:dyDescent="0.2">
      <c r="C152" s="132"/>
      <c r="D152" s="132"/>
      <c r="E152" s="132"/>
      <c r="F152" s="132"/>
      <c r="G152" s="132"/>
      <c r="H152" s="132"/>
    </row>
    <row r="153" spans="3:8" x14ac:dyDescent="0.2">
      <c r="C153" s="132"/>
      <c r="D153" s="132"/>
      <c r="E153" s="132"/>
      <c r="F153" s="132"/>
      <c r="G153" s="132"/>
      <c r="H153" s="132"/>
    </row>
    <row r="154" spans="3:8" x14ac:dyDescent="0.2">
      <c r="C154" s="132"/>
      <c r="D154" s="132"/>
      <c r="E154" s="132"/>
      <c r="F154" s="132"/>
      <c r="G154" s="132"/>
      <c r="H154" s="132"/>
    </row>
    <row r="155" spans="3:8" x14ac:dyDescent="0.2">
      <c r="C155" s="132"/>
      <c r="D155" s="132"/>
      <c r="E155" s="132"/>
      <c r="F155" s="132"/>
      <c r="G155" s="132"/>
      <c r="H155" s="132"/>
    </row>
    <row r="156" spans="3:8" x14ac:dyDescent="0.2">
      <c r="C156" s="132"/>
      <c r="D156" s="132"/>
      <c r="E156" s="132"/>
      <c r="F156" s="132"/>
      <c r="G156" s="132"/>
      <c r="H156" s="132"/>
    </row>
    <row r="157" spans="3:8" x14ac:dyDescent="0.2">
      <c r="C157" s="132"/>
      <c r="D157" s="132"/>
      <c r="E157" s="132"/>
      <c r="F157" s="132"/>
      <c r="G157" s="132"/>
      <c r="H157" s="132"/>
    </row>
    <row r="158" spans="3:8" x14ac:dyDescent="0.2">
      <c r="C158" s="132"/>
      <c r="D158" s="132"/>
      <c r="E158" s="132"/>
      <c r="F158" s="132"/>
      <c r="G158" s="132"/>
      <c r="H158" s="132"/>
    </row>
    <row r="159" spans="3:8" x14ac:dyDescent="0.2">
      <c r="C159" s="132"/>
      <c r="D159" s="132"/>
      <c r="E159" s="132"/>
      <c r="F159" s="132"/>
      <c r="G159" s="132"/>
      <c r="H159" s="132"/>
    </row>
    <row r="160" spans="3:8" x14ac:dyDescent="0.2">
      <c r="C160" s="132"/>
      <c r="D160" s="132"/>
      <c r="E160" s="132"/>
      <c r="F160" s="132"/>
      <c r="G160" s="132"/>
      <c r="H160" s="132"/>
    </row>
    <row r="161" spans="3:8" x14ac:dyDescent="0.2">
      <c r="C161" s="132"/>
      <c r="D161" s="132"/>
      <c r="E161" s="132"/>
      <c r="F161" s="132"/>
      <c r="G161" s="132"/>
      <c r="H161" s="132"/>
    </row>
    <row r="162" spans="3:8" x14ac:dyDescent="0.2">
      <c r="C162" s="132"/>
      <c r="D162" s="132"/>
      <c r="E162" s="132"/>
      <c r="F162" s="132"/>
      <c r="G162" s="132"/>
      <c r="H162" s="132"/>
    </row>
    <row r="163" spans="3:8" x14ac:dyDescent="0.2">
      <c r="C163" s="132"/>
      <c r="D163" s="132"/>
      <c r="E163" s="132"/>
      <c r="F163" s="132"/>
      <c r="G163" s="132"/>
      <c r="H163" s="132"/>
    </row>
    <row r="164" spans="3:8" x14ac:dyDescent="0.2">
      <c r="C164" s="132"/>
      <c r="D164" s="132"/>
      <c r="E164" s="132"/>
      <c r="F164" s="132"/>
      <c r="G164" s="132"/>
      <c r="H164" s="132"/>
    </row>
    <row r="165" spans="3:8" x14ac:dyDescent="0.2">
      <c r="C165" s="132"/>
      <c r="D165" s="132"/>
      <c r="E165" s="132"/>
      <c r="F165" s="132"/>
      <c r="G165" s="132"/>
      <c r="H165" s="132"/>
    </row>
    <row r="166" spans="3:8" x14ac:dyDescent="0.2">
      <c r="C166" s="132"/>
      <c r="D166" s="132"/>
      <c r="E166" s="132"/>
      <c r="F166" s="132"/>
      <c r="G166" s="132"/>
      <c r="H166" s="132"/>
    </row>
    <row r="167" spans="3:8" x14ac:dyDescent="0.2">
      <c r="C167" s="132"/>
      <c r="D167" s="132"/>
      <c r="E167" s="132"/>
      <c r="F167" s="132"/>
      <c r="G167" s="132"/>
      <c r="H167" s="132"/>
    </row>
    <row r="168" spans="3:8" x14ac:dyDescent="0.2">
      <c r="C168" s="132"/>
      <c r="D168" s="132"/>
      <c r="E168" s="132"/>
      <c r="F168" s="132"/>
      <c r="G168" s="132"/>
      <c r="H168" s="132"/>
    </row>
    <row r="169" spans="3:8" x14ac:dyDescent="0.2">
      <c r="C169" s="132"/>
      <c r="D169" s="132"/>
      <c r="E169" s="132"/>
      <c r="F169" s="132"/>
      <c r="G169" s="132"/>
      <c r="H169" s="132"/>
    </row>
    <row r="170" spans="3:8" x14ac:dyDescent="0.2">
      <c r="C170" s="132"/>
      <c r="D170" s="132"/>
      <c r="E170" s="132"/>
      <c r="F170" s="132"/>
      <c r="G170" s="132"/>
      <c r="H170" s="132"/>
    </row>
    <row r="171" spans="3:8" x14ac:dyDescent="0.2">
      <c r="C171" s="132"/>
      <c r="D171" s="132"/>
      <c r="E171" s="132"/>
      <c r="F171" s="132"/>
      <c r="G171" s="132"/>
      <c r="H171" s="132"/>
    </row>
    <row r="172" spans="3:8" x14ac:dyDescent="0.2">
      <c r="C172" s="132"/>
      <c r="D172" s="132"/>
      <c r="E172" s="132"/>
      <c r="F172" s="132"/>
      <c r="G172" s="132"/>
      <c r="H172" s="132"/>
    </row>
    <row r="173" spans="3:8" x14ac:dyDescent="0.2">
      <c r="C173" s="132"/>
      <c r="D173" s="132"/>
      <c r="E173" s="132"/>
      <c r="F173" s="132"/>
      <c r="G173" s="132"/>
      <c r="H173" s="132"/>
    </row>
    <row r="174" spans="3:8" x14ac:dyDescent="0.2">
      <c r="C174" s="132"/>
      <c r="D174" s="132"/>
      <c r="E174" s="132"/>
      <c r="F174" s="132"/>
      <c r="G174" s="132"/>
      <c r="H174" s="132"/>
    </row>
    <row r="175" spans="3:8" x14ac:dyDescent="0.2">
      <c r="C175" s="132"/>
      <c r="D175" s="132"/>
      <c r="E175" s="132"/>
      <c r="F175" s="132"/>
      <c r="G175" s="132"/>
      <c r="H175" s="132"/>
    </row>
    <row r="176" spans="3:8" x14ac:dyDescent="0.2">
      <c r="C176" s="132"/>
      <c r="D176" s="132"/>
      <c r="E176" s="132"/>
      <c r="F176" s="132"/>
      <c r="G176" s="132"/>
      <c r="H176" s="132"/>
    </row>
    <row r="177" spans="3:8" x14ac:dyDescent="0.2">
      <c r="C177" s="132"/>
      <c r="D177" s="132"/>
      <c r="E177" s="132"/>
      <c r="F177" s="132"/>
      <c r="G177" s="132"/>
      <c r="H177" s="132"/>
    </row>
    <row r="178" spans="3:8" x14ac:dyDescent="0.2">
      <c r="C178" s="132"/>
      <c r="D178" s="132"/>
      <c r="E178" s="132"/>
      <c r="F178" s="132"/>
      <c r="G178" s="132"/>
      <c r="H178" s="132"/>
    </row>
    <row r="179" spans="3:8" x14ac:dyDescent="0.2">
      <c r="C179" s="132"/>
      <c r="D179" s="132"/>
      <c r="E179" s="132"/>
      <c r="F179" s="132"/>
      <c r="G179" s="132"/>
      <c r="H179" s="132"/>
    </row>
    <row r="180" spans="3:8" x14ac:dyDescent="0.2">
      <c r="C180" s="132"/>
      <c r="D180" s="132"/>
      <c r="E180" s="132"/>
      <c r="F180" s="132"/>
      <c r="G180" s="132"/>
      <c r="H180" s="132"/>
    </row>
  </sheetData>
  <mergeCells count="6">
    <mergeCell ref="B1:H1"/>
    <mergeCell ref="B3:H3"/>
    <mergeCell ref="B5:B7"/>
    <mergeCell ref="H5:H6"/>
    <mergeCell ref="C5:F5"/>
    <mergeCell ref="C7:G7"/>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R35"/>
  <sheetViews>
    <sheetView showGridLines="0" showRowColHeaders="0" zoomScaleNormal="100" workbookViewId="0"/>
  </sheetViews>
  <sheetFormatPr defaultColWidth="9.140625" defaultRowHeight="14.25" x14ac:dyDescent="0.2"/>
  <cols>
    <col min="1" max="1" customWidth="true" style="139" width="5.7109375" collapsed="false"/>
    <col min="2" max="2" customWidth="true" style="139" width="30.7109375" collapsed="false"/>
    <col min="3" max="7" customWidth="true" style="140" width="12.42578125" collapsed="false"/>
    <col min="8" max="219" customWidth="true" style="139" width="9.140625" collapsed="false"/>
    <col min="220" max="16384" style="139" width="9.140625" collapsed="false"/>
  </cols>
  <sheetData>
    <row r="1" spans="2:18" s="9" customFormat="1" x14ac:dyDescent="0.2">
      <c r="B1" s="714" t="s">
        <v>106</v>
      </c>
      <c r="C1" s="715"/>
      <c r="D1" s="715"/>
      <c r="E1" s="715"/>
      <c r="F1" s="715"/>
      <c r="G1" s="715"/>
    </row>
    <row r="2" spans="2:18" s="9" customFormat="1" ht="11.25" customHeight="1" x14ac:dyDescent="0.2">
      <c r="B2" s="12"/>
      <c r="C2" s="12"/>
      <c r="D2" s="12"/>
      <c r="E2" s="12"/>
      <c r="F2" s="12"/>
      <c r="G2" s="12"/>
    </row>
    <row r="3" spans="2:18" s="42" customFormat="1" ht="30" customHeight="1" x14ac:dyDescent="0.25">
      <c r="B3" s="717" t="s">
        <v>118</v>
      </c>
      <c r="C3" s="717"/>
      <c r="D3" s="717"/>
      <c r="E3" s="717"/>
      <c r="F3" s="717"/>
      <c r="G3" s="717"/>
      <c r="I3" s="582"/>
      <c r="J3" s="582"/>
      <c r="K3" s="582"/>
      <c r="L3" s="582"/>
      <c r="M3" s="582"/>
      <c r="N3" s="582"/>
      <c r="O3" s="582"/>
      <c r="P3" s="582"/>
      <c r="Q3" s="582"/>
      <c r="R3" s="582"/>
    </row>
    <row r="4" spans="2:18" s="9" customFormat="1" ht="5.0999999999999996" customHeight="1" x14ac:dyDescent="0.2">
      <c r="B4" s="137"/>
      <c r="C4" s="137"/>
      <c r="D4" s="137"/>
      <c r="E4" s="137"/>
      <c r="F4" s="137"/>
      <c r="G4" s="137"/>
    </row>
    <row r="5" spans="2:18" s="220" customFormat="1" x14ac:dyDescent="0.2">
      <c r="B5" s="716" t="s">
        <v>117</v>
      </c>
      <c r="C5" s="716"/>
      <c r="D5" s="716"/>
      <c r="E5" s="716"/>
      <c r="F5" s="716"/>
      <c r="G5" s="716"/>
    </row>
    <row r="6" spans="2:18" s="9" customFormat="1" x14ac:dyDescent="0.2">
      <c r="B6" s="139"/>
      <c r="C6" s="140"/>
      <c r="D6" s="140"/>
      <c r="E6" s="140"/>
      <c r="F6" s="140"/>
      <c r="G6" s="140"/>
    </row>
    <row r="7" spans="2:18" x14ac:dyDescent="0.2">
      <c r="C7" s="139"/>
      <c r="D7" s="139"/>
      <c r="E7" s="139"/>
      <c r="F7" s="139"/>
      <c r="G7" s="139"/>
    </row>
    <row r="8" spans="2:18" x14ac:dyDescent="0.2">
      <c r="C8" s="139"/>
      <c r="D8" s="139"/>
      <c r="E8" s="139"/>
      <c r="F8" s="139"/>
      <c r="G8" s="139"/>
    </row>
    <row r="9" spans="2:18" x14ac:dyDescent="0.2">
      <c r="C9" s="139"/>
      <c r="D9" s="139"/>
      <c r="E9" s="139"/>
      <c r="F9" s="139"/>
      <c r="G9" s="139"/>
    </row>
    <row r="10" spans="2:18" x14ac:dyDescent="0.2">
      <c r="C10" s="139"/>
      <c r="D10" s="139"/>
      <c r="E10" s="139"/>
      <c r="F10" s="139"/>
      <c r="G10" s="139"/>
    </row>
    <row r="11" spans="2:18" x14ac:dyDescent="0.2">
      <c r="C11" s="139"/>
      <c r="D11" s="139"/>
      <c r="E11" s="139"/>
      <c r="F11" s="139"/>
      <c r="G11" s="139"/>
    </row>
    <row r="14" spans="2:18" x14ac:dyDescent="0.2">
      <c r="H14" s="232"/>
    </row>
    <row r="28" spans="2:7" s="621" customFormat="1" ht="21" x14ac:dyDescent="0.15">
      <c r="B28" s="141" t="s">
        <v>200</v>
      </c>
      <c r="C28" s="620"/>
      <c r="D28" s="620"/>
      <c r="E28" s="620"/>
      <c r="F28" s="620"/>
      <c r="G28" s="620"/>
    </row>
    <row r="29" spans="2:7" ht="15" customHeight="1" x14ac:dyDescent="0.2">
      <c r="B29" s="272"/>
      <c r="G29" s="256"/>
    </row>
    <row r="30" spans="2:7" ht="11.25" customHeight="1" x14ac:dyDescent="0.2">
      <c r="B30" s="756"/>
      <c r="C30" s="757">
        <v>2024</v>
      </c>
      <c r="D30" s="758"/>
      <c r="E30" s="758"/>
      <c r="F30" s="759"/>
      <c r="G30" s="157">
        <v>2025</v>
      </c>
    </row>
    <row r="31" spans="2:7" s="621" customFormat="1" ht="10.5" x14ac:dyDescent="0.15">
      <c r="B31" s="756"/>
      <c r="C31" s="257" t="s">
        <v>0</v>
      </c>
      <c r="D31" s="258" t="s">
        <v>1</v>
      </c>
      <c r="E31" s="258" t="s">
        <v>2</v>
      </c>
      <c r="F31" s="258" t="s">
        <v>3</v>
      </c>
      <c r="G31" s="258" t="s">
        <v>0</v>
      </c>
    </row>
    <row r="32" spans="2:7" s="621" customFormat="1" ht="10.5" x14ac:dyDescent="0.15">
      <c r="B32" s="142" t="s">
        <v>123</v>
      </c>
      <c r="C32" s="622">
        <v>-1084.79</v>
      </c>
      <c r="D32" s="622">
        <v>-1373.5</v>
      </c>
      <c r="E32" s="622">
        <v>-1595.05</v>
      </c>
      <c r="F32" s="622">
        <v>-1566.58</v>
      </c>
      <c r="G32" s="622">
        <v>-1625.7234000000001</v>
      </c>
    </row>
    <row r="33" spans="2:7" s="621" customFormat="1" ht="10.5" x14ac:dyDescent="0.15">
      <c r="B33" s="143" t="s">
        <v>248</v>
      </c>
      <c r="C33" s="623">
        <v>-743.37999999999965</v>
      </c>
      <c r="D33" s="623">
        <v>-904.61000000000024</v>
      </c>
      <c r="E33" s="623">
        <v>-969.26999999999953</v>
      </c>
      <c r="F33" s="623">
        <v>-991.7299999999999</v>
      </c>
      <c r="G33" s="623">
        <v>-1116.462401006846</v>
      </c>
    </row>
    <row r="34" spans="2:7" s="621" customFormat="1" ht="10.5" x14ac:dyDescent="0.15">
      <c r="B34" s="143" t="s">
        <v>249</v>
      </c>
      <c r="C34" s="623">
        <v>-7.480000000000004</v>
      </c>
      <c r="D34" s="623">
        <v>6.1100000000000136</v>
      </c>
      <c r="E34" s="623">
        <v>-33.200000000000024</v>
      </c>
      <c r="F34" s="623">
        <v>-33.200000000000003</v>
      </c>
      <c r="G34" s="623">
        <v>-15.744866210875585</v>
      </c>
    </row>
    <row r="35" spans="2:7" s="621" customFormat="1" ht="10.5" x14ac:dyDescent="0.15">
      <c r="B35" s="143" t="s">
        <v>250</v>
      </c>
      <c r="C35" s="623">
        <v>-333.93</v>
      </c>
      <c r="D35" s="623">
        <v>-474.99999999999989</v>
      </c>
      <c r="E35" s="623">
        <v>-592.58000000000004</v>
      </c>
      <c r="F35" s="623">
        <v>-541.65</v>
      </c>
      <c r="G35" s="623">
        <v>-493.51597330371931</v>
      </c>
    </row>
  </sheetData>
  <mergeCells count="5">
    <mergeCell ref="B1:G1"/>
    <mergeCell ref="B30:B31"/>
    <mergeCell ref="C30:F30"/>
    <mergeCell ref="B5:G5"/>
    <mergeCell ref="B3:G3"/>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2</vt:i4>
      </vt:variant>
    </vt:vector>
  </HeadingPairs>
  <TitlesOfParts>
    <vt:vector size="47"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'T9'!_Toc137040606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2025-07-03T13:35:12Z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27a6e032-4d2c-43ec-993e-9d06f28548d6</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