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charts/chart6.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Ex1.xml" ContentType="application/vnd.ms-office.chartex+xml"/>
  <Override PartName="/xl/charts/style7.xml" ContentType="application/vnd.ms-office.chartstyle+xml"/>
  <Override PartName="/xl/charts/colors7.xml" ContentType="application/vnd.ms-office.chartcolorstyle+xml"/>
  <Override PartName="/xl/charts/chartEx2.xml" ContentType="application/vnd.ms-office.chartex+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Ex3.xml" ContentType="application/vnd.ms-office.chartex+xml"/>
  <Override PartName="/xl/charts/style10.xml" ContentType="application/vnd.ms-office.chartstyle+xml"/>
  <Override PartName="/xl/charts/colors10.xml" ContentType="application/vnd.ms-office.chartcolorstyle+xml"/>
  <Override PartName="/xl/comments11.xml" ContentType="application/vnd.openxmlformats-officedocument.spreadsheetml.comments+xml"/>
  <Override PartName="/xl/drawings/drawing10.xml" ContentType="application/vnd.openxmlformats-officedocument.drawing+xml"/>
  <Override PartName="/xl/comments12.xml" ContentType="application/vnd.openxmlformats-officedocument.spreadsheetml.comments+xml"/>
  <Override PartName="/xl/charts/chart10.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xml"/>
  <Override PartName="/xl/comments13.xml" ContentType="application/vnd.openxmlformats-officedocument.spreadsheetml.comment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3.xml" ContentType="application/vnd.openxmlformats-officedocument.themeOverride+xml"/>
  <Override PartName="/xl/drawings/drawing12.xml" ContentType="application/vnd.openxmlformats-officedocument.drawingml.chartshapes+xml"/>
  <Override PartName="/xl/comments14.xml" ContentType="application/vnd.openxmlformats-officedocument.spreadsheetml.comments+xml"/>
  <Override PartName="/xl/drawings/drawing13.xml" ContentType="application/vnd.openxmlformats-officedocument.drawing+xml"/>
  <Override PartName="/xl/comments15.xml" ContentType="application/vnd.openxmlformats-officedocument.spreadsheetml.comments+xml"/>
  <Override PartName="/xl/charts/chartEx4.xml" ContentType="application/vnd.ms-office.chartex+xml"/>
  <Override PartName="/xl/charts/style12.xml" ContentType="application/vnd.ms-office.chartstyle+xml"/>
  <Override PartName="/xl/charts/colors12.xml" ContentType="application/vnd.ms-office.chartcolorstyle+xml"/>
  <Override PartName="/xl/theme/themeOverride4.xml" ContentType="application/vnd.openxmlformats-officedocument.themeOverride+xml"/>
  <Override PartName="/xl/charts/chartEx5.xml" ContentType="application/vnd.ms-office.chartex+xml"/>
  <Override PartName="/xl/charts/style13.xml" ContentType="application/vnd.ms-office.chartstyle+xml"/>
  <Override PartName="/xl/charts/colors13.xml" ContentType="application/vnd.ms-office.chartcolorstyle+xml"/>
  <Override PartName="/xl/theme/themeOverride5.xml" ContentType="application/vnd.openxmlformats-officedocument.themeOverride+xml"/>
  <Override PartName="/xl/charts/chartEx6.xml" ContentType="application/vnd.ms-office.chartex+xml"/>
  <Override PartName="/xl/charts/style14.xml" ContentType="application/vnd.ms-office.chartstyle+xml"/>
  <Override PartName="/xl/charts/colors14.xml" ContentType="application/vnd.ms-office.chartcolorstyle+xml"/>
  <Override PartName="/xl/theme/themeOverride6.xml" ContentType="application/vnd.openxmlformats-officedocument.themeOverride+xml"/>
  <Override PartName="/xl/charts/chart12.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7.xml" ContentType="application/vnd.openxmlformats-officedocument.themeOverride+xml"/>
  <Override PartName="/xl/charts/chart13.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8.xml" ContentType="application/vnd.openxmlformats-officedocument.themeOverride+xml"/>
  <Override PartName="/xl/charts/chart14.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9.xml" ContentType="application/vnd.openxmlformats-officedocument.themeOverride+xml"/>
  <Override PartName="/xl/charts/chart15.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0.xml" ContentType="application/vnd.openxmlformats-officedocument.themeOverride+xml"/>
  <Override PartName="/xl/charts/chart16.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1.xml" ContentType="application/vnd.openxmlformats-officedocument.themeOverride+xml"/>
  <Override PartName="/xl/comments16.xml" ContentType="application/vnd.openxmlformats-officedocument.spreadsheetml.comments+xml"/>
  <Override PartName="/xl/drawings/drawing14.xml" ContentType="application/vnd.openxmlformats-officedocument.drawing+xml"/>
  <Override PartName="/xl/comments17.xml" ContentType="application/vnd.openxmlformats-officedocument.spreadsheetml.comments+xml"/>
  <Override PartName="/xl/charts/chart17.xml" ContentType="application/vnd.openxmlformats-officedocument.drawingml.chart+xml"/>
  <Override PartName="/xl/charts/style20.xml" ContentType="application/vnd.ms-office.chartstyle+xml"/>
  <Override PartName="/xl/charts/colors20.xml" ContentType="application/vnd.ms-office.chartcolorstyle+xml"/>
  <Override PartName="/xl/charts/chartEx7.xml" ContentType="application/vnd.ms-office.chartex+xml"/>
  <Override PartName="/xl/charts/style21.xml" ContentType="application/vnd.ms-office.chartstyle+xml"/>
  <Override PartName="/xl/charts/colors21.xml" ContentType="application/vnd.ms-office.chartcolorstyle+xml"/>
  <Override PartName="/xl/theme/themeOverride12.xml" ContentType="application/vnd.openxmlformats-officedocument.themeOverride+xml"/>
  <Override PartName="/xl/charts/chartEx8.xml" ContentType="application/vnd.ms-office.chartex+xml"/>
  <Override PartName="/xl/charts/style22.xml" ContentType="application/vnd.ms-office.chartstyle+xml"/>
  <Override PartName="/xl/charts/colors22.xml" ContentType="application/vnd.ms-office.chartcolorstyle+xml"/>
  <Override PartName="/xl/theme/themeOverride13.xml" ContentType="application/vnd.openxmlformats-officedocument.themeOverride+xml"/>
  <Override PartName="/xl/charts/chart18.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14.xml" ContentType="application/vnd.openxmlformats-officedocument.themeOverride+xml"/>
  <Override PartName="/xl/charts/chartEx9.xml" ContentType="application/vnd.ms-office.chartex+xml"/>
  <Override PartName="/xl/charts/style24.xml" ContentType="application/vnd.ms-office.chartstyle+xml"/>
  <Override PartName="/xl/charts/colors24.xml" ContentType="application/vnd.ms-office.chartcolorstyle+xml"/>
  <Override PartName="/xl/theme/themeOverride15.xml" ContentType="application/vnd.openxmlformats-officedocument.themeOverride+xml"/>
  <Override PartName="/xl/charts/chart19.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16.xml" ContentType="application/vnd.openxmlformats-officedocument.themeOverride+xml"/>
  <Override PartName="/xl/drawings/drawing15.xml" ContentType="application/vnd.openxmlformats-officedocument.drawing+xml"/>
  <Override PartName="/xl/comments18.xml" ContentType="application/vnd.openxmlformats-officedocument.spreadsheetml.comments+xml"/>
  <Override PartName="/xl/charts/chart20.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17.xml" ContentType="application/vnd.openxmlformats-officedocument.themeOverride+xml"/>
  <Override PartName="/xl/charts/chartEx10.xml" ContentType="application/vnd.ms-office.chartex+xml"/>
  <Override PartName="/xl/charts/style27.xml" ContentType="application/vnd.ms-office.chartstyle+xml"/>
  <Override PartName="/xl/charts/colors27.xml" ContentType="application/vnd.ms-office.chartcolorstyle+xml"/>
  <Override PartName="/xl/theme/themeOverride18.xml" ContentType="application/vnd.openxmlformats-officedocument.themeOverride+xml"/>
  <Override PartName="/xl/charts/chartEx11.xml" ContentType="application/vnd.ms-office.chartex+xml"/>
  <Override PartName="/xl/charts/style28.xml" ContentType="application/vnd.ms-office.chartstyle+xml"/>
  <Override PartName="/xl/charts/colors28.xml" ContentType="application/vnd.ms-office.chartcolorstyle+xml"/>
  <Override PartName="/xl/theme/themeOverride19.xml" ContentType="application/vnd.openxmlformats-officedocument.themeOverride+xml"/>
  <Override PartName="/xl/charts/chartEx12.xml" ContentType="application/vnd.ms-office.chartex+xml"/>
  <Override PartName="/xl/charts/style29.xml" ContentType="application/vnd.ms-office.chartstyle+xml"/>
  <Override PartName="/xl/charts/colors29.xml" ContentType="application/vnd.ms-office.chartcolorstyle+xml"/>
  <Override PartName="/xl/theme/themeOverride20.xml" ContentType="application/vnd.openxmlformats-officedocument.themeOverride+xml"/>
  <Override PartName="/xl/drawings/drawing16.xml" ContentType="application/vnd.openxmlformats-officedocument.drawing+xml"/>
  <Override PartName="/xl/comments19.xml" ContentType="application/vnd.openxmlformats-officedocument.spreadsheetml.comments+xml"/>
  <Override PartName="/xl/charts/chart21.xml" ContentType="application/vnd.openxmlformats-officedocument.drawingml.chart+xml"/>
  <Override PartName="/xl/charts/style30.xml" ContentType="application/vnd.ms-office.chartstyle+xml"/>
  <Override PartName="/xl/charts/colors30.xml" ContentType="application/vnd.ms-office.chartcolorstyle+xml"/>
  <Override PartName="/xl/charts/chartEx13.xml" ContentType="application/vnd.ms-office.chartex+xml"/>
  <Override PartName="/xl/charts/style31.xml" ContentType="application/vnd.ms-office.chartstyle+xml"/>
  <Override PartName="/xl/charts/colors31.xml" ContentType="application/vnd.ms-office.chartcolorstyle+xml"/>
  <Override PartName="/xl/theme/themeOverride21.xml" ContentType="application/vnd.openxmlformats-officedocument.themeOverride+xml"/>
  <Override PartName="/xl/charts/chartEx14.xml" ContentType="application/vnd.ms-office.chartex+xml"/>
  <Override PartName="/xl/charts/style32.xml" ContentType="application/vnd.ms-office.chartstyle+xml"/>
  <Override PartName="/xl/charts/colors32.xml" ContentType="application/vnd.ms-office.chartcolorstyle+xml"/>
  <Override PartName="/xl/theme/themeOverride22.xml" ContentType="application/vnd.openxmlformats-officedocument.themeOverride+xml"/>
  <Override PartName="/xl/charts/chart22.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23.xml" ContentType="application/vnd.openxmlformats-officedocument.themeOverride+xml"/>
  <Override PartName="/xl/drawings/drawing17.xml" ContentType="application/vnd.openxmlformats-officedocument.drawingml.chartshapes+xml"/>
  <Override PartName="/xl/charts/chart23.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24.xml" ContentType="application/vnd.openxmlformats-officedocument.themeOverride+xml"/>
  <Override PartName="/xl/drawings/drawing18.xml" ContentType="application/vnd.openxmlformats-officedocument.drawing+xml"/>
  <Override PartName="/xl/comments20.xml" ContentType="application/vnd.openxmlformats-officedocument.spreadsheetml.comments+xml"/>
  <Override PartName="/xl/charts/chart24.xml" ContentType="application/vnd.openxmlformats-officedocument.drawingml.chart+xml"/>
  <Override PartName="/xl/charts/style35.xml" ContentType="application/vnd.ms-office.chartstyle+xml"/>
  <Override PartName="/xl/charts/colors35.xml" ContentType="application/vnd.ms-office.chartcolorstyle+xml"/>
  <Override PartName="/xl/charts/chart25.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9.xml" ContentType="application/vnd.openxmlformats-officedocument.drawing+xml"/>
  <Override PartName="/xl/comments21.xml" ContentType="application/vnd.openxmlformats-officedocument.spreadsheetml.comments+xml"/>
  <Override PartName="/xl/charts/chart26.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20.xml" ContentType="application/vnd.openxmlformats-officedocument.drawingml.chartshapes+xml"/>
  <Override PartName="/xl/comments22.xml" ContentType="application/vnd.openxmlformats-officedocument.spreadsheetml.comments+xml"/>
  <Override PartName="/xl/comments23.xml" ContentType="application/vnd.openxmlformats-officedocument.spreadsheetml.comments+xml"/>
  <Override PartName="/xl/drawings/drawing21.xml" ContentType="application/vnd.openxmlformats-officedocument.drawing+xml"/>
  <Override PartName="/xl/comments24.xml" ContentType="application/vnd.openxmlformats-officedocument.spreadsheetml.comments+xml"/>
  <Override PartName="/xl/charts/chart27.xml" ContentType="application/vnd.openxmlformats-officedocument.drawingml.chart+xml"/>
  <Override PartName="/xl/charts/style38.xml" ContentType="application/vnd.ms-office.chartstyle+xml"/>
  <Override PartName="/xl/charts/colors38.xml" ContentType="application/vnd.ms-office.chartcolorstyle+xml"/>
  <Override PartName="/xl/charts/chart28.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22.xml" ContentType="application/vnd.openxmlformats-officedocument.drawing+xml"/>
  <Override PartName="/xl/comments25.xml" ContentType="application/vnd.openxmlformats-officedocument.spreadsheetml.comments+xml"/>
  <Override PartName="/xl/charts/chart29.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3.xml" ContentType="application/vnd.openxmlformats-officedocument.drawingml.chartshapes+xml"/>
  <Override PartName="/xl/comments26.xml" ContentType="application/vnd.openxmlformats-officedocument.spreadsheetml.comments+xml"/>
  <Override PartName="/xl/comments27.xml" ContentType="application/vnd.openxmlformats-officedocument.spreadsheetml.comments+xml"/>
  <Override PartName="/xl/drawings/drawing24.xml" ContentType="application/vnd.openxmlformats-officedocument.drawing+xml"/>
  <Override PartName="/xl/comments28.xml" ContentType="application/vnd.openxmlformats-officedocument.spreadsheetml.comments+xml"/>
  <Override PartName="/xl/charts/chart30.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25.xml" ContentType="application/vnd.openxmlformats-officedocument.drawing+xml"/>
  <Override PartName="/xl/comments29.xml" ContentType="application/vnd.openxmlformats-officedocument.spreadsheetml.comments+xml"/>
  <Override PartName="/xl/charts/chart31.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25.xml" ContentType="application/vnd.openxmlformats-officedocument.themeOverride+xml"/>
  <Override PartName="/xl/drawings/drawing26.xml" ContentType="application/vnd.openxmlformats-officedocument.drawing+xml"/>
  <Override PartName="/xl/comments30.xml" ContentType="application/vnd.openxmlformats-officedocument.spreadsheetml.comments+xml"/>
  <Override PartName="/xl/charts/chart32.xml" ContentType="application/vnd.openxmlformats-officedocument.drawingml.chart+xml"/>
  <Override PartName="/xl/drawings/drawing27.xml" ContentType="application/vnd.openxmlformats-officedocument.drawing+xml"/>
  <Override PartName="/xl/comments31.xml" ContentType="application/vnd.openxmlformats-officedocument.spreadsheetml.comments+xml"/>
  <Override PartName="/xl/charts/chart33.xml" ContentType="application/vnd.openxmlformats-officedocument.drawingml.chart+xml"/>
  <Override PartName="/xl/charts/chart34.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28.xml" ContentType="application/vnd.openxmlformats-officedocument.drawing+xml"/>
  <Override PartName="/xl/comments32.xml" ContentType="application/vnd.openxmlformats-officedocument.spreadsheetml.comments+xml"/>
  <Override PartName="/xl/charts/chart35.xml" ContentType="application/vnd.openxmlformats-officedocument.drawingml.chart+xml"/>
  <Override PartName="/xl/charts/style44.xml" ContentType="application/vnd.ms-office.chartstyle+xml"/>
  <Override PartName="/xl/charts/colors44.xml" ContentType="application/vnd.ms-office.chartcolorstyle+xml"/>
  <Override PartName="/xl/theme/themeOverride26.xml" ContentType="application/vnd.openxmlformats-officedocument.themeOverride+xml"/>
  <Override PartName="/xl/drawings/drawing29.xml" ContentType="application/vnd.openxmlformats-officedocument.drawing+xml"/>
  <Override PartName="/xl/comments33.xml" ContentType="application/vnd.openxmlformats-officedocument.spreadsheetml.comments+xml"/>
  <Override PartName="/xl/charts/chart36.xml" ContentType="application/vnd.openxmlformats-officedocument.drawingml.chart+xml"/>
  <Override PartName="/xl/charts/style45.xml" ContentType="application/vnd.ms-office.chartstyle+xml"/>
  <Override PartName="/xl/charts/colors45.xml" ContentType="application/vnd.ms-office.chartcolorstyle+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drawings/drawing30.xml" ContentType="application/vnd.openxmlformats-officedocument.drawing+xml"/>
  <Override PartName="/xl/comments37.xml" ContentType="application/vnd.openxmlformats-officedocument.spreadsheetml.comments+xml"/>
  <Override PartName="/xl/charts/chart37.xml" ContentType="application/vnd.openxmlformats-officedocument.drawingml.chart+xml"/>
  <Override PartName="/xl/charts/style46.xml" ContentType="application/vnd.ms-office.chartstyle+xml"/>
  <Override PartName="/xl/charts/colors46.xml" ContentType="application/vnd.ms-office.chartcolorstyle+xml"/>
  <Override PartName="/xl/charts/chart38.xml" ContentType="application/vnd.openxmlformats-officedocument.drawingml.chart+xml"/>
  <Override PartName="/xl/charts/style47.xml" ContentType="application/vnd.ms-office.chartstyle+xml"/>
  <Override PartName="/xl/charts/colors47.xml" ContentType="application/vnd.ms-office.chartcolorstyle+xml"/>
  <Override PartName="/xl/comments38.xml" ContentType="application/vnd.openxmlformats-officedocument.spreadsheetml.comments+xml"/>
  <Override PartName="/xl/drawings/drawing31.xml" ContentType="application/vnd.openxmlformats-officedocument.drawing+xml"/>
  <Override PartName="/xl/comments39.xml" ContentType="application/vnd.openxmlformats-officedocument.spreadsheetml.comments+xml"/>
  <Override PartName="/xl/charts/chart39.xml" ContentType="application/vnd.openxmlformats-officedocument.drawingml.chart+xml"/>
  <Override PartName="/xl/charts/style48.xml" ContentType="application/vnd.ms-office.chartstyle+xml"/>
  <Override PartName="/xl/charts/colors48.xml" ContentType="application/vnd.ms-office.chartcolorstyle+xml"/>
  <Override PartName="/xl/comments40.xml" ContentType="application/vnd.openxmlformats-officedocument.spreadsheetml.comments+xml"/>
  <Override PartName="/xl/drawings/drawing32.xml" ContentType="application/vnd.openxmlformats-officedocument.drawing+xml"/>
  <Override PartName="/xl/comments41.xml" ContentType="application/vnd.openxmlformats-officedocument.spreadsheetml.comments+xml"/>
  <Override PartName="/xl/charts/chart40.xml" ContentType="application/vnd.openxmlformats-officedocument.drawingml.chart+xml"/>
  <Override PartName="/xl/charts/style49.xml" ContentType="application/vnd.ms-office.chartstyle+xml"/>
  <Override PartName="/xl/charts/colors49.xml" ContentType="application/vnd.ms-office.chartcolorstyle+xml"/>
  <Override PartName="/xl/charts/chart41.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33.xml" ContentType="application/vnd.openxmlformats-officedocument.drawing+xml"/>
  <Override PartName="/xl/comments42.xml" ContentType="application/vnd.openxmlformats-officedocument.spreadsheetml.comments+xml"/>
  <Override PartName="/xl/charts/chart42.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34.xml" ContentType="application/vnd.openxmlformats-officedocument.drawing+xml"/>
  <Override PartName="/xl/comments43.xml" ContentType="application/vnd.openxmlformats-officedocument.spreadsheetml.comments+xml"/>
  <Override PartName="/xl/charts/chart43.xml" ContentType="application/vnd.openxmlformats-officedocument.drawingml.chart+xml"/>
  <Override PartName="/xl/charts/style52.xml" ContentType="application/vnd.ms-office.chartstyle+xml"/>
  <Override PartName="/xl/charts/colors52.xml" ContentType="application/vnd.ms-office.chartcolorstyle+xml"/>
  <Override PartName="/xl/comments4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always" codeName="ThisWorkbook"/>
  <mc:AlternateContent xmlns:mc="http://schemas.openxmlformats.org/markup-compatibility/2006">
    <mc:Choice Requires="x15">
      <x15ac:absPath xmlns:x15ac="http://schemas.microsoft.com/office/spreadsheetml/2010/11/ac" url="X:\RAPS\BLPL\CAP\2025\2025_q1\web\ro\"/>
    </mc:Choice>
  </mc:AlternateContent>
  <xr:revisionPtr revIDLastSave="0" documentId="13_ncr:1_{B421974B-E428-402A-ADBC-D421DFADE41C}" xr6:coauthVersionLast="47" xr6:coauthVersionMax="47" xr10:uidLastSave="{00000000-0000-0000-0000-000000000000}"/>
  <bookViews>
    <workbookView xWindow="16890" yWindow="195" windowWidth="20235" windowHeight="20595" tabRatio="967" xr2:uid="{00000000-000D-0000-FFFF-FFFF00000000}"/>
  </bookViews>
  <sheets>
    <sheet name="Cuprins_ro" sheetId="75" r:id="rId1"/>
    <sheet name="D1" sheetId="2" r:id="rId2"/>
    <sheet name="T1" sheetId="1" r:id="rId3"/>
    <sheet name="D2" sheetId="3" r:id="rId4"/>
    <sheet name="D3" sheetId="92" r:id="rId5"/>
    <sheet name="T2" sheetId="4" r:id="rId6"/>
    <sheet name="D4" sheetId="83" r:id="rId7"/>
    <sheet name="T3" sheetId="6" r:id="rId8"/>
    <sheet name="D5" sheetId="7" r:id="rId9"/>
    <sheet name="D6" sheetId="8" r:id="rId10"/>
    <sheet name="D7" sheetId="11" r:id="rId11"/>
    <sheet name="T4" sheetId="85" r:id="rId12"/>
    <sheet name="D8" sheetId="12" r:id="rId13"/>
    <sheet name="D9" sheetId="13" r:id="rId14"/>
    <sheet name="T5" sheetId="14" r:id="rId15"/>
    <sheet name="D10" sheetId="15" r:id="rId16"/>
    <sheet name="T6" sheetId="17" r:id="rId17"/>
    <sheet name="D11" sheetId="18" r:id="rId18"/>
    <sheet name="D12" sheetId="19" r:id="rId19"/>
    <sheet name="D13" sheetId="78" r:id="rId20"/>
    <sheet name="D14" sheetId="23" r:id="rId21"/>
    <sheet name="D15" sheetId="52" r:id="rId22"/>
    <sheet name="T7" sheetId="25" r:id="rId23"/>
    <sheet name="T8" sheetId="55" r:id="rId24"/>
    <sheet name="D16" sheetId="24" r:id="rId25"/>
    <sheet name="D17" sheetId="54" r:id="rId26"/>
    <sheet name="T9" sheetId="56" r:id="rId27"/>
    <sheet name="T10" sheetId="57" r:id="rId28"/>
    <sheet name="D18" sheetId="58" r:id="rId29"/>
    <sheet name="D19" sheetId="59" r:id="rId30"/>
    <sheet name="D20" sheetId="60" r:id="rId31"/>
    <sheet name="D21" sheetId="61" r:id="rId32"/>
    <sheet name="D22" sheetId="62" r:id="rId33"/>
    <sheet name="D23" sheetId="63" r:id="rId34"/>
    <sheet name="T11" sheetId="64" r:id="rId35"/>
    <sheet name="T12" sheetId="67" r:id="rId36"/>
    <sheet name="T13" sheetId="70" r:id="rId37"/>
    <sheet name="D24" sheetId="65" r:id="rId38"/>
    <sheet name="T14" sheetId="87" r:id="rId39"/>
    <sheet name="D25" sheetId="69" r:id="rId40"/>
    <sheet name="T15" sheetId="71" r:id="rId41"/>
    <sheet name="D26" sheetId="82" r:id="rId42"/>
    <sheet name="D27" sheetId="73" r:id="rId43"/>
    <sheet name="D28" sheetId="79" r:id="rId44"/>
    <sheet name="T16" sheetId="90" r:id="rId45"/>
  </sheets>
  <definedNames>
    <definedName name="__123Graph_A" localSheetId="24" hidden="1">#REF!</definedName>
    <definedName name="__123Graph_A" localSheetId="25" hidden="1">#REF!</definedName>
    <definedName name="__123Graph_A" localSheetId="28" hidden="1">#REF!</definedName>
    <definedName name="__123Graph_A" localSheetId="29" hidden="1">#REF!</definedName>
    <definedName name="__123Graph_A" localSheetId="31" hidden="1">#REF!</definedName>
    <definedName name="__123Graph_A" localSheetId="32" hidden="1">#REF!</definedName>
    <definedName name="__123Graph_A" localSheetId="33" hidden="1">#REF!</definedName>
    <definedName name="__123Graph_A" localSheetId="37" hidden="1">#REF!</definedName>
    <definedName name="__123Graph_A" localSheetId="39" hidden="1">#REF!</definedName>
    <definedName name="__123Graph_A" localSheetId="41" hidden="1">#REF!</definedName>
    <definedName name="__123Graph_A" localSheetId="42" hidden="1">#REF!</definedName>
    <definedName name="__123Graph_A" localSheetId="4" hidden="1">#REF!</definedName>
    <definedName name="__123Graph_A" localSheetId="6" hidden="1">#REF!</definedName>
    <definedName name="__123Graph_A" hidden="1">#REF!</definedName>
    <definedName name="__123Graph_ABSYSASST" localSheetId="4" hidden="1">#REF!</definedName>
    <definedName name="__123Graph_ABSYSASST" localSheetId="6" hidden="1">#REF!</definedName>
    <definedName name="__123Graph_ABSYSASST" hidden="1">#REF!</definedName>
    <definedName name="__123Graph_ACBASSETS" localSheetId="4" hidden="1">#REF!</definedName>
    <definedName name="__123Graph_ACBASSETS" localSheetId="6" hidden="1">#REF!</definedName>
    <definedName name="__123Graph_ACBASSETS" hidden="1">#REF!</definedName>
    <definedName name="__123Graph_ACBAWKLY" localSheetId="28" hidden="1">#REF!</definedName>
    <definedName name="__123Graph_ACBAWKLY" localSheetId="39" hidden="1">#REF!</definedName>
    <definedName name="__123Graph_ACBAWKLY" localSheetId="4" hidden="1">#REF!</definedName>
    <definedName name="__123Graph_ACBAWKLY" localSheetId="6" hidden="1">#REF!</definedName>
    <definedName name="__123Graph_ACBAWKLY" hidden="1">#REF!</definedName>
    <definedName name="__123Graph_AGraph1" localSheetId="28" hidden="1">#REF!</definedName>
    <definedName name="__123Graph_AGraph1" localSheetId="39" hidden="1">#REF!</definedName>
    <definedName name="__123Graph_AGraph1" localSheetId="4" hidden="1">#REF!</definedName>
    <definedName name="__123Graph_AGraph1" localSheetId="6" hidden="1">#REF!</definedName>
    <definedName name="__123Graph_AGraph1" hidden="1">#REF!</definedName>
    <definedName name="__123Graph_AIBRD_LEND" localSheetId="4" hidden="1">#REF!</definedName>
    <definedName name="__123Graph_AIBRD_LEND" localSheetId="6" hidden="1">#REF!</definedName>
    <definedName name="__123Graph_AIBRD_LEND" hidden="1">#REF!</definedName>
    <definedName name="__123Graph_AIMPORTS" localSheetId="28" hidden="1">#REF!</definedName>
    <definedName name="__123Graph_AIMPORTS" localSheetId="39" hidden="1">#REF!</definedName>
    <definedName name="__123Graph_AIMPORTS" localSheetId="4" hidden="1">#REF!</definedName>
    <definedName name="__123Graph_AIMPORTS" localSheetId="6" hidden="1">#REF!</definedName>
    <definedName name="__123Graph_AIMPORTS" hidden="1">#REF!</definedName>
    <definedName name="__123Graph_AMIMPMAC" localSheetId="4" hidden="1">#REF!</definedName>
    <definedName name="__123Graph_AMIMPMAC" localSheetId="6" hidden="1">#REF!</definedName>
    <definedName name="__123Graph_AMIMPMAC" hidden="1">#REF!</definedName>
    <definedName name="__123Graph_AMONIMP" localSheetId="4" hidden="1">#REF!</definedName>
    <definedName name="__123Graph_AMONIMP" localSheetId="6" hidden="1">#REF!</definedName>
    <definedName name="__123Graph_AMONIMP" hidden="1">#REF!</definedName>
    <definedName name="__123Graph_AMSWKLY" localSheetId="28" hidden="1">#REF!</definedName>
    <definedName name="__123Graph_AMSWKLY" localSheetId="39" hidden="1">#REF!</definedName>
    <definedName name="__123Graph_AMSWKLY" localSheetId="4" hidden="1">#REF!</definedName>
    <definedName name="__123Graph_AMSWKLY" localSheetId="6" hidden="1">#REF!</definedName>
    <definedName name="__123Graph_AMSWKLY" hidden="1">#REF!</definedName>
    <definedName name="__123Graph_AMULTVELO" localSheetId="4" hidden="1">#REF!</definedName>
    <definedName name="__123Graph_AMULTVELO" localSheetId="6" hidden="1">#REF!</definedName>
    <definedName name="__123Graph_AMULTVELO" hidden="1">#REF!</definedName>
    <definedName name="__123Graph_ANDA" localSheetId="28" hidden="1">#REF!</definedName>
    <definedName name="__123Graph_ANDA" localSheetId="39" hidden="1">#REF!</definedName>
    <definedName name="__123Graph_ANDA" localSheetId="4" hidden="1">#REF!</definedName>
    <definedName name="__123Graph_ANDA" localSheetId="6" hidden="1">#REF!</definedName>
    <definedName name="__123Graph_ANDA" hidden="1">#REF!</definedName>
    <definedName name="__123Graph_APIPELINE" localSheetId="4" hidden="1">#REF!</definedName>
    <definedName name="__123Graph_APIPELINE" localSheetId="6" hidden="1">#REF!</definedName>
    <definedName name="__123Graph_APIPELINE" hidden="1">#REF!</definedName>
    <definedName name="__123Graph_AREER" localSheetId="28" hidden="1">#REF!</definedName>
    <definedName name="__123Graph_AREER" localSheetId="39" hidden="1">#REF!</definedName>
    <definedName name="__123Graph_AREER" localSheetId="4" hidden="1">#REF!</definedName>
    <definedName name="__123Graph_AREER" localSheetId="6" hidden="1">#REF!</definedName>
    <definedName name="__123Graph_AREER" hidden="1">#REF!</definedName>
    <definedName name="__123Graph_ARER" localSheetId="28" hidden="1">#REF!</definedName>
    <definedName name="__123Graph_ARER" localSheetId="39" hidden="1">#REF!</definedName>
    <definedName name="__123Graph_ARER" localSheetId="42" hidden="1">#REF!</definedName>
    <definedName name="__123Graph_ARER" localSheetId="4" hidden="1">#REF!</definedName>
    <definedName name="__123Graph_ARER" localSheetId="6" hidden="1">#REF!</definedName>
    <definedName name="__123Graph_ARER" hidden="1">#REF!</definedName>
    <definedName name="__123Graph_ARESCOV" localSheetId="4" hidden="1">#REF!</definedName>
    <definedName name="__123Graph_ARESCOV" localSheetId="6" hidden="1">#REF!</definedName>
    <definedName name="__123Graph_ARESCOV" hidden="1">#REF!</definedName>
    <definedName name="__123Graph_ASEIGNOR" localSheetId="28" hidden="1">#REF!</definedName>
    <definedName name="__123Graph_ASEIGNOR" localSheetId="39" hidden="1">#REF!</definedName>
    <definedName name="__123Graph_ASEIGNOR" localSheetId="4" hidden="1">#REF!</definedName>
    <definedName name="__123Graph_ASEIGNOR" localSheetId="6" hidden="1">#REF!</definedName>
    <definedName name="__123Graph_ASEIGNOR" hidden="1">#REF!</definedName>
    <definedName name="__123Graph_B" localSheetId="28" hidden="1">#REF!</definedName>
    <definedName name="__123Graph_B" localSheetId="39" hidden="1">#REF!</definedName>
    <definedName name="__123Graph_B" localSheetId="4" hidden="1">#REF!</definedName>
    <definedName name="__123Graph_B" localSheetId="6" hidden="1">#REF!</definedName>
    <definedName name="__123Graph_B" hidden="1">#REF!</definedName>
    <definedName name="__123Graph_BBSYSASST" localSheetId="4" hidden="1">#REF!</definedName>
    <definedName name="__123Graph_BBSYSASST" localSheetId="6" hidden="1">#REF!</definedName>
    <definedName name="__123Graph_BBSYSASST" hidden="1">#REF!</definedName>
    <definedName name="__123Graph_BCBASSETS" localSheetId="4" hidden="1">#REF!</definedName>
    <definedName name="__123Graph_BCBASSETS" localSheetId="6" hidden="1">#REF!</definedName>
    <definedName name="__123Graph_BCBASSETS" hidden="1">#REF!</definedName>
    <definedName name="__123Graph_BCBAWKLY" localSheetId="28" hidden="1">#REF!</definedName>
    <definedName name="__123Graph_BCBAWKLY" localSheetId="39" hidden="1">#REF!</definedName>
    <definedName name="__123Graph_BCBAWKLY" localSheetId="4" hidden="1">#REF!</definedName>
    <definedName name="__123Graph_BCBAWKLY" localSheetId="6" hidden="1">#REF!</definedName>
    <definedName name="__123Graph_BCBAWKLY" hidden="1">#REF!</definedName>
    <definedName name="__123Graph_BCurrent" localSheetId="28" hidden="1">#REF!</definedName>
    <definedName name="__123Graph_BCurrent" localSheetId="39" hidden="1">#REF!</definedName>
    <definedName name="__123Graph_BCurrent" localSheetId="4" hidden="1">#REF!</definedName>
    <definedName name="__123Graph_BCurrent" localSheetId="6" hidden="1">#REF!</definedName>
    <definedName name="__123Graph_BCurrent" hidden="1">#REF!</definedName>
    <definedName name="__123Graph_BGDP" localSheetId="28" hidden="1">#REF!</definedName>
    <definedName name="__123Graph_BGDP" localSheetId="39" hidden="1">#REF!</definedName>
    <definedName name="__123Graph_BGDP" localSheetId="4" hidden="1">#REF!</definedName>
    <definedName name="__123Graph_BGDP" localSheetId="6" hidden="1">#REF!</definedName>
    <definedName name="__123Graph_BGDP" hidden="1">#REF!</definedName>
    <definedName name="__123Graph_BGraph1" localSheetId="28" hidden="1">#REF!</definedName>
    <definedName name="__123Graph_BGraph1" localSheetId="39" hidden="1">#REF!</definedName>
    <definedName name="__123Graph_BGraph1" localSheetId="4" hidden="1">#REF!</definedName>
    <definedName name="__123Graph_BGraph1" localSheetId="6" hidden="1">#REF!</definedName>
    <definedName name="__123Graph_BGraph1" hidden="1">#REF!</definedName>
    <definedName name="__123Graph_BIBRD_LEND" localSheetId="4" hidden="1">#REF!</definedName>
    <definedName name="__123Graph_BIBRD_LEND" localSheetId="6" hidden="1">#REF!</definedName>
    <definedName name="__123Graph_BIBRD_LEND" hidden="1">#REF!</definedName>
    <definedName name="__123Graph_BIMPORTS" localSheetId="28" hidden="1">#REF!</definedName>
    <definedName name="__123Graph_BIMPORTS" localSheetId="39" hidden="1">#REF!</definedName>
    <definedName name="__123Graph_BIMPORTS" localSheetId="4" hidden="1">#REF!</definedName>
    <definedName name="__123Graph_BIMPORTS" localSheetId="6" hidden="1">#REF!</definedName>
    <definedName name="__123Graph_BIMPORTS" hidden="1">#REF!</definedName>
    <definedName name="__123Graph_BMONEY" localSheetId="28" hidden="1">#REF!</definedName>
    <definedName name="__123Graph_BMONEY" localSheetId="39" hidden="1">#REF!</definedName>
    <definedName name="__123Graph_BMONEY" localSheetId="4" hidden="1">#REF!</definedName>
    <definedName name="__123Graph_BMONEY" localSheetId="6" hidden="1">#REF!</definedName>
    <definedName name="__123Graph_BMONEY" hidden="1">#REF!</definedName>
    <definedName name="__123Graph_BMONIMP" localSheetId="4" hidden="1">#REF!</definedName>
    <definedName name="__123Graph_BMONIMP" localSheetId="6" hidden="1">#REF!</definedName>
    <definedName name="__123Graph_BMONIMP" hidden="1">#REF!</definedName>
    <definedName name="__123Graph_BMSWKLY" localSheetId="28" hidden="1">#REF!</definedName>
    <definedName name="__123Graph_BMSWKLY" localSheetId="39" hidden="1">#REF!</definedName>
    <definedName name="__123Graph_BMSWKLY" localSheetId="4" hidden="1">#REF!</definedName>
    <definedName name="__123Graph_BMSWKLY" localSheetId="6" hidden="1">#REF!</definedName>
    <definedName name="__123Graph_BMSWKLY" hidden="1">#REF!</definedName>
    <definedName name="__123Graph_BMULTVELO" localSheetId="4" hidden="1">#REF!</definedName>
    <definedName name="__123Graph_BMULTVELO" localSheetId="6" hidden="1">#REF!</definedName>
    <definedName name="__123Graph_BMULTVELO" hidden="1">#REF!</definedName>
    <definedName name="__123Graph_BPIPELINE" localSheetId="4" hidden="1">#REF!</definedName>
    <definedName name="__123Graph_BPIPELINE" localSheetId="6" hidden="1">#REF!</definedName>
    <definedName name="__123Graph_BPIPELINE" hidden="1">#REF!</definedName>
    <definedName name="__123Graph_BREER" localSheetId="28" hidden="1">#REF!</definedName>
    <definedName name="__123Graph_BREER" localSheetId="39" hidden="1">#REF!</definedName>
    <definedName name="__123Graph_BREER" localSheetId="4" hidden="1">#REF!</definedName>
    <definedName name="__123Graph_BREER" localSheetId="6" hidden="1">#REF!</definedName>
    <definedName name="__123Graph_BREER" hidden="1">#REF!</definedName>
    <definedName name="__123Graph_BRER" localSheetId="28" hidden="1">#REF!</definedName>
    <definedName name="__123Graph_BRER" localSheetId="39" hidden="1">#REF!</definedName>
    <definedName name="__123Graph_BRER" localSheetId="42" hidden="1">#REF!</definedName>
    <definedName name="__123Graph_BRER" localSheetId="4" hidden="1">#REF!</definedName>
    <definedName name="__123Graph_BRER" localSheetId="6" hidden="1">#REF!</definedName>
    <definedName name="__123Graph_BRER" hidden="1">#REF!</definedName>
    <definedName name="__123Graph_BRESCOV" localSheetId="4" hidden="1">#REF!</definedName>
    <definedName name="__123Graph_BRESCOV" localSheetId="6" hidden="1">#REF!</definedName>
    <definedName name="__123Graph_BRESCOV" hidden="1">#REF!</definedName>
    <definedName name="__123Graph_BSEIGNOR" localSheetId="28" hidden="1">#REF!</definedName>
    <definedName name="__123Graph_BSEIGNOR" localSheetId="39" hidden="1">#REF!</definedName>
    <definedName name="__123Graph_BSEIGNOR" localSheetId="4" hidden="1">#REF!</definedName>
    <definedName name="__123Graph_BSEIGNOR" localSheetId="6" hidden="1">#REF!</definedName>
    <definedName name="__123Graph_BSEIGNOR" hidden="1">#REF!</definedName>
    <definedName name="__123Graph_C" localSheetId="28" hidden="1">#REF!</definedName>
    <definedName name="__123Graph_C" localSheetId="39" hidden="1">#REF!</definedName>
    <definedName name="__123Graph_C" localSheetId="4" hidden="1">#REF!</definedName>
    <definedName name="__123Graph_C" localSheetId="6" hidden="1">#REF!</definedName>
    <definedName name="__123Graph_C" hidden="1">#REF!</definedName>
    <definedName name="__123Graph_CBSYSASST" localSheetId="4" hidden="1">#REF!</definedName>
    <definedName name="__123Graph_CBSYSASST" localSheetId="6" hidden="1">#REF!</definedName>
    <definedName name="__123Graph_CBSYSASST" hidden="1">#REF!</definedName>
    <definedName name="__123Graph_CCBAWKLY" localSheetId="28" hidden="1">#REF!</definedName>
    <definedName name="__123Graph_CCBAWKLY" localSheetId="39" hidden="1">#REF!</definedName>
    <definedName name="__123Graph_CCBAWKLY" localSheetId="4" hidden="1">#REF!</definedName>
    <definedName name="__123Graph_CCBAWKLY" localSheetId="6" hidden="1">#REF!</definedName>
    <definedName name="__123Graph_CCBAWKLY" hidden="1">#REF!</definedName>
    <definedName name="__123Graph_CIMPORTS" localSheetId="28" hidden="1">#REF!</definedName>
    <definedName name="__123Graph_CIMPORTS" localSheetId="39" hidden="1">#REF!</definedName>
    <definedName name="__123Graph_CIMPORTS" localSheetId="42" hidden="1">#REF!</definedName>
    <definedName name="__123Graph_CIMPORTS" localSheetId="4" hidden="1">#REF!</definedName>
    <definedName name="__123Graph_CIMPORTS" localSheetId="6" hidden="1">#REF!</definedName>
    <definedName name="__123Graph_CIMPORTS" hidden="1">#REF!</definedName>
    <definedName name="__123Graph_CMONIMP" localSheetId="28" hidden="1">#REF!</definedName>
    <definedName name="__123Graph_CMONIMP" localSheetId="39" hidden="1">#REF!</definedName>
    <definedName name="__123Graph_CMONIMP" localSheetId="42" hidden="1">#REF!</definedName>
    <definedName name="__123Graph_CMONIMP" localSheetId="4" hidden="1">#REF!</definedName>
    <definedName name="__123Graph_CMONIMP" localSheetId="6" hidden="1">#REF!</definedName>
    <definedName name="__123Graph_CMONIMP" hidden="1">#REF!</definedName>
    <definedName name="__123Graph_CMSWKLY" localSheetId="28" hidden="1">#REF!</definedName>
    <definedName name="__123Graph_CMSWKLY" localSheetId="39" hidden="1">#REF!</definedName>
    <definedName name="__123Graph_CMSWKLY" localSheetId="42" hidden="1">#REF!</definedName>
    <definedName name="__123Graph_CMSWKLY" localSheetId="4" hidden="1">#REF!</definedName>
    <definedName name="__123Graph_CMSWKLY" localSheetId="6" hidden="1">#REF!</definedName>
    <definedName name="__123Graph_CMSWKLY" hidden="1">#REF!</definedName>
    <definedName name="__123Graph_CREER" localSheetId="28" hidden="1">#REF!</definedName>
    <definedName name="__123Graph_CREER" localSheetId="39" hidden="1">#REF!</definedName>
    <definedName name="__123Graph_CREER" localSheetId="4" hidden="1">#REF!</definedName>
    <definedName name="__123Graph_CREER" localSheetId="6" hidden="1">#REF!</definedName>
    <definedName name="__123Graph_CREER" hidden="1">#REF!</definedName>
    <definedName name="__123Graph_CRER" localSheetId="28" hidden="1">#REF!</definedName>
    <definedName name="__123Graph_CRER" localSheetId="39" hidden="1">#REF!</definedName>
    <definedName name="__123Graph_CRER" localSheetId="42" hidden="1">#REF!</definedName>
    <definedName name="__123Graph_CRER" localSheetId="4" hidden="1">#REF!</definedName>
    <definedName name="__123Graph_CRER" localSheetId="6" hidden="1">#REF!</definedName>
    <definedName name="__123Graph_CRER" hidden="1">#REF!</definedName>
    <definedName name="__123Graph_CRESCOV" localSheetId="4" hidden="1">#REF!</definedName>
    <definedName name="__123Graph_CRESCOV" localSheetId="6" hidden="1">#REF!</definedName>
    <definedName name="__123Graph_CRESCOV" hidden="1">#REF!</definedName>
    <definedName name="__123Graph_D" localSheetId="28" hidden="1">#REF!</definedName>
    <definedName name="__123Graph_D" localSheetId="39" hidden="1">#REF!</definedName>
    <definedName name="__123Graph_D" localSheetId="4" hidden="1">#REF!</definedName>
    <definedName name="__123Graph_D" localSheetId="6" hidden="1">#REF!</definedName>
    <definedName name="__123Graph_D" hidden="1">#REF!</definedName>
    <definedName name="__123Graph_DMIMPMAC" localSheetId="28" hidden="1">#REF!</definedName>
    <definedName name="__123Graph_DMIMPMAC" localSheetId="39" hidden="1">#REF!</definedName>
    <definedName name="__123Graph_DMIMPMAC" localSheetId="42" hidden="1">#REF!</definedName>
    <definedName name="__123Graph_DMIMPMAC" localSheetId="4" hidden="1">#REF!</definedName>
    <definedName name="__123Graph_DMIMPMAC" localSheetId="6" hidden="1">#REF!</definedName>
    <definedName name="__123Graph_DMIMPMAC" hidden="1">#REF!</definedName>
    <definedName name="__123Graph_DMONIMP" localSheetId="28" hidden="1">#REF!</definedName>
    <definedName name="__123Graph_DMONIMP" localSheetId="39" hidden="1">#REF!</definedName>
    <definedName name="__123Graph_DMONIMP" localSheetId="42" hidden="1">#REF!</definedName>
    <definedName name="__123Graph_DMONIMP" localSheetId="4" hidden="1">#REF!</definedName>
    <definedName name="__123Graph_DMONIMP" localSheetId="6" hidden="1">#REF!</definedName>
    <definedName name="__123Graph_DMONIMP" hidden="1">#REF!</definedName>
    <definedName name="__123Graph_E" localSheetId="28" hidden="1">#REF!</definedName>
    <definedName name="__123Graph_E" localSheetId="39" hidden="1">#REF!</definedName>
    <definedName name="__123Graph_E" localSheetId="4" hidden="1">#REF!</definedName>
    <definedName name="__123Graph_E" localSheetId="6" hidden="1">#REF!</definedName>
    <definedName name="__123Graph_E" hidden="1">#REF!</definedName>
    <definedName name="__123Graph_EMIMPMAC" localSheetId="28" hidden="1">#REF!</definedName>
    <definedName name="__123Graph_EMIMPMAC" localSheetId="39" hidden="1">#REF!</definedName>
    <definedName name="__123Graph_EMIMPMAC" localSheetId="42" hidden="1">#REF!</definedName>
    <definedName name="__123Graph_EMIMPMAC" hidden="1">#REF!</definedName>
    <definedName name="__123Graph_EMONIMP" localSheetId="28" hidden="1">#REF!</definedName>
    <definedName name="__123Graph_EMONIMP" localSheetId="39" hidden="1">#REF!</definedName>
    <definedName name="__123Graph_EMONIMP" localSheetId="42" hidden="1">#REF!</definedName>
    <definedName name="__123Graph_EMONIMP" localSheetId="4" hidden="1">#REF!</definedName>
    <definedName name="__123Graph_EMONIMP" localSheetId="6" hidden="1">#REF!</definedName>
    <definedName name="__123Graph_EMONIMP" hidden="1">#REF!</definedName>
    <definedName name="__123Graph_F" localSheetId="28" hidden="1">#REF!</definedName>
    <definedName name="__123Graph_F" localSheetId="39" hidden="1">#REF!</definedName>
    <definedName name="__123Graph_F" localSheetId="4" hidden="1">#REF!</definedName>
    <definedName name="__123Graph_F" localSheetId="6" hidden="1">#REF!</definedName>
    <definedName name="__123Graph_F" hidden="1">#REF!</definedName>
    <definedName name="__123Graph_FMONIMP" localSheetId="28" hidden="1">#REF!</definedName>
    <definedName name="__123Graph_FMONIMP" localSheetId="39" hidden="1">#REF!</definedName>
    <definedName name="__123Graph_FMONIMP" localSheetId="42" hidden="1">#REF!</definedName>
    <definedName name="__123Graph_FMONIMP" hidden="1">#REF!</definedName>
    <definedName name="__123Graph_X" localSheetId="28" hidden="1">#REF!</definedName>
    <definedName name="__123Graph_X" localSheetId="39" hidden="1">#REF!</definedName>
    <definedName name="__123Graph_X" localSheetId="4" hidden="1">#REF!</definedName>
    <definedName name="__123Graph_X" localSheetId="6" hidden="1">#REF!</definedName>
    <definedName name="__123Graph_X" hidden="1">#REF!</definedName>
    <definedName name="__123Graph_XBSYSASST" localSheetId="28" hidden="1">#REF!</definedName>
    <definedName name="__123Graph_XBSYSASST" localSheetId="39" hidden="1">#REF!</definedName>
    <definedName name="__123Graph_XBSYSASST" localSheetId="42" hidden="1">#REF!</definedName>
    <definedName name="__123Graph_XBSYSASST" hidden="1">#REF!</definedName>
    <definedName name="__123Graph_XCBASSETS" localSheetId="28" hidden="1">#REF!</definedName>
    <definedName name="__123Graph_XCBASSETS" localSheetId="39" hidden="1">#REF!</definedName>
    <definedName name="__123Graph_XCBASSETS" localSheetId="42" hidden="1">#REF!</definedName>
    <definedName name="__123Graph_XCBASSETS" localSheetId="4" hidden="1">#REF!</definedName>
    <definedName name="__123Graph_XCBASSETS" localSheetId="6" hidden="1">#REF!</definedName>
    <definedName name="__123Graph_XCBASSETS" hidden="1">#REF!</definedName>
    <definedName name="__123Graph_XCBAWKLY" localSheetId="28" hidden="1">#REF!</definedName>
    <definedName name="__123Graph_XCBAWKLY" localSheetId="39" hidden="1">#REF!</definedName>
    <definedName name="__123Graph_XCBAWKLY" localSheetId="42" hidden="1">#REF!</definedName>
    <definedName name="__123Graph_XCBAWKLY" localSheetId="4" hidden="1">#REF!</definedName>
    <definedName name="__123Graph_XCBAWKLY" localSheetId="6" hidden="1">#REF!</definedName>
    <definedName name="__123Graph_XCBAWKLY" hidden="1">#REF!</definedName>
    <definedName name="__123Graph_XIBRD_LEND" localSheetId="4" hidden="1">#REF!</definedName>
    <definedName name="__123Graph_XIBRD_LEND" localSheetId="6" hidden="1">#REF!</definedName>
    <definedName name="__123Graph_XIBRD_LEND" hidden="1">#REF!</definedName>
    <definedName name="__123Graph_XIMPORTS" localSheetId="28" hidden="1">#REF!</definedName>
    <definedName name="__123Graph_XIMPORTS" localSheetId="39" hidden="1">#REF!</definedName>
    <definedName name="__123Graph_XIMPORTS" localSheetId="4" hidden="1">#REF!</definedName>
    <definedName name="__123Graph_XIMPORTS" localSheetId="6" hidden="1">#REF!</definedName>
    <definedName name="__123Graph_XIMPORTS" hidden="1">#REF!</definedName>
    <definedName name="__123Graph_XMIMPMAC" localSheetId="28" hidden="1">#REF!</definedName>
    <definedName name="__123Graph_XMIMPMAC" localSheetId="39" hidden="1">#REF!</definedName>
    <definedName name="__123Graph_XMIMPMAC" localSheetId="42" hidden="1">#REF!</definedName>
    <definedName name="__123Graph_XMIMPMAC" localSheetId="4" hidden="1">#REF!</definedName>
    <definedName name="__123Graph_XMIMPMAC" localSheetId="6" hidden="1">#REF!</definedName>
    <definedName name="__123Graph_XMIMPMAC" hidden="1">#REF!</definedName>
    <definedName name="__123Graph_XMSWKLY" localSheetId="28" hidden="1">#REF!</definedName>
    <definedName name="__123Graph_XMSWKLY" localSheetId="39" hidden="1">#REF!</definedName>
    <definedName name="__123Graph_XMSWKLY" localSheetId="42" hidden="1">#REF!</definedName>
    <definedName name="__123Graph_XMSWKLY" localSheetId="4" hidden="1">#REF!</definedName>
    <definedName name="__123Graph_XMSWKLY" localSheetId="6" hidden="1">#REF!</definedName>
    <definedName name="__123Graph_XMSWKLY" hidden="1">#REF!</definedName>
    <definedName name="__123Graph_XNDA" localSheetId="28" hidden="1">#REF!</definedName>
    <definedName name="__123Graph_XNDA" localSheetId="39" hidden="1">#REF!</definedName>
    <definedName name="__123Graph_XNDA" localSheetId="4" hidden="1">#REF!</definedName>
    <definedName name="__123Graph_XNDA" localSheetId="6" hidden="1">#REF!</definedName>
    <definedName name="__123Graph_XNDA" hidden="1">#REF!</definedName>
    <definedName name="_awr1" localSheetId="24" hidden="1">{#N/A,#N/A,FALSE,"DOC";"TB_28",#N/A,FALSE,"FITB_28";"TB_91",#N/A,FALSE,"FITB_91";"TB_182",#N/A,FALSE,"FITB_182";"TB_273",#N/A,FALSE,"FITB_273";"TB_364",#N/A,FALSE,"FITB_364 ";"SUMMARY",#N/A,FALSE,"Summary"}</definedName>
    <definedName name="_awr1" localSheetId="25" hidden="1">{#N/A,#N/A,FALSE,"DOC";"TB_28",#N/A,FALSE,"FITB_28";"TB_91",#N/A,FALSE,"FITB_91";"TB_182",#N/A,FALSE,"FITB_182";"TB_273",#N/A,FALSE,"FITB_273";"TB_364",#N/A,FALSE,"FITB_364 ";"SUMMARY",#N/A,FALSE,"Summary"}</definedName>
    <definedName name="_awr1" localSheetId="28" hidden="1">{#N/A,#N/A,FALSE,"DOC";"TB_28",#N/A,FALSE,"FITB_28";"TB_91",#N/A,FALSE,"FITB_91";"TB_182",#N/A,FALSE,"FITB_182";"TB_273",#N/A,FALSE,"FITB_273";"TB_364",#N/A,FALSE,"FITB_364 ";"SUMMARY",#N/A,FALSE,"Summary"}</definedName>
    <definedName name="_awr1" localSheetId="29"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3" hidden="1">{#N/A,#N/A,FALSE,"DOC";"TB_28",#N/A,FALSE,"FITB_28";"TB_91",#N/A,FALSE,"FITB_91";"TB_182",#N/A,FALSE,"FITB_182";"TB_273",#N/A,FALSE,"FITB_273";"TB_364",#N/A,FALSE,"FITB_364 ";"SUMMARY",#N/A,FALSE,"Summary"}</definedName>
    <definedName name="_awr1" localSheetId="37"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4" hidden="1">{#N/A,#N/A,FALSE,"DOC";"TB_28",#N/A,FALSE,"FITB_28";"TB_91",#N/A,FALSE,"FITB_91";"TB_182",#N/A,FALSE,"FITB_182";"TB_273",#N/A,FALSE,"FITB_273";"TB_364",#N/A,FALSE,"FITB_364 ";"SUMMARY",#N/A,FALSE,"Summary"}</definedName>
    <definedName name="_awr1" localSheetId="6"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28" hidden="1">#REF!</definedName>
    <definedName name="_Dist_Bin" localSheetId="39" hidden="1">#REF!</definedName>
    <definedName name="_Dist_Bin" localSheetId="42" hidden="1">#REF!</definedName>
    <definedName name="_Dist_Bin" localSheetId="4" hidden="1">#REF!</definedName>
    <definedName name="_Dist_Bin" localSheetId="6" hidden="1">#REF!</definedName>
    <definedName name="_Dist_Bin" hidden="1">#REF!</definedName>
    <definedName name="_Dist_Values" localSheetId="28" hidden="1">#REF!</definedName>
    <definedName name="_Dist_Values" localSheetId="39" hidden="1">#REF!</definedName>
    <definedName name="_Dist_Values" localSheetId="42" hidden="1">#REF!</definedName>
    <definedName name="_Dist_Values" localSheetId="4" hidden="1">#REF!</definedName>
    <definedName name="_Dist_Values" localSheetId="6" hidden="1">#REF!</definedName>
    <definedName name="_Dist_Values" hidden="1">#REF!</definedName>
    <definedName name="_Fill" localSheetId="28" hidden="1">#REF!</definedName>
    <definedName name="_Fill" localSheetId="39" hidden="1">#REF!</definedName>
    <definedName name="_Fill" localSheetId="42" hidden="1">#REF!</definedName>
    <definedName name="_Fill" localSheetId="4" hidden="1">#REF!</definedName>
    <definedName name="_Fill" localSheetId="6" hidden="1">#REF!</definedName>
    <definedName name="_Fill" hidden="1">#REF!</definedName>
    <definedName name="_Fill1" localSheetId="39" hidden="1">#REF!</definedName>
    <definedName name="_Fill1" localSheetId="42" hidden="1">#REF!</definedName>
    <definedName name="_Fill1" localSheetId="4" hidden="1">#REF!</definedName>
    <definedName name="_Fill1" localSheetId="6" hidden="1">#REF!</definedName>
    <definedName name="_Fill1" hidden="1">#REF!</definedName>
    <definedName name="_Filler" localSheetId="4" hidden="1">#REF!</definedName>
    <definedName name="_Filler" localSheetId="6" hidden="1">#REF!</definedName>
    <definedName name="_Filler" hidden="1">#REF!</definedName>
    <definedName name="_filterd" localSheetId="4" hidden="1">#REF!</definedName>
    <definedName name="_filterd" localSheetId="6" hidden="1">#REF!</definedName>
    <definedName name="_filterd" hidden="1">#REF!</definedName>
    <definedName name="_xlnm._FilterDatabase" localSheetId="15" hidden="1">'D10'!#REF!</definedName>
    <definedName name="_xlnm._FilterDatabase" localSheetId="42" hidden="1">'D27'!#REF!</definedName>
    <definedName name="_xlnm._FilterDatabase" localSheetId="4" hidden="1">#REF!</definedName>
    <definedName name="_xlnm._FilterDatabase" localSheetId="6" hidden="1">#REF!</definedName>
    <definedName name="_xlnm._FilterDatabase" localSheetId="12" hidden="1">'D8'!$B$37:$G$37</definedName>
    <definedName name="_xlnm._FilterDatabase" hidden="1">#REF!</definedName>
    <definedName name="_gfd2" localSheetId="24" hidden="1">{"mt1",#N/A,FALSE,"Debt";"mt2",#N/A,FALSE,"Debt";"mt3",#N/A,FALSE,"Debt";"mt4",#N/A,FALSE,"Debt";"mt5",#N/A,FALSE,"Debt";"mt6",#N/A,FALSE,"Debt";"mt7",#N/A,FALSE,"Debt"}</definedName>
    <definedName name="_gfd2" localSheetId="25" hidden="1">{"mt1",#N/A,FALSE,"Debt";"mt2",#N/A,FALSE,"Debt";"mt3",#N/A,FALSE,"Debt";"mt4",#N/A,FALSE,"Debt";"mt5",#N/A,FALSE,"Debt";"mt6",#N/A,FALSE,"Debt";"mt7",#N/A,FALSE,"Debt"}</definedName>
    <definedName name="_gfd2" localSheetId="28" hidden="1">{"mt1",#N/A,FALSE,"Debt";"mt2",#N/A,FALSE,"Debt";"mt3",#N/A,FALSE,"Debt";"mt4",#N/A,FALSE,"Debt";"mt5",#N/A,FALSE,"Debt";"mt6",#N/A,FALSE,"Debt";"mt7",#N/A,FALSE,"Debt"}</definedName>
    <definedName name="_gfd2" localSheetId="29"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3" hidden="1">{"mt1",#N/A,FALSE,"Debt";"mt2",#N/A,FALSE,"Debt";"mt3",#N/A,FALSE,"Debt";"mt4",#N/A,FALSE,"Debt";"mt5",#N/A,FALSE,"Debt";"mt6",#N/A,FALSE,"Debt";"mt7",#N/A,FALSE,"Debt"}</definedName>
    <definedName name="_gfd2" localSheetId="37"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4" hidden="1">{"mt1",#N/A,FALSE,"Debt";"mt2",#N/A,FALSE,"Debt";"mt3",#N/A,FALSE,"Debt";"mt4",#N/A,FALSE,"Debt";"mt5",#N/A,FALSE,"Debt";"mt6",#N/A,FALSE,"Debt";"mt7",#N/A,FALSE,"Debt"}</definedName>
    <definedName name="_gfd2" localSheetId="6" hidden="1">{"mt1",#N/A,FALSE,"Debt";"mt2",#N/A,FALSE,"Debt";"mt3",#N/A,FALSE,"Debt";"mt4",#N/A,FALSE,"Debt";"mt5",#N/A,FALSE,"Debt";"mt6",#N/A,FALSE,"Debt";"mt7",#N/A,FALSE,"Debt"}</definedName>
    <definedName name="_gfd2" hidden="1">{"mt1",#N/A,FALSE,"Debt";"mt2",#N/A,FALSE,"Debt";"mt3",#N/A,FALSE,"Debt";"mt4",#N/A,FALSE,"Debt";"mt5",#N/A,FALSE,"Debt";"mt6",#N/A,FALSE,"Debt";"mt7",#N/A,FALSE,"Debt"}</definedName>
    <definedName name="_Hlk164784777" localSheetId="22">'T7'!$B$5</definedName>
    <definedName name="_Hlk82694268" localSheetId="7">'T3'!$B$3</definedName>
    <definedName name="_Key1" localSheetId="28" hidden="1">#REF!</definedName>
    <definedName name="_Key1" localSheetId="39" hidden="1">#REF!</definedName>
    <definedName name="_Key1" localSheetId="42" hidden="1">#REF!</definedName>
    <definedName name="_Key1" localSheetId="4" hidden="1">#REF!</definedName>
    <definedName name="_Key1" localSheetId="6" hidden="1">#REF!</definedName>
    <definedName name="_Key1" hidden="1">#REF!</definedName>
    <definedName name="_Key2" localSheetId="28" hidden="1">#REF!</definedName>
    <definedName name="_Key2" localSheetId="39" hidden="1">#REF!</definedName>
    <definedName name="_Key2" localSheetId="42" hidden="1">#REF!</definedName>
    <definedName name="_Key2" localSheetId="4" hidden="1">#REF!</definedName>
    <definedName name="_Key2" localSheetId="6" hidden="1">#REF!</definedName>
    <definedName name="_Key2" hidden="1">#REF!</definedName>
    <definedName name="_Order1" hidden="1">255</definedName>
    <definedName name="_Order2" hidden="1">255</definedName>
    <definedName name="_Parse_Out" localSheetId="28" hidden="1">#REF!</definedName>
    <definedName name="_Parse_Out" localSheetId="39" hidden="1">#REF!</definedName>
    <definedName name="_Parse_Out" localSheetId="42" hidden="1">#REF!</definedName>
    <definedName name="_Parse_Out" localSheetId="4" hidden="1">#REF!</definedName>
    <definedName name="_Parse_Out" localSheetId="6" hidden="1">#REF!</definedName>
    <definedName name="_Parse_Out" hidden="1">#REF!</definedName>
    <definedName name="_Ref127958692" localSheetId="12">'D8'!$B$5</definedName>
    <definedName name="_Ref127959271" localSheetId="13">'D9'!$B$5</definedName>
    <definedName name="_Ref127980868" localSheetId="16">'T6'!$B$3</definedName>
    <definedName name="_Ref127981012" localSheetId="11">'T4'!$B$3</definedName>
    <definedName name="_Ref127981012" localSheetId="14">'T5'!$B$3</definedName>
    <definedName name="_Ref128035283">#REF!</definedName>
    <definedName name="_Ref128035688" localSheetId="20">'D14'!#REF!</definedName>
    <definedName name="_Ref128036087">#REF!</definedName>
    <definedName name="_Ref128036424" localSheetId="23">'T8'!$B$3</definedName>
    <definedName name="_Ref128036509" localSheetId="26">'T9'!$B$3</definedName>
    <definedName name="_Ref128036591" localSheetId="27">'T10'!$B$3</definedName>
    <definedName name="_Ref128036795" localSheetId="35">'T12'!$B$3</definedName>
    <definedName name="_Ref128036938" localSheetId="36">'T13'!$B$3</definedName>
    <definedName name="_Ref128036938" localSheetId="38">'T14'!$B$3</definedName>
    <definedName name="_Ref128036938" localSheetId="44">'T16'!$B$3</definedName>
    <definedName name="_Ref128037083" localSheetId="40">'T15'!$B$3</definedName>
    <definedName name="_Ref130801470" localSheetId="34">'T11'!$B$3</definedName>
    <definedName name="_Regression_Int" hidden="1">1</definedName>
    <definedName name="_Regression_Out" localSheetId="4" hidden="1">#REF!</definedName>
    <definedName name="_Regression_Out" localSheetId="6" hidden="1">#REF!</definedName>
    <definedName name="_Regression_Out" hidden="1">#REF!</definedName>
    <definedName name="_Regression_X" localSheetId="4" hidden="1">#REF!</definedName>
    <definedName name="_Regression_X" localSheetId="6" hidden="1">#REF!</definedName>
    <definedName name="_Regression_X" hidden="1">#REF!</definedName>
    <definedName name="_Regression_Y" localSheetId="4" hidden="1">#REF!</definedName>
    <definedName name="_Regression_Y" localSheetId="6" hidden="1">#REF!</definedName>
    <definedName name="_Regression_Y" hidden="1">#REF!</definedName>
    <definedName name="_Sort" localSheetId="25" hidden="1">#REF!</definedName>
    <definedName name="_Sort" localSheetId="28" hidden="1">#REF!</definedName>
    <definedName name="_Sort" localSheetId="39" hidden="1">#REF!</definedName>
    <definedName name="_Sort" localSheetId="42" hidden="1">#REF!</definedName>
    <definedName name="_Sort" localSheetId="4" hidden="1">#REF!</definedName>
    <definedName name="_Sort" localSheetId="6" hidden="1">#REF!</definedName>
    <definedName name="_Sort" hidden="1">#REF!</definedName>
    <definedName name="_Toc201319386" localSheetId="10">'D7'!$B$5</definedName>
    <definedName name="_x1" localSheetId="24" hidden="1">{"partial screen",#N/A,FALSE,"State_Gov't"}</definedName>
    <definedName name="_x1" localSheetId="25" hidden="1">{"partial screen",#N/A,FALSE,"State_Gov't"}</definedName>
    <definedName name="_x1" localSheetId="28" hidden="1">{"partial screen",#N/A,FALSE,"State_Gov't"}</definedName>
    <definedName name="_x1" localSheetId="29" hidden="1">{"partial screen",#N/A,FALSE,"State_Gov't"}</definedName>
    <definedName name="_x1" localSheetId="31" hidden="1">{"partial screen",#N/A,FALSE,"State_Gov't"}</definedName>
    <definedName name="_x1" localSheetId="32" hidden="1">{"partial screen",#N/A,FALSE,"State_Gov't"}</definedName>
    <definedName name="_x1" localSheetId="33" hidden="1">{"partial screen",#N/A,FALSE,"State_Gov't"}</definedName>
    <definedName name="_x1" localSheetId="37" hidden="1">{"partial screen",#N/A,FALSE,"State_Gov't"}</definedName>
    <definedName name="_x1" localSheetId="39" hidden="1">{"partial screen",#N/A,FALSE,"State_Gov't"}</definedName>
    <definedName name="_x1" localSheetId="41" hidden="1">{"partial screen",#N/A,FALSE,"State_Gov't"}</definedName>
    <definedName name="_x1" localSheetId="42" hidden="1">{"partial screen",#N/A,FALSE,"State_Gov't"}</definedName>
    <definedName name="_x1" localSheetId="4" hidden="1">{"partial screen",#N/A,FALSE,"State_Gov't"}</definedName>
    <definedName name="_x1" localSheetId="6" hidden="1">{"partial screen",#N/A,FALSE,"State_Gov't"}</definedName>
    <definedName name="_x1" hidden="1">{"partial screen",#N/A,FALSE,"State_Gov't"}</definedName>
    <definedName name="_x2" localSheetId="24" hidden="1">{"partial screen",#N/A,FALSE,"State_Gov't"}</definedName>
    <definedName name="_x2" localSheetId="25" hidden="1">{"partial screen",#N/A,FALSE,"State_Gov't"}</definedName>
    <definedName name="_x2" localSheetId="28" hidden="1">{"partial screen",#N/A,FALSE,"State_Gov't"}</definedName>
    <definedName name="_x2" localSheetId="29" hidden="1">{"partial screen",#N/A,FALSE,"State_Gov't"}</definedName>
    <definedName name="_x2" localSheetId="31" hidden="1">{"partial screen",#N/A,FALSE,"State_Gov't"}</definedName>
    <definedName name="_x2" localSheetId="32" hidden="1">{"partial screen",#N/A,FALSE,"State_Gov't"}</definedName>
    <definedName name="_x2" localSheetId="33" hidden="1">{"partial screen",#N/A,FALSE,"State_Gov't"}</definedName>
    <definedName name="_x2" localSheetId="37" hidden="1">{"partial screen",#N/A,FALSE,"State_Gov't"}</definedName>
    <definedName name="_x2" localSheetId="39" hidden="1">{"partial screen",#N/A,FALSE,"State_Gov't"}</definedName>
    <definedName name="_x2" localSheetId="41" hidden="1">{"partial screen",#N/A,FALSE,"State_Gov't"}</definedName>
    <definedName name="_x2" localSheetId="42" hidden="1">{"partial screen",#N/A,FALSE,"State_Gov't"}</definedName>
    <definedName name="_x2" localSheetId="4" hidden="1">{"partial screen",#N/A,FALSE,"State_Gov't"}</definedName>
    <definedName name="_x2" localSheetId="6" hidden="1">{"partial screen",#N/A,FALSE,"State_Gov't"}</definedName>
    <definedName name="_x2" hidden="1">{"partial screen",#N/A,FALSE,"State_Gov't"}</definedName>
    <definedName name="_xlchart.v1.0" hidden="1">'D7'!$B$57:$B$65</definedName>
    <definedName name="_xlchart.v1.1" hidden="1">'D7'!$G$57:$G$65</definedName>
    <definedName name="_xlchart.v1.10" hidden="1">'D10'!$B$39:$B$47</definedName>
    <definedName name="_xlchart.v1.11" hidden="1">'D10'!$C$39:$C$47</definedName>
    <definedName name="_xlchart.v1.12" hidden="1">'D11'!$B$48:$B$50</definedName>
    <definedName name="_xlchart.v1.13" hidden="1">'D11'!$D$48:$D$50</definedName>
    <definedName name="_xlchart.v1.14" hidden="1">'D11'!$B$51:$B$53</definedName>
    <definedName name="_xlchart.v1.15" hidden="1">'D11'!$C$51:$C$53</definedName>
    <definedName name="_xlchart.v1.16" hidden="1">'D11'!$B$48:$B$50</definedName>
    <definedName name="_xlchart.v1.17" hidden="1">'D11'!$C$48:$C$50</definedName>
    <definedName name="_xlchart.v1.18" hidden="1">'D12'!$B$65:$B$70</definedName>
    <definedName name="_xlchart.v1.19" hidden="1">'D12'!$C$65:$C$70</definedName>
    <definedName name="_xlchart.v1.2" hidden="1">'D7'!$B$57:$B$65</definedName>
    <definedName name="_xlchart.v1.20" hidden="1">'D12'!$B$65:$B$70</definedName>
    <definedName name="_xlchart.v1.21" hidden="1">'D12'!$D$65:$D$70</definedName>
    <definedName name="_xlchart.v1.22" hidden="1">'D12'!$B$65:$B$70</definedName>
    <definedName name="_xlchart.v1.23" hidden="1">'D12'!$E$65:$E$70</definedName>
    <definedName name="_xlchart.v1.24" hidden="1">'D13'!$B$67:$B$69</definedName>
    <definedName name="_xlchart.v1.25" hidden="1">'D13'!$C$67:$C$69</definedName>
    <definedName name="_xlchart.v1.26" hidden="1">'D13'!$B$67:$B$69</definedName>
    <definedName name="_xlchart.v1.27" hidden="1">'D13'!$D$67:$D$69</definedName>
    <definedName name="_xlchart.v1.3" hidden="1">'D7'!$F$57:$F$65</definedName>
    <definedName name="_xlchart.v1.4" hidden="1">'D7'!$B$57:$B$65</definedName>
    <definedName name="_xlchart.v1.5" hidden="1">'D7'!$D$57:$D$65</definedName>
    <definedName name="_xlchart.v1.6" hidden="1">'D10'!$B$39:$B$47</definedName>
    <definedName name="_xlchart.v1.7" hidden="1">'D10'!$E$39:$E$47</definedName>
    <definedName name="_xlchart.v1.8" hidden="1">'D10'!$B$39:$B$47</definedName>
    <definedName name="_xlchart.v1.9" hidden="1">'D10'!$D$39:$D$47</definedName>
    <definedName name="aaa" localSheetId="4" hidden="1">#REF!</definedName>
    <definedName name="aaa" localSheetId="6" hidden="1">#REF!</definedName>
    <definedName name="aaa" hidden="1">#REF!</definedName>
    <definedName name="ab" localSheetId="24" hidden="1">{"Riqfin97",#N/A,FALSE,"Tran";"Riqfinpro",#N/A,FALSE,"Tran"}</definedName>
    <definedName name="ab" localSheetId="25" hidden="1">{"Riqfin97",#N/A,FALSE,"Tran";"Riqfinpro",#N/A,FALSE,"Tran"}</definedName>
    <definedName name="ab" localSheetId="28" hidden="1">{"Riqfin97",#N/A,FALSE,"Tran";"Riqfinpro",#N/A,FALSE,"Tran"}</definedName>
    <definedName name="ab" localSheetId="29" hidden="1">{"Riqfin97",#N/A,FALSE,"Tran";"Riqfinpro",#N/A,FALSE,"Tran"}</definedName>
    <definedName name="ab" localSheetId="31" hidden="1">{"Riqfin97",#N/A,FALSE,"Tran";"Riqfinpro",#N/A,FALSE,"Tran"}</definedName>
    <definedName name="ab" localSheetId="32" hidden="1">{"Riqfin97",#N/A,FALSE,"Tran";"Riqfinpro",#N/A,FALSE,"Tran"}</definedName>
    <definedName name="ab" localSheetId="33" hidden="1">{"Riqfin97",#N/A,FALSE,"Tran";"Riqfinpro",#N/A,FALSE,"Tran"}</definedName>
    <definedName name="ab" localSheetId="37" hidden="1">{"Riqfin97",#N/A,FALSE,"Tran";"Riqfinpro",#N/A,FALSE,"Tran"}</definedName>
    <definedName name="ab" localSheetId="39" hidden="1">{"Riqfin97",#N/A,FALSE,"Tran";"Riqfinpro",#N/A,FALSE,"Tran"}</definedName>
    <definedName name="ab" localSheetId="41" hidden="1">{"Riqfin97",#N/A,FALSE,"Tran";"Riqfinpro",#N/A,FALSE,"Tran"}</definedName>
    <definedName name="ab" localSheetId="42" hidden="1">{"Riqfin97",#N/A,FALSE,"Tran";"Riqfinpro",#N/A,FALSE,"Tran"}</definedName>
    <definedName name="ab" localSheetId="4" hidden="1">{"Riqfin97",#N/A,FALSE,"Tran";"Riqfinpro",#N/A,FALSE,"Tran"}</definedName>
    <definedName name="ab" localSheetId="6" hidden="1">{"Riqfin97",#N/A,FALSE,"Tran";"Riqfinpro",#N/A,FALSE,"Tran"}</definedName>
    <definedName name="ab" hidden="1">{"Riqfin97",#N/A,FALSE,"Tran";"Riqfinpro",#N/A,FALSE,"Tran"}</definedName>
    <definedName name="ad" localSheetId="24" hidden="1">{"mt1",#N/A,FALSE,"Debt";"mt2",#N/A,FALSE,"Debt";"mt3",#N/A,FALSE,"Debt";"mt4",#N/A,FALSE,"Debt";"mt5",#N/A,FALSE,"Debt";"mt6",#N/A,FALSE,"Debt";"mt7",#N/A,FALSE,"Debt"}</definedName>
    <definedName name="ad" localSheetId="25" hidden="1">{"mt1",#N/A,FALSE,"Debt";"mt2",#N/A,FALSE,"Debt";"mt3",#N/A,FALSE,"Debt";"mt4",#N/A,FALSE,"Debt";"mt5",#N/A,FALSE,"Debt";"mt6",#N/A,FALSE,"Debt";"mt7",#N/A,FALSE,"Debt"}</definedName>
    <definedName name="ad" localSheetId="28" hidden="1">{"mt1",#N/A,FALSE,"Debt";"mt2",#N/A,FALSE,"Debt";"mt3",#N/A,FALSE,"Debt";"mt4",#N/A,FALSE,"Debt";"mt5",#N/A,FALSE,"Debt";"mt6",#N/A,FALSE,"Debt";"mt7",#N/A,FALSE,"Debt"}</definedName>
    <definedName name="ad" localSheetId="29"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3" hidden="1">{"mt1",#N/A,FALSE,"Debt";"mt2",#N/A,FALSE,"Debt";"mt3",#N/A,FALSE,"Debt";"mt4",#N/A,FALSE,"Debt";"mt5",#N/A,FALSE,"Debt";"mt6",#N/A,FALSE,"Debt";"mt7",#N/A,FALSE,"Debt"}</definedName>
    <definedName name="ad" localSheetId="37"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4" hidden="1">{"mt1",#N/A,FALSE,"Debt";"mt2",#N/A,FALSE,"Debt";"mt3",#N/A,FALSE,"Debt";"mt4",#N/A,FALSE,"Debt";"mt5",#N/A,FALSE,"Debt";"mt6",#N/A,FALSE,"Debt";"mt7",#N/A,FALSE,"Debt"}</definedName>
    <definedName name="ad" localSheetId="6"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24" hidden="1">{"Riqfin97",#N/A,FALSE,"Tran";"Riqfinpro",#N/A,FALSE,"Tran"}</definedName>
    <definedName name="adf" localSheetId="25" hidden="1">{"Riqfin97",#N/A,FALSE,"Tran";"Riqfinpro",#N/A,FALSE,"Tran"}</definedName>
    <definedName name="adf" localSheetId="28" hidden="1">{"Riqfin97",#N/A,FALSE,"Tran";"Riqfinpro",#N/A,FALSE,"Tran"}</definedName>
    <definedName name="adf" localSheetId="29" hidden="1">{"Riqfin97",#N/A,FALSE,"Tran";"Riqfinpro",#N/A,FALSE,"Tran"}</definedName>
    <definedName name="adf" localSheetId="31" hidden="1">{"Riqfin97",#N/A,FALSE,"Tran";"Riqfinpro",#N/A,FALSE,"Tran"}</definedName>
    <definedName name="adf" localSheetId="32" hidden="1">{"Riqfin97",#N/A,FALSE,"Tran";"Riqfinpro",#N/A,FALSE,"Tran"}</definedName>
    <definedName name="adf" localSheetId="33" hidden="1">{"Riqfin97",#N/A,FALSE,"Tran";"Riqfinpro",#N/A,FALSE,"Tran"}</definedName>
    <definedName name="adf" localSheetId="37" hidden="1">{"Riqfin97",#N/A,FALSE,"Tran";"Riqfinpro",#N/A,FALSE,"Tran"}</definedName>
    <definedName name="adf" localSheetId="39" hidden="1">{"Riqfin97",#N/A,FALSE,"Tran";"Riqfinpro",#N/A,FALSE,"Tran"}</definedName>
    <definedName name="adf" localSheetId="41" hidden="1">{"Riqfin97",#N/A,FALSE,"Tran";"Riqfinpro",#N/A,FALSE,"Tran"}</definedName>
    <definedName name="adf" localSheetId="42" hidden="1">{"Riqfin97",#N/A,FALSE,"Tran";"Riqfinpro",#N/A,FALSE,"Tran"}</definedName>
    <definedName name="adf" localSheetId="4" hidden="1">{"Riqfin97",#N/A,FALSE,"Tran";"Riqfinpro",#N/A,FALSE,"Tran"}</definedName>
    <definedName name="adf" localSheetId="6" hidden="1">{"Riqfin97",#N/A,FALSE,"Tran";"Riqfinpro",#N/A,FALSE,"Tran"}</definedName>
    <definedName name="adf" hidden="1">{"Riqfin97",#N/A,FALSE,"Tran";"Riqfinpro",#N/A,FALSE,"Tran"}</definedName>
    <definedName name="anscount" hidden="1">1</definedName>
    <definedName name="asdg" localSheetId="24" hidden="1">{"Main Economic Indicators",#N/A,FALSE,"C"}</definedName>
    <definedName name="asdg" localSheetId="25" hidden="1">{"Main Economic Indicators",#N/A,FALSE,"C"}</definedName>
    <definedName name="asdg" localSheetId="28" hidden="1">{"Main Economic Indicators",#N/A,FALSE,"C"}</definedName>
    <definedName name="asdg" localSheetId="29" hidden="1">{"Main Economic Indicators",#N/A,FALSE,"C"}</definedName>
    <definedName name="asdg" localSheetId="31" hidden="1">{"Main Economic Indicators",#N/A,FALSE,"C"}</definedName>
    <definedName name="asdg" localSheetId="32" hidden="1">{"Main Economic Indicators",#N/A,FALSE,"C"}</definedName>
    <definedName name="asdg" localSheetId="33" hidden="1">{"Main Economic Indicators",#N/A,FALSE,"C"}</definedName>
    <definedName name="asdg" localSheetId="37" hidden="1">{"Main Economic Indicators",#N/A,FALSE,"C"}</definedName>
    <definedName name="asdg" localSheetId="39" hidden="1">{"Main Economic Indicators",#N/A,FALSE,"C"}</definedName>
    <definedName name="asdg" localSheetId="41" hidden="1">{"Main Economic Indicators",#N/A,FALSE,"C"}</definedName>
    <definedName name="asdg" localSheetId="42" hidden="1">{"Main Economic Indicators",#N/A,FALSE,"C"}</definedName>
    <definedName name="asdg" localSheetId="4" hidden="1">{"Main Economic Indicators",#N/A,FALSE,"C"}</definedName>
    <definedName name="asdg" localSheetId="6" hidden="1">{"Main Economic Indicators",#N/A,FALSE,"C"}</definedName>
    <definedName name="asdg" hidden="1">{"Main Economic Indicators",#N/A,FALSE,"C"}</definedName>
    <definedName name="b" localSheetId="24" hidden="1">{"Main Economic Indicators",#N/A,FALSE,"C"}</definedName>
    <definedName name="b" localSheetId="25" hidden="1">{"Main Economic Indicators",#N/A,FALSE,"C"}</definedName>
    <definedName name="b" localSheetId="28" hidden="1">{"Main Economic Indicators",#N/A,FALSE,"C"}</definedName>
    <definedName name="b" localSheetId="29" hidden="1">{"Main Economic Indicators",#N/A,FALSE,"C"}</definedName>
    <definedName name="b" localSheetId="31" hidden="1">{"Main Economic Indicators",#N/A,FALSE,"C"}</definedName>
    <definedName name="b" localSheetId="32" hidden="1">{"Main Economic Indicators",#N/A,FALSE,"C"}</definedName>
    <definedName name="b" localSheetId="33" hidden="1">{"Main Economic Indicators",#N/A,FALSE,"C"}</definedName>
    <definedName name="b" localSheetId="37" hidden="1">{"Main Economic Indicators",#N/A,FALSE,"C"}</definedName>
    <definedName name="b" localSheetId="39" hidden="1">{"Main Economic Indicators",#N/A,FALSE,"C"}</definedName>
    <definedName name="b" localSheetId="41" hidden="1">{"Main Economic Indicators",#N/A,FALSE,"C"}</definedName>
    <definedName name="b" localSheetId="42" hidden="1">{"Main Economic Indicators",#N/A,FALSE,"C"}</definedName>
    <definedName name="b" localSheetId="4" hidden="1">{"Main Economic Indicators",#N/A,FALSE,"C"}</definedName>
    <definedName name="b" localSheetId="6" hidden="1">{"Main Economic Indicators",#N/A,FALSE,"C"}</definedName>
    <definedName name="b" hidden="1">{"Main Economic Indicators",#N/A,FALSE,"C"}</definedName>
    <definedName name="bb" localSheetId="24" hidden="1">{"Riqfin97",#N/A,FALSE,"Tran";"Riqfinpro",#N/A,FALSE,"Tran"}</definedName>
    <definedName name="bb" localSheetId="25" hidden="1">{"Riqfin97",#N/A,FALSE,"Tran";"Riqfinpro",#N/A,FALSE,"Tran"}</definedName>
    <definedName name="bb" localSheetId="28" hidden="1">{"Riqfin97",#N/A,FALSE,"Tran";"Riqfinpro",#N/A,FALSE,"Tran"}</definedName>
    <definedName name="bb" localSheetId="29" hidden="1">{"Riqfin97",#N/A,FALSE,"Tran";"Riqfinpro",#N/A,FALSE,"Tran"}</definedName>
    <definedName name="bb" localSheetId="31" hidden="1">{"Riqfin97",#N/A,FALSE,"Tran";"Riqfinpro",#N/A,FALSE,"Tran"}</definedName>
    <definedName name="bb" localSheetId="32" hidden="1">{"Riqfin97",#N/A,FALSE,"Tran";"Riqfinpro",#N/A,FALSE,"Tran"}</definedName>
    <definedName name="bb" localSheetId="33" hidden="1">{"Riqfin97",#N/A,FALSE,"Tran";"Riqfinpro",#N/A,FALSE,"Tran"}</definedName>
    <definedName name="bb" localSheetId="37" hidden="1">{"Riqfin97",#N/A,FALSE,"Tran";"Riqfinpro",#N/A,FALSE,"Tran"}</definedName>
    <definedName name="bb" localSheetId="39" hidden="1">{"Riqfin97",#N/A,FALSE,"Tran";"Riqfinpro",#N/A,FALSE,"Tran"}</definedName>
    <definedName name="bb" localSheetId="41" hidden="1">{"Riqfin97",#N/A,FALSE,"Tran";"Riqfinpro",#N/A,FALSE,"Tran"}</definedName>
    <definedName name="bb" localSheetId="42" hidden="1">{"Riqfin97",#N/A,FALSE,"Tran";"Riqfinpro",#N/A,FALSE,"Tran"}</definedName>
    <definedName name="bb" localSheetId="4" hidden="1">{"Riqfin97",#N/A,FALSE,"Tran";"Riqfinpro",#N/A,FALSE,"Tran"}</definedName>
    <definedName name="bb" localSheetId="6" hidden="1">{"Riqfin97",#N/A,FALSE,"Tran";"Riqfinpro",#N/A,FALSE,"Tran"}</definedName>
    <definedName name="bb" hidden="1">{"Riqfin97",#N/A,FALSE,"Tran";"Riqfinpro",#N/A,FALSE,"Tran"}</definedName>
    <definedName name="bm" localSheetId="24" hidden="1">{"Tab1",#N/A,FALSE,"P";"Tab2",#N/A,FALSE,"P"}</definedName>
    <definedName name="bm" localSheetId="25" hidden="1">{"Tab1",#N/A,FALSE,"P";"Tab2",#N/A,FALSE,"P"}</definedName>
    <definedName name="bm" localSheetId="28" hidden="1">{"Tab1",#N/A,FALSE,"P";"Tab2",#N/A,FALSE,"P"}</definedName>
    <definedName name="bm" localSheetId="29" hidden="1">{"Tab1",#N/A,FALSE,"P";"Tab2",#N/A,FALSE,"P"}</definedName>
    <definedName name="bm" localSheetId="31" hidden="1">{"Tab1",#N/A,FALSE,"P";"Tab2",#N/A,FALSE,"P"}</definedName>
    <definedName name="bm" localSheetId="32" hidden="1">{"Tab1",#N/A,FALSE,"P";"Tab2",#N/A,FALSE,"P"}</definedName>
    <definedName name="bm" localSheetId="33" hidden="1">{"Tab1",#N/A,FALSE,"P";"Tab2",#N/A,FALSE,"P"}</definedName>
    <definedName name="bm" localSheetId="37" hidden="1">{"Tab1",#N/A,FALSE,"P";"Tab2",#N/A,FALSE,"P"}</definedName>
    <definedName name="bm" localSheetId="39" hidden="1">{"Tab1",#N/A,FALSE,"P";"Tab2",#N/A,FALSE,"P"}</definedName>
    <definedName name="bm" localSheetId="41" hidden="1">{"Tab1",#N/A,FALSE,"P";"Tab2",#N/A,FALSE,"P"}</definedName>
    <definedName name="bm" localSheetId="42" hidden="1">{"Tab1",#N/A,FALSE,"P";"Tab2",#N/A,FALSE,"P"}</definedName>
    <definedName name="bm" localSheetId="4" hidden="1">{"Tab1",#N/A,FALSE,"P";"Tab2",#N/A,FALSE,"P"}</definedName>
    <definedName name="bm" localSheetId="6" hidden="1">{"Tab1",#N/A,FALSE,"P";"Tab2",#N/A,FALSE,"P"}</definedName>
    <definedName name="bm" hidden="1">{"Tab1",#N/A,FALSE,"P";"Tab2",#N/A,FALSE,"P"}</definedName>
    <definedName name="bnji" localSheetId="24" hidden="1">{"macro",#N/A,FALSE,"Macro";"smq2",#N/A,FALSE,"Data";"smq3",#N/A,FALSE,"Data";"smq4",#N/A,FALSE,"Data";"smq5",#N/A,FALSE,"Data";"smq6",#N/A,FALSE,"Data";"smq7",#N/A,FALSE,"Data";"smq8",#N/A,FALSE,"Data";"smq9",#N/A,FALSE,"Data"}</definedName>
    <definedName name="bnji" localSheetId="25" hidden="1">{"macro",#N/A,FALSE,"Macro";"smq2",#N/A,FALSE,"Data";"smq3",#N/A,FALSE,"Data";"smq4",#N/A,FALSE,"Data";"smq5",#N/A,FALSE,"Data";"smq6",#N/A,FALSE,"Data";"smq7",#N/A,FALSE,"Data";"smq8",#N/A,FALSE,"Data";"smq9",#N/A,FALSE,"Data"}</definedName>
    <definedName name="bnji" localSheetId="28" hidden="1">{"macro",#N/A,FALSE,"Macro";"smq2",#N/A,FALSE,"Data";"smq3",#N/A,FALSE,"Data";"smq4",#N/A,FALSE,"Data";"smq5",#N/A,FALSE,"Data";"smq6",#N/A,FALSE,"Data";"smq7",#N/A,FALSE,"Data";"smq8",#N/A,FALSE,"Data";"smq9",#N/A,FALSE,"Data"}</definedName>
    <definedName name="bnji" localSheetId="29"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3" hidden="1">{"macro",#N/A,FALSE,"Macro";"smq2",#N/A,FALSE,"Data";"smq3",#N/A,FALSE,"Data";"smq4",#N/A,FALSE,"Data";"smq5",#N/A,FALSE,"Data";"smq6",#N/A,FALSE,"Data";"smq7",#N/A,FALSE,"Data";"smq8",#N/A,FALSE,"Data";"smq9",#N/A,FALSE,"Data"}</definedName>
    <definedName name="bnji" localSheetId="37"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4" hidden="1">{"macro",#N/A,FALSE,"Macro";"smq2",#N/A,FALSE,"Data";"smq3",#N/A,FALSE,"Data";"smq4",#N/A,FALSE,"Data";"smq5",#N/A,FALSE,"Data";"smq6",#N/A,FALSE,"Data";"smq7",#N/A,FALSE,"Data";"smq8",#N/A,FALSE,"Data";"smq9",#N/A,FALSE,"Data"}</definedName>
    <definedName name="bnji" localSheetId="6"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24" hidden="1">{"Riqfin97",#N/A,FALSE,"Tran";"Riqfinpro",#N/A,FALSE,"Tran"}</definedName>
    <definedName name="bnu" localSheetId="25" hidden="1">{"Riqfin97",#N/A,FALSE,"Tran";"Riqfinpro",#N/A,FALSE,"Tran"}</definedName>
    <definedName name="bnu" localSheetId="28" hidden="1">{"Riqfin97",#N/A,FALSE,"Tran";"Riqfinpro",#N/A,FALSE,"Tran"}</definedName>
    <definedName name="bnu" localSheetId="29" hidden="1">{"Riqfin97",#N/A,FALSE,"Tran";"Riqfinpro",#N/A,FALSE,"Tran"}</definedName>
    <definedName name="bnu" localSheetId="31" hidden="1">{"Riqfin97",#N/A,FALSE,"Tran";"Riqfinpro",#N/A,FALSE,"Tran"}</definedName>
    <definedName name="bnu" localSheetId="32" hidden="1">{"Riqfin97",#N/A,FALSE,"Tran";"Riqfinpro",#N/A,FALSE,"Tran"}</definedName>
    <definedName name="bnu" localSheetId="33" hidden="1">{"Riqfin97",#N/A,FALSE,"Tran";"Riqfinpro",#N/A,FALSE,"Tran"}</definedName>
    <definedName name="bnu" localSheetId="37" hidden="1">{"Riqfin97",#N/A,FALSE,"Tran";"Riqfinpro",#N/A,FALSE,"Tran"}</definedName>
    <definedName name="bnu" localSheetId="39" hidden="1">{"Riqfin97",#N/A,FALSE,"Tran";"Riqfinpro",#N/A,FALSE,"Tran"}</definedName>
    <definedName name="bnu" localSheetId="41" hidden="1">{"Riqfin97",#N/A,FALSE,"Tran";"Riqfinpro",#N/A,FALSE,"Tran"}</definedName>
    <definedName name="bnu" localSheetId="42" hidden="1">{"Riqfin97",#N/A,FALSE,"Tran";"Riqfinpro",#N/A,FALSE,"Tran"}</definedName>
    <definedName name="bnu" localSheetId="4" hidden="1">{"Riqfin97",#N/A,FALSE,"Tran";"Riqfinpro",#N/A,FALSE,"Tran"}</definedName>
    <definedName name="bnu" localSheetId="6" hidden="1">{"Riqfin97",#N/A,FALSE,"Tran";"Riqfinpro",#N/A,FALSE,"Tran"}</definedName>
    <definedName name="bnu" hidden="1">{"Riqfin97",#N/A,FALSE,"Tran";"Riqfinpro",#N/A,FALSE,"Tran"}</definedName>
    <definedName name="cbn" localSheetId="24" hidden="1">{"TRADE_COMP",#N/A,FALSE,"TAB23APP";"BOP",#N/A,FALSE,"TAB6";"DOT",#N/A,FALSE,"TAB24APP";"EXTDEBT",#N/A,FALSE,"TAB25APP"}</definedName>
    <definedName name="cbn" localSheetId="25" hidden="1">{"TRADE_COMP",#N/A,FALSE,"TAB23APP";"BOP",#N/A,FALSE,"TAB6";"DOT",#N/A,FALSE,"TAB24APP";"EXTDEBT",#N/A,FALSE,"TAB25APP"}</definedName>
    <definedName name="cbn" localSheetId="28" hidden="1">{"TRADE_COMP",#N/A,FALSE,"TAB23APP";"BOP",#N/A,FALSE,"TAB6";"DOT",#N/A,FALSE,"TAB24APP";"EXTDEBT",#N/A,FALSE,"TAB25APP"}</definedName>
    <definedName name="cbn" localSheetId="29" hidden="1">{"TRADE_COMP",#N/A,FALSE,"TAB23APP";"BOP",#N/A,FALSE,"TAB6";"DOT",#N/A,FALSE,"TAB24APP";"EXTDEBT",#N/A,FALSE,"TAB25APP"}</definedName>
    <definedName name="cbn" localSheetId="31" hidden="1">{"TRADE_COMP",#N/A,FALSE,"TAB23APP";"BOP",#N/A,FALSE,"TAB6";"DOT",#N/A,FALSE,"TAB24APP";"EXTDEBT",#N/A,FALSE,"TAB25APP"}</definedName>
    <definedName name="cbn" localSheetId="32" hidden="1">{"TRADE_COMP",#N/A,FALSE,"TAB23APP";"BOP",#N/A,FALSE,"TAB6";"DOT",#N/A,FALSE,"TAB24APP";"EXTDEBT",#N/A,FALSE,"TAB25APP"}</definedName>
    <definedName name="cbn" localSheetId="33" hidden="1">{"TRADE_COMP",#N/A,FALSE,"TAB23APP";"BOP",#N/A,FALSE,"TAB6";"DOT",#N/A,FALSE,"TAB24APP";"EXTDEBT",#N/A,FALSE,"TAB25APP"}</definedName>
    <definedName name="cbn" localSheetId="37" hidden="1">{"TRADE_COMP",#N/A,FALSE,"TAB23APP";"BOP",#N/A,FALSE,"TAB6";"DOT",#N/A,FALSE,"TAB24APP";"EXTDEBT",#N/A,FALSE,"TAB25APP"}</definedName>
    <definedName name="cbn" localSheetId="39" hidden="1">{"TRADE_COMP",#N/A,FALSE,"TAB23APP";"BOP",#N/A,FALSE,"TAB6";"DOT",#N/A,FALSE,"TAB24APP";"EXTDEBT",#N/A,FALSE,"TAB25APP"}</definedName>
    <definedName name="cbn" localSheetId="41" hidden="1">{"TRADE_COMP",#N/A,FALSE,"TAB23APP";"BOP",#N/A,FALSE,"TAB6";"DOT",#N/A,FALSE,"TAB24APP";"EXTDEBT",#N/A,FALSE,"TAB25APP"}</definedName>
    <definedName name="cbn" localSheetId="42" hidden="1">{"TRADE_COMP",#N/A,FALSE,"TAB23APP";"BOP",#N/A,FALSE,"TAB6";"DOT",#N/A,FALSE,"TAB24APP";"EXTDEBT",#N/A,FALSE,"TAB25APP"}</definedName>
    <definedName name="cbn" localSheetId="4" hidden="1">{"TRADE_COMP",#N/A,FALSE,"TAB23APP";"BOP",#N/A,FALSE,"TAB6";"DOT",#N/A,FALSE,"TAB24APP";"EXTDEBT",#N/A,FALSE,"TAB25APP"}</definedName>
    <definedName name="cbn" localSheetId="6" hidden="1">{"TRADE_COMP",#N/A,FALSE,"TAB23APP";"BOP",#N/A,FALSE,"TAB6";"DOT",#N/A,FALSE,"TAB24APP";"EXTDEBT",#N/A,FALSE,"TAB25APP"}</definedName>
    <definedName name="cbn" hidden="1">{"TRADE_COMP",#N/A,FALSE,"TAB23APP";"BOP",#N/A,FALSE,"TAB6";"DOT",#N/A,FALSE,"TAB24APP";"EXTDEBT",#N/A,FALSE,"TAB25APP"}</definedName>
    <definedName name="cc" localSheetId="24" hidden="1">{"Riqfin97",#N/A,FALSE,"Tran";"Riqfinpro",#N/A,FALSE,"Tran"}</definedName>
    <definedName name="cc" localSheetId="25" hidden="1">{"Riqfin97",#N/A,FALSE,"Tran";"Riqfinpro",#N/A,FALSE,"Tran"}</definedName>
    <definedName name="cc" localSheetId="28" hidden="1">{"Riqfin97",#N/A,FALSE,"Tran";"Riqfinpro",#N/A,FALSE,"Tran"}</definedName>
    <definedName name="cc" localSheetId="29" hidden="1">{"Riqfin97",#N/A,FALSE,"Tran";"Riqfinpro",#N/A,FALSE,"Tran"}</definedName>
    <definedName name="cc" localSheetId="31" hidden="1">{"Riqfin97",#N/A,FALSE,"Tran";"Riqfinpro",#N/A,FALSE,"Tran"}</definedName>
    <definedName name="cc" localSheetId="32" hidden="1">{"Riqfin97",#N/A,FALSE,"Tran";"Riqfinpro",#N/A,FALSE,"Tran"}</definedName>
    <definedName name="cc" localSheetId="33" hidden="1">{"Riqfin97",#N/A,FALSE,"Tran";"Riqfinpro",#N/A,FALSE,"Tran"}</definedName>
    <definedName name="cc" localSheetId="37" hidden="1">{"Riqfin97",#N/A,FALSE,"Tran";"Riqfinpro",#N/A,FALSE,"Tran"}</definedName>
    <definedName name="cc" localSheetId="39" hidden="1">{"Riqfin97",#N/A,FALSE,"Tran";"Riqfinpro",#N/A,FALSE,"Tran"}</definedName>
    <definedName name="cc" localSheetId="41" hidden="1">{"Riqfin97",#N/A,FALSE,"Tran";"Riqfinpro",#N/A,FALSE,"Tran"}</definedName>
    <definedName name="cc" localSheetId="42" hidden="1">{"Riqfin97",#N/A,FALSE,"Tran";"Riqfinpro",#N/A,FALSE,"Tran"}</definedName>
    <definedName name="cc" localSheetId="4" hidden="1">{"Riqfin97",#N/A,FALSE,"Tran";"Riqfinpro",#N/A,FALSE,"Tran"}</definedName>
    <definedName name="cc" localSheetId="6" hidden="1">{"Riqfin97",#N/A,FALSE,"Tran";"Riqfinpro",#N/A,FALSE,"Tran"}</definedName>
    <definedName name="cc" hidden="1">{"Riqfin97",#N/A,FALSE,"Tran";"Riqfinpro",#N/A,FALSE,"Tran"}</definedName>
    <definedName name="ccc" localSheetId="24" hidden="1">{"Riqfin97",#N/A,FALSE,"Tran";"Riqfinpro",#N/A,FALSE,"Tran"}</definedName>
    <definedName name="ccc" localSheetId="25" hidden="1">{"Riqfin97",#N/A,FALSE,"Tran";"Riqfinpro",#N/A,FALSE,"Tran"}</definedName>
    <definedName name="ccc" localSheetId="28" hidden="1">{"Riqfin97",#N/A,FALSE,"Tran";"Riqfinpro",#N/A,FALSE,"Tran"}</definedName>
    <definedName name="ccc" localSheetId="29" hidden="1">{"Riqfin97",#N/A,FALSE,"Tran";"Riqfinpro",#N/A,FALSE,"Tran"}</definedName>
    <definedName name="ccc" localSheetId="31" hidden="1">{"Riqfin97",#N/A,FALSE,"Tran";"Riqfinpro",#N/A,FALSE,"Tran"}</definedName>
    <definedName name="ccc" localSheetId="32" hidden="1">{"Riqfin97",#N/A,FALSE,"Tran";"Riqfinpro",#N/A,FALSE,"Tran"}</definedName>
    <definedName name="ccc" localSheetId="33" hidden="1">{"Riqfin97",#N/A,FALSE,"Tran";"Riqfinpro",#N/A,FALSE,"Tran"}</definedName>
    <definedName name="ccc" localSheetId="37" hidden="1">{"Riqfin97",#N/A,FALSE,"Tran";"Riqfinpro",#N/A,FALSE,"Tran"}</definedName>
    <definedName name="ccc" localSheetId="39" hidden="1">{"Riqfin97",#N/A,FALSE,"Tran";"Riqfinpro",#N/A,FALSE,"Tran"}</definedName>
    <definedName name="ccc" localSheetId="41" hidden="1">{"Riqfin97",#N/A,FALSE,"Tran";"Riqfinpro",#N/A,FALSE,"Tran"}</definedName>
    <definedName name="ccc" localSheetId="42" hidden="1">{"Riqfin97",#N/A,FALSE,"Tran";"Riqfinpro",#N/A,FALSE,"Tran"}</definedName>
    <definedName name="ccc" localSheetId="4" hidden="1">{"Riqfin97",#N/A,FALSE,"Tran";"Riqfinpro",#N/A,FALSE,"Tran"}</definedName>
    <definedName name="ccc" localSheetId="6" hidden="1">{"Riqfin97",#N/A,FALSE,"Tran";"Riqfinpro",#N/A,FALSE,"Tran"}</definedName>
    <definedName name="ccc" hidden="1">{"Riqfin97",#N/A,FALSE,"Tran";"Riqfinpro",#N/A,FALSE,"Tran"}</definedName>
    <definedName name="chart4" localSheetId="24" hidden="1">{#N/A,#N/A,FALSE,"CB";#N/A,#N/A,FALSE,"CMB";#N/A,#N/A,FALSE,"NBFI"}</definedName>
    <definedName name="chart4" localSheetId="25" hidden="1">{#N/A,#N/A,FALSE,"CB";#N/A,#N/A,FALSE,"CMB";#N/A,#N/A,FALSE,"NBFI"}</definedName>
    <definedName name="chart4" localSheetId="28" hidden="1">{#N/A,#N/A,FALSE,"CB";#N/A,#N/A,FALSE,"CMB";#N/A,#N/A,FALSE,"NBFI"}</definedName>
    <definedName name="chart4" localSheetId="29" hidden="1">{#N/A,#N/A,FALSE,"CB";#N/A,#N/A,FALSE,"CMB";#N/A,#N/A,FALSE,"NBFI"}</definedName>
    <definedName name="chart4" localSheetId="31" hidden="1">{#N/A,#N/A,FALSE,"CB";#N/A,#N/A,FALSE,"CMB";#N/A,#N/A,FALSE,"NBFI"}</definedName>
    <definedName name="chart4" localSheetId="32" hidden="1">{#N/A,#N/A,FALSE,"CB";#N/A,#N/A,FALSE,"CMB";#N/A,#N/A,FALSE,"NBFI"}</definedName>
    <definedName name="chart4" localSheetId="33" hidden="1">{#N/A,#N/A,FALSE,"CB";#N/A,#N/A,FALSE,"CMB";#N/A,#N/A,FALSE,"NBFI"}</definedName>
    <definedName name="chart4" localSheetId="37" hidden="1">{#N/A,#N/A,FALSE,"CB";#N/A,#N/A,FALSE,"CMB";#N/A,#N/A,FALSE,"NBFI"}</definedName>
    <definedName name="chart4" localSheetId="39" hidden="1">{#N/A,#N/A,FALSE,"CB";#N/A,#N/A,FALSE,"CMB";#N/A,#N/A,FALSE,"NBFI"}</definedName>
    <definedName name="chart4" localSheetId="41" hidden="1">{#N/A,#N/A,FALSE,"CB";#N/A,#N/A,FALSE,"CMB";#N/A,#N/A,FALSE,"NBFI"}</definedName>
    <definedName name="chart4" localSheetId="42" hidden="1">{#N/A,#N/A,FALSE,"CB";#N/A,#N/A,FALSE,"CMB";#N/A,#N/A,FALSE,"NBFI"}</definedName>
    <definedName name="chart4" localSheetId="4" hidden="1">{#N/A,#N/A,FALSE,"CB";#N/A,#N/A,FALSE,"CMB";#N/A,#N/A,FALSE,"NBFI"}</definedName>
    <definedName name="chart4" localSheetId="6" hidden="1">{#N/A,#N/A,FALSE,"CB";#N/A,#N/A,FALSE,"CMB";#N/A,#N/A,FALSE,"NBFI"}</definedName>
    <definedName name="chart4" hidden="1">{#N/A,#N/A,FALSE,"CB";#N/A,#N/A,FALSE,"CMB";#N/A,#N/A,FALSE,"NBFI"}</definedName>
    <definedName name="comp" localSheetId="24" hidden="1">{"BOP_TAB",#N/A,FALSE,"N";"MIDTERM_TAB",#N/A,FALSE,"O";"FUND_CRED",#N/A,FALSE,"P";"DEBT_TAB1",#N/A,FALSE,"Q";"DEBT_TAB2",#N/A,FALSE,"Q";"FORFIN_TAB1",#N/A,FALSE,"R";"FORFIN_TAB2",#N/A,FALSE,"R";"BOP_ANALY",#N/A,FALSE,"U"}</definedName>
    <definedName name="comp" localSheetId="25" hidden="1">{"BOP_TAB",#N/A,FALSE,"N";"MIDTERM_TAB",#N/A,FALSE,"O";"FUND_CRED",#N/A,FALSE,"P";"DEBT_TAB1",#N/A,FALSE,"Q";"DEBT_TAB2",#N/A,FALSE,"Q";"FORFIN_TAB1",#N/A,FALSE,"R";"FORFIN_TAB2",#N/A,FALSE,"R";"BOP_ANALY",#N/A,FALSE,"U"}</definedName>
    <definedName name="comp" localSheetId="28" hidden="1">{"BOP_TAB",#N/A,FALSE,"N";"MIDTERM_TAB",#N/A,FALSE,"O";"FUND_CRED",#N/A,FALSE,"P";"DEBT_TAB1",#N/A,FALSE,"Q";"DEBT_TAB2",#N/A,FALSE,"Q";"FORFIN_TAB1",#N/A,FALSE,"R";"FORFIN_TAB2",#N/A,FALSE,"R";"BOP_ANALY",#N/A,FALSE,"U"}</definedName>
    <definedName name="comp" localSheetId="29"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3" hidden="1">{"BOP_TAB",#N/A,FALSE,"N";"MIDTERM_TAB",#N/A,FALSE,"O";"FUND_CRED",#N/A,FALSE,"P";"DEBT_TAB1",#N/A,FALSE,"Q";"DEBT_TAB2",#N/A,FALSE,"Q";"FORFIN_TAB1",#N/A,FALSE,"R";"FORFIN_TAB2",#N/A,FALSE,"R";"BOP_ANALY",#N/A,FALSE,"U"}</definedName>
    <definedName name="comp" localSheetId="37"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4" hidden="1">{"BOP_TAB",#N/A,FALSE,"N";"MIDTERM_TAB",#N/A,FALSE,"O";"FUND_CRED",#N/A,FALSE,"P";"DEBT_TAB1",#N/A,FALSE,"Q";"DEBT_TAB2",#N/A,FALSE,"Q";"FORFIN_TAB1",#N/A,FALSE,"R";"FORFIN_TAB2",#N/A,FALSE,"R";"BOP_ANALY",#N/A,FALSE,"U"}</definedName>
    <definedName name="comp" localSheetId="6"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vbn" localSheetId="24" hidden="1">{"DEPOSITS",#N/A,FALSE,"COMML_MON";"LOANS",#N/A,FALSE,"COMML_MON"}</definedName>
    <definedName name="cvbn" localSheetId="25" hidden="1">{"DEPOSITS",#N/A,FALSE,"COMML_MON";"LOANS",#N/A,FALSE,"COMML_MON"}</definedName>
    <definedName name="cvbn" localSheetId="28" hidden="1">{"DEPOSITS",#N/A,FALSE,"COMML_MON";"LOANS",#N/A,FALSE,"COMML_MON"}</definedName>
    <definedName name="cvbn" localSheetId="29" hidden="1">{"DEPOSITS",#N/A,FALSE,"COMML_MON";"LOANS",#N/A,FALSE,"COMML_MON"}</definedName>
    <definedName name="cvbn" localSheetId="31" hidden="1">{"DEPOSITS",#N/A,FALSE,"COMML_MON";"LOANS",#N/A,FALSE,"COMML_MON"}</definedName>
    <definedName name="cvbn" localSheetId="32" hidden="1">{"DEPOSITS",#N/A,FALSE,"COMML_MON";"LOANS",#N/A,FALSE,"COMML_MON"}</definedName>
    <definedName name="cvbn" localSheetId="33" hidden="1">{"DEPOSITS",#N/A,FALSE,"COMML_MON";"LOANS",#N/A,FALSE,"COMML_MON"}</definedName>
    <definedName name="cvbn" localSheetId="37" hidden="1">{"DEPOSITS",#N/A,FALSE,"COMML_MON";"LOANS",#N/A,FALSE,"COMML_MON"}</definedName>
    <definedName name="cvbn" localSheetId="39" hidden="1">{"DEPOSITS",#N/A,FALSE,"COMML_MON";"LOANS",#N/A,FALSE,"COMML_MON"}</definedName>
    <definedName name="cvbn" localSheetId="41" hidden="1">{"DEPOSITS",#N/A,FALSE,"COMML_MON";"LOANS",#N/A,FALSE,"COMML_MON"}</definedName>
    <definedName name="cvbn" localSheetId="42" hidden="1">{"DEPOSITS",#N/A,FALSE,"COMML_MON";"LOANS",#N/A,FALSE,"COMML_MON"}</definedName>
    <definedName name="cvbn" localSheetId="4" hidden="1">{"DEPOSITS",#N/A,FALSE,"COMML_MON";"LOANS",#N/A,FALSE,"COMML_MON"}</definedName>
    <definedName name="cvbn" localSheetId="6" hidden="1">{"DEPOSITS",#N/A,FALSE,"COMML_MON";"LOANS",#N/A,FALSE,"COMML_MON"}</definedName>
    <definedName name="cvbn" hidden="1">{"DEPOSITS",#N/A,FALSE,"COMML_MON";"LOANS",#N/A,FALSE,"COMML_MON"}</definedName>
    <definedName name="dd" localSheetId="24" hidden="1">{"Riqfin97",#N/A,FALSE,"Tran";"Riqfinpro",#N/A,FALSE,"Tran"}</definedName>
    <definedName name="dd" localSheetId="25" hidden="1">{"Riqfin97",#N/A,FALSE,"Tran";"Riqfinpro",#N/A,FALSE,"Tran"}</definedName>
    <definedName name="dd" localSheetId="28" hidden="1">{"Riqfin97",#N/A,FALSE,"Tran";"Riqfinpro",#N/A,FALSE,"Tran"}</definedName>
    <definedName name="dd" localSheetId="29" hidden="1">{"Riqfin97",#N/A,FALSE,"Tran";"Riqfinpro",#N/A,FALSE,"Tran"}</definedName>
    <definedName name="dd" localSheetId="31" hidden="1">{"Riqfin97",#N/A,FALSE,"Tran";"Riqfinpro",#N/A,FALSE,"Tran"}</definedName>
    <definedName name="dd" localSheetId="32" hidden="1">{"Riqfin97",#N/A,FALSE,"Tran";"Riqfinpro",#N/A,FALSE,"Tran"}</definedName>
    <definedName name="dd" localSheetId="33" hidden="1">{"Riqfin97",#N/A,FALSE,"Tran";"Riqfinpro",#N/A,FALSE,"Tran"}</definedName>
    <definedName name="dd" localSheetId="37" hidden="1">{"Riqfin97",#N/A,FALSE,"Tran";"Riqfinpro",#N/A,FALSE,"Tran"}</definedName>
    <definedName name="dd" localSheetId="39" hidden="1">{"Riqfin97",#N/A,FALSE,"Tran";"Riqfinpro",#N/A,FALSE,"Tran"}</definedName>
    <definedName name="dd" localSheetId="41" hidden="1">{"Riqfin97",#N/A,FALSE,"Tran";"Riqfinpro",#N/A,FALSE,"Tran"}</definedName>
    <definedName name="dd" localSheetId="42" hidden="1">{"Riqfin97",#N/A,FALSE,"Tran";"Riqfinpro",#N/A,FALSE,"Tran"}</definedName>
    <definedName name="dd" localSheetId="4" hidden="1">{"Riqfin97",#N/A,FALSE,"Tran";"Riqfinpro",#N/A,FALSE,"Tran"}</definedName>
    <definedName name="dd" localSheetId="6" hidden="1">{"Riqfin97",#N/A,FALSE,"Tran";"Riqfinpro",#N/A,FALSE,"Tran"}</definedName>
    <definedName name="dd" hidden="1">{"Riqfin97",#N/A,FALSE,"Tran";"Riqfinpro",#N/A,FALSE,"Tran"}</definedName>
    <definedName name="ddd" localSheetId="24" hidden="1">{"Riqfin97",#N/A,FALSE,"Tran";"Riqfinpro",#N/A,FALSE,"Tran"}</definedName>
    <definedName name="ddd" localSheetId="25" hidden="1">{"Riqfin97",#N/A,FALSE,"Tran";"Riqfinpro",#N/A,FALSE,"Tran"}</definedName>
    <definedName name="ddd" localSheetId="28" hidden="1">{"Riqfin97",#N/A,FALSE,"Tran";"Riqfinpro",#N/A,FALSE,"Tran"}</definedName>
    <definedName name="ddd" localSheetId="29" hidden="1">{"Riqfin97",#N/A,FALSE,"Tran";"Riqfinpro",#N/A,FALSE,"Tran"}</definedName>
    <definedName name="ddd" localSheetId="31" hidden="1">{"Riqfin97",#N/A,FALSE,"Tran";"Riqfinpro",#N/A,FALSE,"Tran"}</definedName>
    <definedName name="ddd" localSheetId="32" hidden="1">{"Riqfin97",#N/A,FALSE,"Tran";"Riqfinpro",#N/A,FALSE,"Tran"}</definedName>
    <definedName name="ddd" localSheetId="33" hidden="1">{"Riqfin97",#N/A,FALSE,"Tran";"Riqfinpro",#N/A,FALSE,"Tran"}</definedName>
    <definedName name="ddd" localSheetId="37" hidden="1">{"Riqfin97",#N/A,FALSE,"Tran";"Riqfinpro",#N/A,FALSE,"Tran"}</definedName>
    <definedName name="ddd" localSheetId="39" hidden="1">{"Riqfin97",#N/A,FALSE,"Tran";"Riqfinpro",#N/A,FALSE,"Tran"}</definedName>
    <definedName name="ddd" localSheetId="41" hidden="1">{"Riqfin97",#N/A,FALSE,"Tran";"Riqfinpro",#N/A,FALSE,"Tran"}</definedName>
    <definedName name="ddd" localSheetId="42" hidden="1">{"Riqfin97",#N/A,FALSE,"Tran";"Riqfinpro",#N/A,FALSE,"Tran"}</definedName>
    <definedName name="ddd" localSheetId="4" hidden="1">{"Riqfin97",#N/A,FALSE,"Tran";"Riqfinpro",#N/A,FALSE,"Tran"}</definedName>
    <definedName name="ddd" localSheetId="6" hidden="1">{"Riqfin97",#N/A,FALSE,"Tran";"Riqfinpro",#N/A,FALSE,"Tran"}</definedName>
    <definedName name="ddd" hidden="1">{"Riqfin97",#N/A,FALSE,"Tran";"Riqfinpro",#N/A,FALSE,"Tran"}</definedName>
    <definedName name="deed" localSheetId="24" hidden="1">{"TRADE_COMP",#N/A,FALSE,"TAB23APP";"BOP",#N/A,FALSE,"TAB6";"DOT",#N/A,FALSE,"TAB24APP";"EXTDEBT",#N/A,FALSE,"TAB25APP"}</definedName>
    <definedName name="deed" localSheetId="25" hidden="1">{"TRADE_COMP",#N/A,FALSE,"TAB23APP";"BOP",#N/A,FALSE,"TAB6";"DOT",#N/A,FALSE,"TAB24APP";"EXTDEBT",#N/A,FALSE,"TAB25APP"}</definedName>
    <definedName name="deed" localSheetId="28" hidden="1">{"TRADE_COMP",#N/A,FALSE,"TAB23APP";"BOP",#N/A,FALSE,"TAB6";"DOT",#N/A,FALSE,"TAB24APP";"EXTDEBT",#N/A,FALSE,"TAB25APP"}</definedName>
    <definedName name="deed" localSheetId="29" hidden="1">{"TRADE_COMP",#N/A,FALSE,"TAB23APP";"BOP",#N/A,FALSE,"TAB6";"DOT",#N/A,FALSE,"TAB24APP";"EXTDEBT",#N/A,FALSE,"TAB25APP"}</definedName>
    <definedName name="deed" localSheetId="31" hidden="1">{"TRADE_COMP",#N/A,FALSE,"TAB23APP";"BOP",#N/A,FALSE,"TAB6";"DOT",#N/A,FALSE,"TAB24APP";"EXTDEBT",#N/A,FALSE,"TAB25APP"}</definedName>
    <definedName name="deed" localSheetId="32" hidden="1">{"TRADE_COMP",#N/A,FALSE,"TAB23APP";"BOP",#N/A,FALSE,"TAB6";"DOT",#N/A,FALSE,"TAB24APP";"EXTDEBT",#N/A,FALSE,"TAB25APP"}</definedName>
    <definedName name="deed" localSheetId="33" hidden="1">{"TRADE_COMP",#N/A,FALSE,"TAB23APP";"BOP",#N/A,FALSE,"TAB6";"DOT",#N/A,FALSE,"TAB24APP";"EXTDEBT",#N/A,FALSE,"TAB25APP"}</definedName>
    <definedName name="deed" localSheetId="37" hidden="1">{"TRADE_COMP",#N/A,FALSE,"TAB23APP";"BOP",#N/A,FALSE,"TAB6";"DOT",#N/A,FALSE,"TAB24APP";"EXTDEBT",#N/A,FALSE,"TAB25APP"}</definedName>
    <definedName name="deed" localSheetId="39" hidden="1">{"TRADE_COMP",#N/A,FALSE,"TAB23APP";"BOP",#N/A,FALSE,"TAB6";"DOT",#N/A,FALSE,"TAB24APP";"EXTDEBT",#N/A,FALSE,"TAB25APP"}</definedName>
    <definedName name="deed" localSheetId="41" hidden="1">{"TRADE_COMP",#N/A,FALSE,"TAB23APP";"BOP",#N/A,FALSE,"TAB6";"DOT",#N/A,FALSE,"TAB24APP";"EXTDEBT",#N/A,FALSE,"TAB25APP"}</definedName>
    <definedName name="deed" localSheetId="42" hidden="1">{"TRADE_COMP",#N/A,FALSE,"TAB23APP";"BOP",#N/A,FALSE,"TAB6";"DOT",#N/A,FALSE,"TAB24APP";"EXTDEBT",#N/A,FALSE,"TAB25APP"}</definedName>
    <definedName name="deed" localSheetId="4" hidden="1">{"TRADE_COMP",#N/A,FALSE,"TAB23APP";"BOP",#N/A,FALSE,"TAB6";"DOT",#N/A,FALSE,"TAB24APP";"EXTDEBT",#N/A,FALSE,"TAB25APP"}</definedName>
    <definedName name="deed" localSheetId="6" hidden="1">{"TRADE_COMP",#N/A,FALSE,"TAB23APP";"BOP",#N/A,FALSE,"TAB6";"DOT",#N/A,FALSE,"TAB24APP";"EXTDEBT",#N/A,FALSE,"TAB25APP"}</definedName>
    <definedName name="deed" hidden="1">{"TRADE_COMP",#N/A,FALSE,"TAB23APP";"BOP",#N/A,FALSE,"TAB6";"DOT",#N/A,FALSE,"TAB24APP";"EXTDEBT",#N/A,FALSE,"TAB25APP"}</definedName>
    <definedName name="dftyihiuh" localSheetId="24" hidden="1">{"macro",#N/A,FALSE,"Macro";"smq2",#N/A,FALSE,"Data";"smq3",#N/A,FALSE,"Data";"smq4",#N/A,FALSE,"Data";"smq5",#N/A,FALSE,"Data";"smq6",#N/A,FALSE,"Data";"smq7",#N/A,FALSE,"Data";"smq8",#N/A,FALSE,"Data";"smq9",#N/A,FALSE,"Data"}</definedName>
    <definedName name="dftyihiuh" localSheetId="25" hidden="1">{"macro",#N/A,FALSE,"Macro";"smq2",#N/A,FALSE,"Data";"smq3",#N/A,FALSE,"Data";"smq4",#N/A,FALSE,"Data";"smq5",#N/A,FALSE,"Data";"smq6",#N/A,FALSE,"Data";"smq7",#N/A,FALSE,"Data";"smq8",#N/A,FALSE,"Data";"smq9",#N/A,FALSE,"Data"}</definedName>
    <definedName name="dftyihiuh" localSheetId="28" hidden="1">{"macro",#N/A,FALSE,"Macro";"smq2",#N/A,FALSE,"Data";"smq3",#N/A,FALSE,"Data";"smq4",#N/A,FALSE,"Data";"smq5",#N/A,FALSE,"Data";"smq6",#N/A,FALSE,"Data";"smq7",#N/A,FALSE,"Data";"smq8",#N/A,FALSE,"Data";"smq9",#N/A,FALSE,"Data"}</definedName>
    <definedName name="dftyihiuh" localSheetId="29"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3" hidden="1">{"macro",#N/A,FALSE,"Macro";"smq2",#N/A,FALSE,"Data";"smq3",#N/A,FALSE,"Data";"smq4",#N/A,FALSE,"Data";"smq5",#N/A,FALSE,"Data";"smq6",#N/A,FALSE,"Data";"smq7",#N/A,FALSE,"Data";"smq8",#N/A,FALSE,"Data";"smq9",#N/A,FALSE,"Data"}</definedName>
    <definedName name="dftyihiuh" localSheetId="37"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4" hidden="1">{"macro",#N/A,FALSE,"Macro";"smq2",#N/A,FALSE,"Data";"smq3",#N/A,FALSE,"Data";"smq4",#N/A,FALSE,"Data";"smq5",#N/A,FALSE,"Data";"smq6",#N/A,FALSE,"Data";"smq7",#N/A,FALSE,"Data";"smq8",#N/A,FALSE,"Data";"smq9",#N/A,FALSE,"Data"}</definedName>
    <definedName name="dftyihiuh" localSheetId="6"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24" hidden="1">{"partial screen",#N/A,FALSE,"State_Gov't"}</definedName>
    <definedName name="dghj" localSheetId="25" hidden="1">{"partial screen",#N/A,FALSE,"State_Gov't"}</definedName>
    <definedName name="dghj" localSheetId="28" hidden="1">{"partial screen",#N/A,FALSE,"State_Gov't"}</definedName>
    <definedName name="dghj" localSheetId="29" hidden="1">{"partial screen",#N/A,FALSE,"State_Gov't"}</definedName>
    <definedName name="dghj" localSheetId="31" hidden="1">{"partial screen",#N/A,FALSE,"State_Gov't"}</definedName>
    <definedName name="dghj" localSheetId="32" hidden="1">{"partial screen",#N/A,FALSE,"State_Gov't"}</definedName>
    <definedName name="dghj" localSheetId="33" hidden="1">{"partial screen",#N/A,FALSE,"State_Gov't"}</definedName>
    <definedName name="dghj" localSheetId="37" hidden="1">{"partial screen",#N/A,FALSE,"State_Gov't"}</definedName>
    <definedName name="dghj" localSheetId="39" hidden="1">{"partial screen",#N/A,FALSE,"State_Gov't"}</definedName>
    <definedName name="dghj" localSheetId="41" hidden="1">{"partial screen",#N/A,FALSE,"State_Gov't"}</definedName>
    <definedName name="dghj" localSheetId="42" hidden="1">{"partial screen",#N/A,FALSE,"State_Gov't"}</definedName>
    <definedName name="dghj" localSheetId="4" hidden="1">{"partial screen",#N/A,FALSE,"State_Gov't"}</definedName>
    <definedName name="dghj" localSheetId="6" hidden="1">{"partial screen",#N/A,FALSE,"State_Gov't"}</definedName>
    <definedName name="dghj" hidden="1">{"partial screen",#N/A,FALSE,"State_Gov't"}</definedName>
    <definedName name="djop" localSheetId="24" hidden="1">{"macro",#N/A,FALSE,"Macro";"smq2",#N/A,FALSE,"Data";"smq3",#N/A,FALSE,"Data";"smq4",#N/A,FALSE,"Data";"smq5",#N/A,FALSE,"Data";"smq6",#N/A,FALSE,"Data";"smq7",#N/A,FALSE,"Data";"smq8",#N/A,FALSE,"Data";"smq9",#N/A,FALSE,"Data"}</definedName>
    <definedName name="djop" localSheetId="25" hidden="1">{"macro",#N/A,FALSE,"Macro";"smq2",#N/A,FALSE,"Data";"smq3",#N/A,FALSE,"Data";"smq4",#N/A,FALSE,"Data";"smq5",#N/A,FALSE,"Data";"smq6",#N/A,FALSE,"Data";"smq7",#N/A,FALSE,"Data";"smq8",#N/A,FALSE,"Data";"smq9",#N/A,FALSE,"Data"}</definedName>
    <definedName name="djop" localSheetId="28" hidden="1">{"macro",#N/A,FALSE,"Macro";"smq2",#N/A,FALSE,"Data";"smq3",#N/A,FALSE,"Data";"smq4",#N/A,FALSE,"Data";"smq5",#N/A,FALSE,"Data";"smq6",#N/A,FALSE,"Data";"smq7",#N/A,FALSE,"Data";"smq8",#N/A,FALSE,"Data";"smq9",#N/A,FALSE,"Data"}</definedName>
    <definedName name="djop" localSheetId="29"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3" hidden="1">{"macro",#N/A,FALSE,"Macro";"smq2",#N/A,FALSE,"Data";"smq3",#N/A,FALSE,"Data";"smq4",#N/A,FALSE,"Data";"smq5",#N/A,FALSE,"Data";"smq6",#N/A,FALSE,"Data";"smq7",#N/A,FALSE,"Data";"smq8",#N/A,FALSE,"Data";"smq9",#N/A,FALSE,"Data"}</definedName>
    <definedName name="djop" localSheetId="37"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4" hidden="1">{"macro",#N/A,FALSE,"Macro";"smq2",#N/A,FALSE,"Data";"smq3",#N/A,FALSE,"Data";"smq4",#N/A,FALSE,"Data";"smq5",#N/A,FALSE,"Data";"smq6",#N/A,FALSE,"Data";"smq7",#N/A,FALSE,"Data";"smq8",#N/A,FALSE,"Data";"smq9",#N/A,FALSE,"Data"}</definedName>
    <definedName name="djop" localSheetId="6"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24" hidden="1">{"Tab1",#N/A,FALSE,"P";"Tab2",#N/A,FALSE,"P"}</definedName>
    <definedName name="ee" localSheetId="25" hidden="1">{"Tab1",#N/A,FALSE,"P";"Tab2",#N/A,FALSE,"P"}</definedName>
    <definedName name="ee" localSheetId="28" hidden="1">{"Tab1",#N/A,FALSE,"P";"Tab2",#N/A,FALSE,"P"}</definedName>
    <definedName name="ee" localSheetId="29" hidden="1">{"Tab1",#N/A,FALSE,"P";"Tab2",#N/A,FALSE,"P"}</definedName>
    <definedName name="ee" localSheetId="31" hidden="1">{"Tab1",#N/A,FALSE,"P";"Tab2",#N/A,FALSE,"P"}</definedName>
    <definedName name="ee" localSheetId="32" hidden="1">{"Tab1",#N/A,FALSE,"P";"Tab2",#N/A,FALSE,"P"}</definedName>
    <definedName name="ee" localSheetId="33" hidden="1">{"Tab1",#N/A,FALSE,"P";"Tab2",#N/A,FALSE,"P"}</definedName>
    <definedName name="ee" localSheetId="37" hidden="1">{"Tab1",#N/A,FALSE,"P";"Tab2",#N/A,FALSE,"P"}</definedName>
    <definedName name="ee" localSheetId="39" hidden="1">{"Tab1",#N/A,FALSE,"P";"Tab2",#N/A,FALSE,"P"}</definedName>
    <definedName name="ee" localSheetId="41" hidden="1">{"Tab1",#N/A,FALSE,"P";"Tab2",#N/A,FALSE,"P"}</definedName>
    <definedName name="ee" localSheetId="42" hidden="1">{"Tab1",#N/A,FALSE,"P";"Tab2",#N/A,FALSE,"P"}</definedName>
    <definedName name="ee" localSheetId="4" hidden="1">{"Tab1",#N/A,FALSE,"P";"Tab2",#N/A,FALSE,"P"}</definedName>
    <definedName name="ee" localSheetId="6" hidden="1">{"Tab1",#N/A,FALSE,"P";"Tab2",#N/A,FALSE,"P"}</definedName>
    <definedName name="ee" hidden="1">{"Tab1",#N/A,FALSE,"P";"Tab2",#N/A,FALSE,"P"}</definedName>
    <definedName name="eee" localSheetId="24" hidden="1">{"Tab1",#N/A,FALSE,"P";"Tab2",#N/A,FALSE,"P"}</definedName>
    <definedName name="eee" localSheetId="25" hidden="1">{"Tab1",#N/A,FALSE,"P";"Tab2",#N/A,FALSE,"P"}</definedName>
    <definedName name="eee" localSheetId="28" hidden="1">{"Tab1",#N/A,FALSE,"P";"Tab2",#N/A,FALSE,"P"}</definedName>
    <definedName name="eee" localSheetId="29" hidden="1">{"Tab1",#N/A,FALSE,"P";"Tab2",#N/A,FALSE,"P"}</definedName>
    <definedName name="eee" localSheetId="31" hidden="1">{"Tab1",#N/A,FALSE,"P";"Tab2",#N/A,FALSE,"P"}</definedName>
    <definedName name="eee" localSheetId="32" hidden="1">{"Tab1",#N/A,FALSE,"P";"Tab2",#N/A,FALSE,"P"}</definedName>
    <definedName name="eee" localSheetId="33" hidden="1">{"Tab1",#N/A,FALSE,"P";"Tab2",#N/A,FALSE,"P"}</definedName>
    <definedName name="eee" localSheetId="37" hidden="1">{"Tab1",#N/A,FALSE,"P";"Tab2",#N/A,FALSE,"P"}</definedName>
    <definedName name="eee" localSheetId="39" hidden="1">{"Tab1",#N/A,FALSE,"P";"Tab2",#N/A,FALSE,"P"}</definedName>
    <definedName name="eee" localSheetId="41" hidden="1">{"Tab1",#N/A,FALSE,"P";"Tab2",#N/A,FALSE,"P"}</definedName>
    <definedName name="eee" localSheetId="42" hidden="1">{"Tab1",#N/A,FALSE,"P";"Tab2",#N/A,FALSE,"P"}</definedName>
    <definedName name="eee" localSheetId="4" hidden="1">{"Tab1",#N/A,FALSE,"P";"Tab2",#N/A,FALSE,"P"}</definedName>
    <definedName name="eee" localSheetId="6" hidden="1">{"Tab1",#N/A,FALSE,"P";"Tab2",#N/A,FALSE,"P"}</definedName>
    <definedName name="eee" hidden="1">{"Tab1",#N/A,FALSE,"P";"Tab2",#N/A,FALSE,"P"}</definedName>
    <definedName name="er" localSheetId="24" hidden="1">{"Main Economic Indicators",#N/A,FALSE,"C"}</definedName>
    <definedName name="er" localSheetId="25" hidden="1">{"Main Economic Indicators",#N/A,FALSE,"C"}</definedName>
    <definedName name="er" localSheetId="28" hidden="1">{"Main Economic Indicators",#N/A,FALSE,"C"}</definedName>
    <definedName name="er" localSheetId="29" hidden="1">{"Main Economic Indicators",#N/A,FALSE,"C"}</definedName>
    <definedName name="er" localSheetId="31" hidden="1">{"Main Economic Indicators",#N/A,FALSE,"C"}</definedName>
    <definedName name="er" localSheetId="32" hidden="1">{"Main Economic Indicators",#N/A,FALSE,"C"}</definedName>
    <definedName name="er" localSheetId="33" hidden="1">{"Main Economic Indicators",#N/A,FALSE,"C"}</definedName>
    <definedName name="er" localSheetId="37" hidden="1">{"Main Economic Indicators",#N/A,FALSE,"C"}</definedName>
    <definedName name="er" localSheetId="39" hidden="1">{"Main Economic Indicators",#N/A,FALSE,"C"}</definedName>
    <definedName name="er" localSheetId="41" hidden="1">{"Main Economic Indicators",#N/A,FALSE,"C"}</definedName>
    <definedName name="er" localSheetId="42" hidden="1">{"Main Economic Indicators",#N/A,FALSE,"C"}</definedName>
    <definedName name="er" localSheetId="4" hidden="1">{"Main Economic Indicators",#N/A,FALSE,"C"}</definedName>
    <definedName name="er" localSheetId="6" hidden="1">{"Main Economic Indicators",#N/A,FALSE,"C"}</definedName>
    <definedName name="er" hidden="1">{"Main Economic Indicators",#N/A,FALSE,"C"}</definedName>
    <definedName name="ergf" localSheetId="24" hidden="1">{"Main Economic Indicators",#N/A,FALSE,"C"}</definedName>
    <definedName name="ergf" localSheetId="25" hidden="1">{"Main Economic Indicators",#N/A,FALSE,"C"}</definedName>
    <definedName name="ergf" localSheetId="28" hidden="1">{"Main Economic Indicators",#N/A,FALSE,"C"}</definedName>
    <definedName name="ergf" localSheetId="29" hidden="1">{"Main Economic Indicators",#N/A,FALSE,"C"}</definedName>
    <definedName name="ergf" localSheetId="31" hidden="1">{"Main Economic Indicators",#N/A,FALSE,"C"}</definedName>
    <definedName name="ergf" localSheetId="32" hidden="1">{"Main Economic Indicators",#N/A,FALSE,"C"}</definedName>
    <definedName name="ergf" localSheetId="33" hidden="1">{"Main Economic Indicators",#N/A,FALSE,"C"}</definedName>
    <definedName name="ergf" localSheetId="37" hidden="1">{"Main Economic Indicators",#N/A,FALSE,"C"}</definedName>
    <definedName name="ergf" localSheetId="39" hidden="1">{"Main Economic Indicators",#N/A,FALSE,"C"}</definedName>
    <definedName name="ergf" localSheetId="41" hidden="1">{"Main Economic Indicators",#N/A,FALSE,"C"}</definedName>
    <definedName name="ergf" localSheetId="42" hidden="1">{"Main Economic Indicators",#N/A,FALSE,"C"}</definedName>
    <definedName name="ergf" localSheetId="4" hidden="1">{"Main Economic Indicators",#N/A,FALSE,"C"}</definedName>
    <definedName name="ergf" localSheetId="6" hidden="1">{"Main Economic Indicators",#N/A,FALSE,"C"}</definedName>
    <definedName name="ergf" hidden="1">{"Main Economic Indicators",#N/A,FALSE,"C"}</definedName>
    <definedName name="ergferger" localSheetId="24" hidden="1">{"Main Economic Indicators",#N/A,FALSE,"C"}</definedName>
    <definedName name="ergferger" localSheetId="25" hidden="1">{"Main Economic Indicators",#N/A,FALSE,"C"}</definedName>
    <definedName name="ergferger" localSheetId="28" hidden="1">{"Main Economic Indicators",#N/A,FALSE,"C"}</definedName>
    <definedName name="ergferger" localSheetId="29" hidden="1">{"Main Economic Indicators",#N/A,FALSE,"C"}</definedName>
    <definedName name="ergferger" localSheetId="31" hidden="1">{"Main Economic Indicators",#N/A,FALSE,"C"}</definedName>
    <definedName name="ergferger" localSheetId="32" hidden="1">{"Main Economic Indicators",#N/A,FALSE,"C"}</definedName>
    <definedName name="ergferger" localSheetId="33" hidden="1">{"Main Economic Indicators",#N/A,FALSE,"C"}</definedName>
    <definedName name="ergferger" localSheetId="37" hidden="1">{"Main Economic Indicators",#N/A,FALSE,"C"}</definedName>
    <definedName name="ergferger" localSheetId="39" hidden="1">{"Main Economic Indicators",#N/A,FALSE,"C"}</definedName>
    <definedName name="ergferger" localSheetId="41" hidden="1">{"Main Economic Indicators",#N/A,FALSE,"C"}</definedName>
    <definedName name="ergferger" localSheetId="42" hidden="1">{"Main Economic Indicators",#N/A,FALSE,"C"}</definedName>
    <definedName name="ergferger" localSheetId="4" hidden="1">{"Main Economic Indicators",#N/A,FALSE,"C"}</definedName>
    <definedName name="ergferger" localSheetId="6" hidden="1">{"Main Economic Indicators",#N/A,FALSE,"C"}</definedName>
    <definedName name="ergferger" hidden="1">{"Main Economic Indicators",#N/A,FALSE,"C"}</definedName>
    <definedName name="ertu" localSheetId="24" hidden="1">{"macroa",#N/A,FALSE,"Macro";"suma2",#N/A,FALSE,"Data";"suma3",#N/A,FALSE,"Data";"suma4",#N/A,FALSE,"Data";"suma5",#N/A,FALSE,"Data";"suma6",#N/A,FALSE,"Data";"suma7",#N/A,FALSE,"Data";"suma8",#N/A,FALSE,"Data";"suma9",#N/A,FALSE,"Data"}</definedName>
    <definedName name="ertu" localSheetId="25" hidden="1">{"macroa",#N/A,FALSE,"Macro";"suma2",#N/A,FALSE,"Data";"suma3",#N/A,FALSE,"Data";"suma4",#N/A,FALSE,"Data";"suma5",#N/A,FALSE,"Data";"suma6",#N/A,FALSE,"Data";"suma7",#N/A,FALSE,"Data";"suma8",#N/A,FALSE,"Data";"suma9",#N/A,FALSE,"Data"}</definedName>
    <definedName name="ertu" localSheetId="28" hidden="1">{"macroa",#N/A,FALSE,"Macro";"suma2",#N/A,FALSE,"Data";"suma3",#N/A,FALSE,"Data";"suma4",#N/A,FALSE,"Data";"suma5",#N/A,FALSE,"Data";"suma6",#N/A,FALSE,"Data";"suma7",#N/A,FALSE,"Data";"suma8",#N/A,FALSE,"Data";"suma9",#N/A,FALSE,"Data"}</definedName>
    <definedName name="ertu" localSheetId="29"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3" hidden="1">{"macroa",#N/A,FALSE,"Macro";"suma2",#N/A,FALSE,"Data";"suma3",#N/A,FALSE,"Data";"suma4",#N/A,FALSE,"Data";"suma5",#N/A,FALSE,"Data";"suma6",#N/A,FALSE,"Data";"suma7",#N/A,FALSE,"Data";"suma8",#N/A,FALSE,"Data";"suma9",#N/A,FALSE,"Data"}</definedName>
    <definedName name="ertu" localSheetId="37"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4" hidden="1">{"macroa",#N/A,FALSE,"Macro";"suma2",#N/A,FALSE,"Data";"suma3",#N/A,FALSE,"Data";"suma4",#N/A,FALSE,"Data";"suma5",#N/A,FALSE,"Data";"suma6",#N/A,FALSE,"Data";"suma7",#N/A,FALSE,"Data";"suma8",#N/A,FALSE,"Data";"suma9",#N/A,FALSE,"Data"}</definedName>
    <definedName name="ertu" localSheetId="6"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24" hidden="1">{"macroa",#N/A,FALSE,"Macro";"suma2",#N/A,FALSE,"Data";"suma3",#N/A,FALSE,"Data";"suma4",#N/A,FALSE,"Data";"suma5",#N/A,FALSE,"Data";"suma6",#N/A,FALSE,"Data";"suma7",#N/A,FALSE,"Data";"suma8",#N/A,FALSE,"Data";"suma9",#N/A,FALSE,"Data"}</definedName>
    <definedName name="ewrpoigagoiajflsidj" localSheetId="25" hidden="1">{"macroa",#N/A,FALSE,"Macro";"suma2",#N/A,FALSE,"Data";"suma3",#N/A,FALSE,"Data";"suma4",#N/A,FALSE,"Data";"suma5",#N/A,FALSE,"Data";"suma6",#N/A,FALSE,"Data";"suma7",#N/A,FALSE,"Data";"suma8",#N/A,FALSE,"Data";"suma9",#N/A,FALSE,"Data"}</definedName>
    <definedName name="ewrpoigagoiajflsidj" localSheetId="28" hidden="1">{"macroa",#N/A,FALSE,"Macro";"suma2",#N/A,FALSE,"Data";"suma3",#N/A,FALSE,"Data";"suma4",#N/A,FALSE,"Data";"suma5",#N/A,FALSE,"Data";"suma6",#N/A,FALSE,"Data";"suma7",#N/A,FALSE,"Data";"suma8",#N/A,FALSE,"Data";"suma9",#N/A,FALSE,"Data"}</definedName>
    <definedName name="ewrpoigagoiajflsidj" localSheetId="29"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3" hidden="1">{"macroa",#N/A,FALSE,"Macro";"suma2",#N/A,FALSE,"Data";"suma3",#N/A,FALSE,"Data";"suma4",#N/A,FALSE,"Data";"suma5",#N/A,FALSE,"Data";"suma6",#N/A,FALSE,"Data";"suma7",#N/A,FALSE,"Data";"suma8",#N/A,FALSE,"Data";"suma9",#N/A,FALSE,"Data"}</definedName>
    <definedName name="ewrpoigagoiajflsidj" localSheetId="37"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4" hidden="1">{"macroa",#N/A,FALSE,"Macro";"suma2",#N/A,FALSE,"Data";"suma3",#N/A,FALSE,"Data";"suma4",#N/A,FALSE,"Data";"suma5",#N/A,FALSE,"Data";"suma6",#N/A,FALSE,"Data";"suma7",#N/A,FALSE,"Data";"suma8",#N/A,FALSE,"Data";"suma9",#N/A,FALSE,"Data"}</definedName>
    <definedName name="ewrpoigagoiajflsidj" localSheetId="6"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f" localSheetId="24" hidden="1">{"Tab1",#N/A,FALSE,"P";"Tab2",#N/A,FALSE,"P"}</definedName>
    <definedName name="ff" localSheetId="25" hidden="1">{"Tab1",#N/A,FALSE,"P";"Tab2",#N/A,FALSE,"P"}</definedName>
    <definedName name="ff" localSheetId="28" hidden="1">{"Tab1",#N/A,FALSE,"P";"Tab2",#N/A,FALSE,"P"}</definedName>
    <definedName name="ff" localSheetId="29" hidden="1">{"Tab1",#N/A,FALSE,"P";"Tab2",#N/A,FALSE,"P"}</definedName>
    <definedName name="ff" localSheetId="31" hidden="1">{"Tab1",#N/A,FALSE,"P";"Tab2",#N/A,FALSE,"P"}</definedName>
    <definedName name="ff" localSheetId="32" hidden="1">{"Tab1",#N/A,FALSE,"P";"Tab2",#N/A,FALSE,"P"}</definedName>
    <definedName name="ff" localSheetId="33" hidden="1">{"Tab1",#N/A,FALSE,"P";"Tab2",#N/A,FALSE,"P"}</definedName>
    <definedName name="ff" localSheetId="37" hidden="1">{"Tab1",#N/A,FALSE,"P";"Tab2",#N/A,FALSE,"P"}</definedName>
    <definedName name="ff" localSheetId="39" hidden="1">{"Tab1",#N/A,FALSE,"P";"Tab2",#N/A,FALSE,"P"}</definedName>
    <definedName name="ff" localSheetId="41" hidden="1">{"Tab1",#N/A,FALSE,"P";"Tab2",#N/A,FALSE,"P"}</definedName>
    <definedName name="ff" localSheetId="42" hidden="1">{"Tab1",#N/A,FALSE,"P";"Tab2",#N/A,FALSE,"P"}</definedName>
    <definedName name="ff" localSheetId="4" hidden="1">{"Tab1",#N/A,FALSE,"P";"Tab2",#N/A,FALSE,"P"}</definedName>
    <definedName name="ff" localSheetId="6" hidden="1">{"Tab1",#N/A,FALSE,"P";"Tab2",#N/A,FALSE,"P"}</definedName>
    <definedName name="ff" hidden="1">{"Tab1",#N/A,FALSE,"P";"Tab2",#N/A,FALSE,"P"}</definedName>
    <definedName name="fff" localSheetId="24" hidden="1">{"Tab1",#N/A,FALSE,"P";"Tab2",#N/A,FALSE,"P"}</definedName>
    <definedName name="fff" localSheetId="25" hidden="1">{"Tab1",#N/A,FALSE,"P";"Tab2",#N/A,FALSE,"P"}</definedName>
    <definedName name="fff" localSheetId="28" hidden="1">{"Tab1",#N/A,FALSE,"P";"Tab2",#N/A,FALSE,"P"}</definedName>
    <definedName name="fff" localSheetId="29" hidden="1">{"Tab1",#N/A,FALSE,"P";"Tab2",#N/A,FALSE,"P"}</definedName>
    <definedName name="fff" localSheetId="31" hidden="1">{"Tab1",#N/A,FALSE,"P";"Tab2",#N/A,FALSE,"P"}</definedName>
    <definedName name="fff" localSheetId="32" hidden="1">{"Tab1",#N/A,FALSE,"P";"Tab2",#N/A,FALSE,"P"}</definedName>
    <definedName name="fff" localSheetId="33" hidden="1">{"Tab1",#N/A,FALSE,"P";"Tab2",#N/A,FALSE,"P"}</definedName>
    <definedName name="fff" localSheetId="37" hidden="1">{"Tab1",#N/A,FALSE,"P";"Tab2",#N/A,FALSE,"P"}</definedName>
    <definedName name="fff" localSheetId="39" hidden="1">{"Tab1",#N/A,FALSE,"P";"Tab2",#N/A,FALSE,"P"}</definedName>
    <definedName name="fff" localSheetId="41" hidden="1">{"Tab1",#N/A,FALSE,"P";"Tab2",#N/A,FALSE,"P"}</definedName>
    <definedName name="fff" localSheetId="42" hidden="1">{"Tab1",#N/A,FALSE,"P";"Tab2",#N/A,FALSE,"P"}</definedName>
    <definedName name="fff" localSheetId="4" hidden="1">{"Tab1",#N/A,FALSE,"P";"Tab2",#N/A,FALSE,"P"}</definedName>
    <definedName name="fff" localSheetId="6" hidden="1">{"Tab1",#N/A,FALSE,"P";"Tab2",#N/A,FALSE,"P"}</definedName>
    <definedName name="fff" hidden="1">{"Tab1",#N/A,FALSE,"P";"Tab2",#N/A,FALSE,"P"}</definedName>
    <definedName name="fg" localSheetId="24" hidden="1">{"Riqfin97",#N/A,FALSE,"Tran";"Riqfinpro",#N/A,FALSE,"Tran"}</definedName>
    <definedName name="fg" localSheetId="25" hidden="1">{"Riqfin97",#N/A,FALSE,"Tran";"Riqfinpro",#N/A,FALSE,"Tran"}</definedName>
    <definedName name="fg" localSheetId="28" hidden="1">{"Riqfin97",#N/A,FALSE,"Tran";"Riqfinpro",#N/A,FALSE,"Tran"}</definedName>
    <definedName name="fg" localSheetId="29" hidden="1">{"Riqfin97",#N/A,FALSE,"Tran";"Riqfinpro",#N/A,FALSE,"Tran"}</definedName>
    <definedName name="fg" localSheetId="31" hidden="1">{"Riqfin97",#N/A,FALSE,"Tran";"Riqfinpro",#N/A,FALSE,"Tran"}</definedName>
    <definedName name="fg" localSheetId="32" hidden="1">{"Riqfin97",#N/A,FALSE,"Tran";"Riqfinpro",#N/A,FALSE,"Tran"}</definedName>
    <definedName name="fg" localSheetId="33" hidden="1">{"Riqfin97",#N/A,FALSE,"Tran";"Riqfinpro",#N/A,FALSE,"Tran"}</definedName>
    <definedName name="fg" localSheetId="37" hidden="1">{"Riqfin97",#N/A,FALSE,"Tran";"Riqfinpro",#N/A,FALSE,"Tran"}</definedName>
    <definedName name="fg" localSheetId="39" hidden="1">{"Riqfin97",#N/A,FALSE,"Tran";"Riqfinpro",#N/A,FALSE,"Tran"}</definedName>
    <definedName name="fg" localSheetId="41" hidden="1">{"Riqfin97",#N/A,FALSE,"Tran";"Riqfinpro",#N/A,FALSE,"Tran"}</definedName>
    <definedName name="fg" localSheetId="42" hidden="1">{"Riqfin97",#N/A,FALSE,"Tran";"Riqfinpro",#N/A,FALSE,"Tran"}</definedName>
    <definedName name="fg" localSheetId="4" hidden="1">{"Riqfin97",#N/A,FALSE,"Tran";"Riqfinpro",#N/A,FALSE,"Tran"}</definedName>
    <definedName name="fg" localSheetId="6" hidden="1">{"Riqfin97",#N/A,FALSE,"Tran";"Riqfinpro",#N/A,FALSE,"Tran"}</definedName>
    <definedName name="fg" hidden="1">{"Riqfin97",#N/A,FALSE,"Tran";"Riqfinpro",#N/A,FALSE,"Tran"}</definedName>
    <definedName name="fgh" localSheetId="24" hidden="1">{"macro",#N/A,FALSE,"Macro";"smq2",#N/A,FALSE,"Data";"smq3",#N/A,FALSE,"Data";"smq4",#N/A,FALSE,"Data";"smq5",#N/A,FALSE,"Data";"smq6",#N/A,FALSE,"Data";"smq7",#N/A,FALSE,"Data";"smq8",#N/A,FALSE,"Data";"smq9",#N/A,FALSE,"Data"}</definedName>
    <definedName name="fgh" localSheetId="25" hidden="1">{"macro",#N/A,FALSE,"Macro";"smq2",#N/A,FALSE,"Data";"smq3",#N/A,FALSE,"Data";"smq4",#N/A,FALSE,"Data";"smq5",#N/A,FALSE,"Data";"smq6",#N/A,FALSE,"Data";"smq7",#N/A,FALSE,"Data";"smq8",#N/A,FALSE,"Data";"smq9",#N/A,FALSE,"Data"}</definedName>
    <definedName name="fgh" localSheetId="28" hidden="1">{"macro",#N/A,FALSE,"Macro";"smq2",#N/A,FALSE,"Data";"smq3",#N/A,FALSE,"Data";"smq4",#N/A,FALSE,"Data";"smq5",#N/A,FALSE,"Data";"smq6",#N/A,FALSE,"Data";"smq7",#N/A,FALSE,"Data";"smq8",#N/A,FALSE,"Data";"smq9",#N/A,FALSE,"Data"}</definedName>
    <definedName name="fgh" localSheetId="29"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3" hidden="1">{"macro",#N/A,FALSE,"Macro";"smq2",#N/A,FALSE,"Data";"smq3",#N/A,FALSE,"Data";"smq4",#N/A,FALSE,"Data";"smq5",#N/A,FALSE,"Data";"smq6",#N/A,FALSE,"Data";"smq7",#N/A,FALSE,"Data";"smq8",#N/A,FALSE,"Data";"smq9",#N/A,FALSE,"Data"}</definedName>
    <definedName name="fgh" localSheetId="37"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4" hidden="1">{"macro",#N/A,FALSE,"Macro";"smq2",#N/A,FALSE,"Data";"smq3",#N/A,FALSE,"Data";"smq4",#N/A,FALSE,"Data";"smq5",#N/A,FALSE,"Data";"smq6",#N/A,FALSE,"Data";"smq7",#N/A,FALSE,"Data";"smq8",#N/A,FALSE,"Data";"smq9",#N/A,FALSE,"Data"}</definedName>
    <definedName name="fgh" localSheetId="6"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localSheetId="4" hidden="1">#REF!</definedName>
    <definedName name="fill" localSheetId="6" hidden="1">#REF!</definedName>
    <definedName name="fill" hidden="1">#REF!</definedName>
    <definedName name="Financing" localSheetId="24" hidden="1">{"Tab1",#N/A,FALSE,"P";"Tab2",#N/A,FALSE,"P"}</definedName>
    <definedName name="Financing" localSheetId="25" hidden="1">{"Tab1",#N/A,FALSE,"P";"Tab2",#N/A,FALSE,"P"}</definedName>
    <definedName name="Financing" localSheetId="28" hidden="1">{"Tab1",#N/A,FALSE,"P";"Tab2",#N/A,FALSE,"P"}</definedName>
    <definedName name="Financing" localSheetId="29" hidden="1">{"Tab1",#N/A,FALSE,"P";"Tab2",#N/A,FALSE,"P"}</definedName>
    <definedName name="Financing" localSheetId="31" hidden="1">{"Tab1",#N/A,FALSE,"P";"Tab2",#N/A,FALSE,"P"}</definedName>
    <definedName name="Financing" localSheetId="32" hidden="1">{"Tab1",#N/A,FALSE,"P";"Tab2",#N/A,FALSE,"P"}</definedName>
    <definedName name="Financing" localSheetId="33" hidden="1">{"Tab1",#N/A,FALSE,"P";"Tab2",#N/A,FALSE,"P"}</definedName>
    <definedName name="Financing" localSheetId="37" hidden="1">{"Tab1",#N/A,FALSE,"P";"Tab2",#N/A,FALSE,"P"}</definedName>
    <definedName name="Financing" localSheetId="39" hidden="1">{"Tab1",#N/A,FALSE,"P";"Tab2",#N/A,FALSE,"P"}</definedName>
    <definedName name="Financing" localSheetId="41" hidden="1">{"Tab1",#N/A,FALSE,"P";"Tab2",#N/A,FALSE,"P"}</definedName>
    <definedName name="Financing" localSheetId="42" hidden="1">{"Tab1",#N/A,FALSE,"P";"Tab2",#N/A,FALSE,"P"}</definedName>
    <definedName name="Financing" localSheetId="4" hidden="1">{"Tab1",#N/A,FALSE,"P";"Tab2",#N/A,FALSE,"P"}</definedName>
    <definedName name="Financing" localSheetId="6" hidden="1">{"Tab1",#N/A,FALSE,"P";"Tab2",#N/A,FALSE,"P"}</definedName>
    <definedName name="Financing" hidden="1">{"Tab1",#N/A,FALSE,"P";"Tab2",#N/A,FALSE,"P"}</definedName>
    <definedName name="find.this2" localSheetId="24" hidden="1">{"macroa",#N/A,FALSE,"Macro";"suma2",#N/A,FALSE,"Data";"suma3",#N/A,FALSE,"Data";"suma4",#N/A,FALSE,"Data";"suma5",#N/A,FALSE,"Data";"suma6",#N/A,FALSE,"Data";"suma7",#N/A,FALSE,"Data";"suma8",#N/A,FALSE,"Data";"suma9",#N/A,FALSE,"Data"}</definedName>
    <definedName name="find.this2" localSheetId="25" hidden="1">{"macroa",#N/A,FALSE,"Macro";"suma2",#N/A,FALSE,"Data";"suma3",#N/A,FALSE,"Data";"suma4",#N/A,FALSE,"Data";"suma5",#N/A,FALSE,"Data";"suma6",#N/A,FALSE,"Data";"suma7",#N/A,FALSE,"Data";"suma8",#N/A,FALSE,"Data";"suma9",#N/A,FALSE,"Data"}</definedName>
    <definedName name="find.this2" localSheetId="28" hidden="1">{"macroa",#N/A,FALSE,"Macro";"suma2",#N/A,FALSE,"Data";"suma3",#N/A,FALSE,"Data";"suma4",#N/A,FALSE,"Data";"suma5",#N/A,FALSE,"Data";"suma6",#N/A,FALSE,"Data";"suma7",#N/A,FALSE,"Data";"suma8",#N/A,FALSE,"Data";"suma9",#N/A,FALSE,"Data"}</definedName>
    <definedName name="find.this2" localSheetId="29"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3" hidden="1">{"macroa",#N/A,FALSE,"Macro";"suma2",#N/A,FALSE,"Data";"suma3",#N/A,FALSE,"Data";"suma4",#N/A,FALSE,"Data";"suma5",#N/A,FALSE,"Data";"suma6",#N/A,FALSE,"Data";"suma7",#N/A,FALSE,"Data";"suma8",#N/A,FALSE,"Data";"suma9",#N/A,FALSE,"Data"}</definedName>
    <definedName name="find.this2" localSheetId="37"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4" hidden="1">{"macroa",#N/A,FALSE,"Macro";"suma2",#N/A,FALSE,"Data";"suma3",#N/A,FALSE,"Data";"suma4",#N/A,FALSE,"Data";"suma5",#N/A,FALSE,"Data";"suma6",#N/A,FALSE,"Data";"suma7",#N/A,FALSE,"Data";"suma8",#N/A,FALSE,"Data";"suma9",#N/A,FALSE,"Data"}</definedName>
    <definedName name="find.this2" localSheetId="6"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24" hidden="1">{"mt1",#N/A,FALSE,"Debt";"mt2",#N/A,FALSE,"Debt";"mt3",#N/A,FALSE,"Debt";"mt4",#N/A,FALSE,"Debt";"mt5",#N/A,FALSE,"Debt";"mt6",#N/A,FALSE,"Debt";"mt7",#N/A,FALSE,"Debt"}</definedName>
    <definedName name="findthis" localSheetId="25" hidden="1">{"mt1",#N/A,FALSE,"Debt";"mt2",#N/A,FALSE,"Debt";"mt3",#N/A,FALSE,"Debt";"mt4",#N/A,FALSE,"Debt";"mt5",#N/A,FALSE,"Debt";"mt6",#N/A,FALSE,"Debt";"mt7",#N/A,FALSE,"Debt"}</definedName>
    <definedName name="findthis" localSheetId="28" hidden="1">{"mt1",#N/A,FALSE,"Debt";"mt2",#N/A,FALSE,"Debt";"mt3",#N/A,FALSE,"Debt";"mt4",#N/A,FALSE,"Debt";"mt5",#N/A,FALSE,"Debt";"mt6",#N/A,FALSE,"Debt";"mt7",#N/A,FALSE,"Debt"}</definedName>
    <definedName name="findthis" localSheetId="29"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3" hidden="1">{"mt1",#N/A,FALSE,"Debt";"mt2",#N/A,FALSE,"Debt";"mt3",#N/A,FALSE,"Debt";"mt4",#N/A,FALSE,"Debt";"mt5",#N/A,FALSE,"Debt";"mt6",#N/A,FALSE,"Debt";"mt7",#N/A,FALSE,"Debt"}</definedName>
    <definedName name="findthis" localSheetId="37"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4" hidden="1">{"mt1",#N/A,FALSE,"Debt";"mt2",#N/A,FALSE,"Debt";"mt3",#N/A,FALSE,"Debt";"mt4",#N/A,FALSE,"Debt";"mt5",#N/A,FALSE,"Debt";"mt6",#N/A,FALSE,"Debt";"mt7",#N/A,FALSE,"Debt"}</definedName>
    <definedName name="findthis" localSheetId="6"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28" hidden="1">#REF!</definedName>
    <definedName name="Fiscal" localSheetId="39" hidden="1">#REF!</definedName>
    <definedName name="Fiscal" localSheetId="42" hidden="1">#REF!</definedName>
    <definedName name="Fiscal" localSheetId="4" hidden="1">#REF!</definedName>
    <definedName name="Fiscal" localSheetId="6" hidden="1">#REF!</definedName>
    <definedName name="Fiscal" hidden="1">#REF!</definedName>
    <definedName name="frog"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e" localSheetId="24" hidden="1">{"macro",#N/A,FALSE,"Macro";"smq2",#N/A,FALSE,"Data";"smq3",#N/A,FALSE,"Data";"smq4",#N/A,FALSE,"Data";"smq5",#N/A,FALSE,"Data";"smq6",#N/A,FALSE,"Data";"smq7",#N/A,FALSE,"Data";"smq8",#N/A,FALSE,"Data";"smq9",#N/A,FALSE,"Data"}</definedName>
    <definedName name="ge" localSheetId="25" hidden="1">{"macro",#N/A,FALSE,"Macro";"smq2",#N/A,FALSE,"Data";"smq3",#N/A,FALSE,"Data";"smq4",#N/A,FALSE,"Data";"smq5",#N/A,FALSE,"Data";"smq6",#N/A,FALSE,"Data";"smq7",#N/A,FALSE,"Data";"smq8",#N/A,FALSE,"Data";"smq9",#N/A,FALSE,"Data"}</definedName>
    <definedName name="ge" localSheetId="28" hidden="1">{"macro",#N/A,FALSE,"Macro";"smq2",#N/A,FALSE,"Data";"smq3",#N/A,FALSE,"Data";"smq4",#N/A,FALSE,"Data";"smq5",#N/A,FALSE,"Data";"smq6",#N/A,FALSE,"Data";"smq7",#N/A,FALSE,"Data";"smq8",#N/A,FALSE,"Data";"smq9",#N/A,FALSE,"Data"}</definedName>
    <definedName name="ge" localSheetId="29"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3" hidden="1">{"macro",#N/A,FALSE,"Macro";"smq2",#N/A,FALSE,"Data";"smq3",#N/A,FALSE,"Data";"smq4",#N/A,FALSE,"Data";"smq5",#N/A,FALSE,"Data";"smq6",#N/A,FALSE,"Data";"smq7",#N/A,FALSE,"Data";"smq8",#N/A,FALSE,"Data";"smq9",#N/A,FALSE,"Data"}</definedName>
    <definedName name="ge" localSheetId="37"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4" hidden="1">{"macro",#N/A,FALSE,"Macro";"smq2",#N/A,FALSE,"Data";"smq3",#N/A,FALSE,"Data";"smq4",#N/A,FALSE,"Data";"smq5",#N/A,FALSE,"Data";"smq6",#N/A,FALSE,"Data";"smq7",#N/A,FALSE,"Data";"smq8",#N/A,FALSE,"Data";"smq9",#N/A,FALSE,"Data"}</definedName>
    <definedName name="ge" localSheetId="6"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24" hidden="1">{"mt1",#N/A,FALSE,"Debt";"mt2",#N/A,FALSE,"Debt";"mt3",#N/A,FALSE,"Debt";"mt4",#N/A,FALSE,"Debt";"mt5",#N/A,FALSE,"Debt";"mt6",#N/A,FALSE,"Debt";"mt7",#N/A,FALSE,"Debt"}</definedName>
    <definedName name="gfd" localSheetId="25" hidden="1">{"mt1",#N/A,FALSE,"Debt";"mt2",#N/A,FALSE,"Debt";"mt3",#N/A,FALSE,"Debt";"mt4",#N/A,FALSE,"Debt";"mt5",#N/A,FALSE,"Debt";"mt6",#N/A,FALSE,"Debt";"mt7",#N/A,FALSE,"Debt"}</definedName>
    <definedName name="gfd" localSheetId="28" hidden="1">{"mt1",#N/A,FALSE,"Debt";"mt2",#N/A,FALSE,"Debt";"mt3",#N/A,FALSE,"Debt";"mt4",#N/A,FALSE,"Debt";"mt5",#N/A,FALSE,"Debt";"mt6",#N/A,FALSE,"Debt";"mt7",#N/A,FALSE,"Debt"}</definedName>
    <definedName name="gfd" localSheetId="29"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3" hidden="1">{"mt1",#N/A,FALSE,"Debt";"mt2",#N/A,FALSE,"Debt";"mt3",#N/A,FALSE,"Debt";"mt4",#N/A,FALSE,"Debt";"mt5",#N/A,FALSE,"Debt";"mt6",#N/A,FALSE,"Debt";"mt7",#N/A,FALSE,"Debt"}</definedName>
    <definedName name="gfd" localSheetId="37"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4" hidden="1">{"mt1",#N/A,FALSE,"Debt";"mt2",#N/A,FALSE,"Debt";"mt3",#N/A,FALSE,"Debt";"mt4",#N/A,FALSE,"Debt";"mt5",#N/A,FALSE,"Debt";"mt6",#N/A,FALSE,"Debt";"mt7",#N/A,FALSE,"Debt"}</definedName>
    <definedName name="gfd" localSheetId="6"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24" hidden="1">{"TBILLS_ALL",#N/A,FALSE,"FITB_all"}</definedName>
    <definedName name="gg" localSheetId="25" hidden="1">{"TBILLS_ALL",#N/A,FALSE,"FITB_all"}</definedName>
    <definedName name="gg" localSheetId="28" hidden="1">{"TBILLS_ALL",#N/A,FALSE,"FITB_all"}</definedName>
    <definedName name="gg" localSheetId="29" hidden="1">{"TBILLS_ALL",#N/A,FALSE,"FITB_all"}</definedName>
    <definedName name="gg" localSheetId="31" hidden="1">{"TBILLS_ALL",#N/A,FALSE,"FITB_all"}</definedName>
    <definedName name="gg" localSheetId="32" hidden="1">{"TBILLS_ALL",#N/A,FALSE,"FITB_all"}</definedName>
    <definedName name="gg" localSheetId="33" hidden="1">{"TBILLS_ALL",#N/A,FALSE,"FITB_all"}</definedName>
    <definedName name="gg" localSheetId="37" hidden="1">{"TBILLS_ALL",#N/A,FALSE,"FITB_all"}</definedName>
    <definedName name="gg" localSheetId="39" hidden="1">{"TBILLS_ALL",#N/A,FALSE,"FITB_all"}</definedName>
    <definedName name="gg" localSheetId="41" hidden="1">{"TBILLS_ALL",#N/A,FALSE,"FITB_all"}</definedName>
    <definedName name="gg" localSheetId="42" hidden="1">{"TBILLS_ALL",#N/A,FALSE,"FITB_all"}</definedName>
    <definedName name="gg" localSheetId="4" hidden="1">{"TBILLS_ALL",#N/A,FALSE,"FITB_all"}</definedName>
    <definedName name="gg" localSheetId="6" hidden="1">{"TBILLS_ALL",#N/A,FALSE,"FITB_all"}</definedName>
    <definedName name="gg" hidden="1">{"TBILLS_ALL",#N/A,FALSE,"FITB_all"}</definedName>
    <definedName name="ggg" localSheetId="24" hidden="1">{"Riqfin97",#N/A,FALSE,"Tran";"Riqfinpro",#N/A,FALSE,"Tran"}</definedName>
    <definedName name="ggg" localSheetId="25" hidden="1">{"Riqfin97",#N/A,FALSE,"Tran";"Riqfinpro",#N/A,FALSE,"Tran"}</definedName>
    <definedName name="ggg" localSheetId="28" hidden="1">{"Riqfin97",#N/A,FALSE,"Tran";"Riqfinpro",#N/A,FALSE,"Tran"}</definedName>
    <definedName name="ggg" localSheetId="29" hidden="1">{"Riqfin97",#N/A,FALSE,"Tran";"Riqfinpro",#N/A,FALSE,"Tran"}</definedName>
    <definedName name="ggg" localSheetId="31" hidden="1">{"Riqfin97",#N/A,FALSE,"Tran";"Riqfinpro",#N/A,FALSE,"Tran"}</definedName>
    <definedName name="ggg" localSheetId="32" hidden="1">{"Riqfin97",#N/A,FALSE,"Tran";"Riqfinpro",#N/A,FALSE,"Tran"}</definedName>
    <definedName name="ggg" localSheetId="33" hidden="1">{"Riqfin97",#N/A,FALSE,"Tran";"Riqfinpro",#N/A,FALSE,"Tran"}</definedName>
    <definedName name="ggg" localSheetId="37" hidden="1">{"Riqfin97",#N/A,FALSE,"Tran";"Riqfinpro",#N/A,FALSE,"Tran"}</definedName>
    <definedName name="ggg" localSheetId="39" hidden="1">{"Riqfin97",#N/A,FALSE,"Tran";"Riqfinpro",#N/A,FALSE,"Tran"}</definedName>
    <definedName name="ggg" localSheetId="41" hidden="1">{"Riqfin97",#N/A,FALSE,"Tran";"Riqfinpro",#N/A,FALSE,"Tran"}</definedName>
    <definedName name="ggg" localSheetId="42" hidden="1">{"Riqfin97",#N/A,FALSE,"Tran";"Riqfinpro",#N/A,FALSE,"Tran"}</definedName>
    <definedName name="ggg" localSheetId="4" hidden="1">{"Riqfin97",#N/A,FALSE,"Tran";"Riqfinpro",#N/A,FALSE,"Tran"}</definedName>
    <definedName name="ggg" localSheetId="6" hidden="1">{"Riqfin97",#N/A,FALSE,"Tran";"Riqfinpro",#N/A,FALSE,"Tran"}</definedName>
    <definedName name="ggg" hidden="1">{"Riqfin97",#N/A,FALSE,"Tran";"Riqfinpro",#N/A,FALSE,"Tran"}</definedName>
    <definedName name="ggggg" localSheetId="4" hidden="1">#REF!</definedName>
    <definedName name="ggggg" localSheetId="6" hidden="1">#REF!</definedName>
    <definedName name="ggggg" hidden="1">#REF!</definedName>
    <definedName name="ghjf" localSheetId="24" hidden="1">{#N/A,#N/A,FALSE,"CB";#N/A,#N/A,FALSE,"CMB";#N/A,#N/A,FALSE,"NBFI"}</definedName>
    <definedName name="ghjf" localSheetId="25" hidden="1">{#N/A,#N/A,FALSE,"CB";#N/A,#N/A,FALSE,"CMB";#N/A,#N/A,FALSE,"NBFI"}</definedName>
    <definedName name="ghjf" localSheetId="28" hidden="1">{#N/A,#N/A,FALSE,"CB";#N/A,#N/A,FALSE,"CMB";#N/A,#N/A,FALSE,"NBFI"}</definedName>
    <definedName name="ghjf" localSheetId="29" hidden="1">{#N/A,#N/A,FALSE,"CB";#N/A,#N/A,FALSE,"CMB";#N/A,#N/A,FALSE,"NBFI"}</definedName>
    <definedName name="ghjf" localSheetId="31" hidden="1">{#N/A,#N/A,FALSE,"CB";#N/A,#N/A,FALSE,"CMB";#N/A,#N/A,FALSE,"NBFI"}</definedName>
    <definedName name="ghjf" localSheetId="32" hidden="1">{#N/A,#N/A,FALSE,"CB";#N/A,#N/A,FALSE,"CMB";#N/A,#N/A,FALSE,"NBFI"}</definedName>
    <definedName name="ghjf" localSheetId="33" hidden="1">{#N/A,#N/A,FALSE,"CB";#N/A,#N/A,FALSE,"CMB";#N/A,#N/A,FALSE,"NBFI"}</definedName>
    <definedName name="ghjf" localSheetId="37" hidden="1">{#N/A,#N/A,FALSE,"CB";#N/A,#N/A,FALSE,"CMB";#N/A,#N/A,FALSE,"NBFI"}</definedName>
    <definedName name="ghjf" localSheetId="39" hidden="1">{#N/A,#N/A,FALSE,"CB";#N/A,#N/A,FALSE,"CMB";#N/A,#N/A,FALSE,"NBFI"}</definedName>
    <definedName name="ghjf" localSheetId="41" hidden="1">{#N/A,#N/A,FALSE,"CB";#N/A,#N/A,FALSE,"CMB";#N/A,#N/A,FALSE,"NBFI"}</definedName>
    <definedName name="ghjf" localSheetId="42" hidden="1">{#N/A,#N/A,FALSE,"CB";#N/A,#N/A,FALSE,"CMB";#N/A,#N/A,FALSE,"NBFI"}</definedName>
    <definedName name="ghjf" localSheetId="4" hidden="1">{#N/A,#N/A,FALSE,"CB";#N/A,#N/A,FALSE,"CMB";#N/A,#N/A,FALSE,"NBFI"}</definedName>
    <definedName name="ghjf" localSheetId="6" hidden="1">{#N/A,#N/A,FALSE,"CB";#N/A,#N/A,FALSE,"CMB";#N/A,#N/A,FALSE,"NBFI"}</definedName>
    <definedName name="ghjf" hidden="1">{#N/A,#N/A,FALSE,"CB";#N/A,#N/A,FALSE,"CMB";#N/A,#N/A,FALSE,"NBFI"}</definedName>
    <definedName name="giuih" localSheetId="24" hidden="1">{"macroa",#N/A,FALSE,"Macro";"suma2",#N/A,FALSE,"Data";"suma3",#N/A,FALSE,"Data";"suma4",#N/A,FALSE,"Data";"suma5",#N/A,FALSE,"Data";"suma6",#N/A,FALSE,"Data";"suma7",#N/A,FALSE,"Data";"suma8",#N/A,FALSE,"Data";"suma9",#N/A,FALSE,"Data"}</definedName>
    <definedName name="giuih" localSheetId="25" hidden="1">{"macroa",#N/A,FALSE,"Macro";"suma2",#N/A,FALSE,"Data";"suma3",#N/A,FALSE,"Data";"suma4",#N/A,FALSE,"Data";"suma5",#N/A,FALSE,"Data";"suma6",#N/A,FALSE,"Data";"suma7",#N/A,FALSE,"Data";"suma8",#N/A,FALSE,"Data";"suma9",#N/A,FALSE,"Data"}</definedName>
    <definedName name="giuih" localSheetId="28" hidden="1">{"macroa",#N/A,FALSE,"Macro";"suma2",#N/A,FALSE,"Data";"suma3",#N/A,FALSE,"Data";"suma4",#N/A,FALSE,"Data";"suma5",#N/A,FALSE,"Data";"suma6",#N/A,FALSE,"Data";"suma7",#N/A,FALSE,"Data";"suma8",#N/A,FALSE,"Data";"suma9",#N/A,FALSE,"Data"}</definedName>
    <definedName name="giuih" localSheetId="29"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3" hidden="1">{"macroa",#N/A,FALSE,"Macro";"suma2",#N/A,FALSE,"Data";"suma3",#N/A,FALSE,"Data";"suma4",#N/A,FALSE,"Data";"suma5",#N/A,FALSE,"Data";"suma6",#N/A,FALSE,"Data";"suma7",#N/A,FALSE,"Data";"suma8",#N/A,FALSE,"Data";"suma9",#N/A,FALSE,"Data"}</definedName>
    <definedName name="giuih" localSheetId="37"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4" hidden="1">{"macroa",#N/A,FALSE,"Macro";"suma2",#N/A,FALSE,"Data";"suma3",#N/A,FALSE,"Data";"suma4",#N/A,FALSE,"Data";"suma5",#N/A,FALSE,"Data";"suma6",#N/A,FALSE,"Data";"suma7",#N/A,FALSE,"Data";"suma8",#N/A,FALSE,"Data";"suma9",#N/A,FALSE,"Data"}</definedName>
    <definedName name="giuih" localSheetId="6"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y" localSheetId="24" hidden="1">{"macro",#N/A,FALSE,"Macro";"smq2",#N/A,FALSE,"Data";"smq3",#N/A,FALSE,"Data";"smq4",#N/A,FALSE,"Data";"smq5",#N/A,FALSE,"Data";"smq6",#N/A,FALSE,"Data";"smq7",#N/A,FALSE,"Data";"smq8",#N/A,FALSE,"Data";"smq9",#N/A,FALSE,"Data"}</definedName>
    <definedName name="gy" localSheetId="25" hidden="1">{"macro",#N/A,FALSE,"Macro";"smq2",#N/A,FALSE,"Data";"smq3",#N/A,FALSE,"Data";"smq4",#N/A,FALSE,"Data";"smq5",#N/A,FALSE,"Data";"smq6",#N/A,FALSE,"Data";"smq7",#N/A,FALSE,"Data";"smq8",#N/A,FALSE,"Data";"smq9",#N/A,FALSE,"Data"}</definedName>
    <definedName name="gy" localSheetId="28" hidden="1">{"macro",#N/A,FALSE,"Macro";"smq2",#N/A,FALSE,"Data";"smq3",#N/A,FALSE,"Data";"smq4",#N/A,FALSE,"Data";"smq5",#N/A,FALSE,"Data";"smq6",#N/A,FALSE,"Data";"smq7",#N/A,FALSE,"Data";"smq8",#N/A,FALSE,"Data";"smq9",#N/A,FALSE,"Data"}</definedName>
    <definedName name="gy" localSheetId="29"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3" hidden="1">{"macro",#N/A,FALSE,"Macro";"smq2",#N/A,FALSE,"Data";"smq3",#N/A,FALSE,"Data";"smq4",#N/A,FALSE,"Data";"smq5",#N/A,FALSE,"Data";"smq6",#N/A,FALSE,"Data";"smq7",#N/A,FALSE,"Data";"smq8",#N/A,FALSE,"Data";"smq9",#N/A,FALSE,"Data"}</definedName>
    <definedName name="gy" localSheetId="37"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4" hidden="1">{"macro",#N/A,FALSE,"Macro";"smq2",#N/A,FALSE,"Data";"smq3",#N/A,FALSE,"Data";"smq4",#N/A,FALSE,"Data";"smq5",#N/A,FALSE,"Data";"smq6",#N/A,FALSE,"Data";"smq7",#N/A,FALSE,"Data";"smq8",#N/A,FALSE,"Data";"smq9",#N/A,FALSE,"Data"}</definedName>
    <definedName name="gy" localSheetId="6"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4" hidden="1">#REF!</definedName>
    <definedName name="h" localSheetId="6" hidden="1">#REF!</definedName>
    <definedName name="h" hidden="1">#REF!</definedName>
    <definedName name="hhh" localSheetId="4" hidden="1">#REF!</definedName>
    <definedName name="hhh" localSheetId="6" hidden="1">#REF!</definedName>
    <definedName name="hhh" hidden="1">#REF!</definedName>
    <definedName name="hjkl" localSheetId="24" hidden="1">{"Tab1",#N/A,FALSE,"P";"Tab2",#N/A,FALSE,"P"}</definedName>
    <definedName name="hjkl" localSheetId="25" hidden="1">{"Tab1",#N/A,FALSE,"P";"Tab2",#N/A,FALSE,"P"}</definedName>
    <definedName name="hjkl" localSheetId="28" hidden="1">{"Tab1",#N/A,FALSE,"P";"Tab2",#N/A,FALSE,"P"}</definedName>
    <definedName name="hjkl" localSheetId="29" hidden="1">{"Tab1",#N/A,FALSE,"P";"Tab2",#N/A,FALSE,"P"}</definedName>
    <definedName name="hjkl" localSheetId="31" hidden="1">{"Tab1",#N/A,FALSE,"P";"Tab2",#N/A,FALSE,"P"}</definedName>
    <definedName name="hjkl" localSheetId="32" hidden="1">{"Tab1",#N/A,FALSE,"P";"Tab2",#N/A,FALSE,"P"}</definedName>
    <definedName name="hjkl" localSheetId="33" hidden="1">{"Tab1",#N/A,FALSE,"P";"Tab2",#N/A,FALSE,"P"}</definedName>
    <definedName name="hjkl" localSheetId="37" hidden="1">{"Tab1",#N/A,FALSE,"P";"Tab2",#N/A,FALSE,"P"}</definedName>
    <definedName name="hjkl" localSheetId="39" hidden="1">{"Tab1",#N/A,FALSE,"P";"Tab2",#N/A,FALSE,"P"}</definedName>
    <definedName name="hjkl" localSheetId="41" hidden="1">{"Tab1",#N/A,FALSE,"P";"Tab2",#N/A,FALSE,"P"}</definedName>
    <definedName name="hjkl" localSheetId="42" hidden="1">{"Tab1",#N/A,FALSE,"P";"Tab2",#N/A,FALSE,"P"}</definedName>
    <definedName name="hjkl" localSheetId="4" hidden="1">{"Tab1",#N/A,FALSE,"P";"Tab2",#N/A,FALSE,"P"}</definedName>
    <definedName name="hjkl" localSheetId="6" hidden="1">{"Tab1",#N/A,FALSE,"P";"Tab2",#N/A,FALSE,"P"}</definedName>
    <definedName name="hjkl" hidden="1">{"Tab1",#N/A,FALSE,"P";"Tab2",#N/A,FALSE,"P"}</definedName>
    <definedName name="ii" localSheetId="24" hidden="1">{"Tab1",#N/A,FALSE,"P";"Tab2",#N/A,FALSE,"P"}</definedName>
    <definedName name="ii" localSheetId="25" hidden="1">{"Tab1",#N/A,FALSE,"P";"Tab2",#N/A,FALSE,"P"}</definedName>
    <definedName name="ii" localSheetId="28" hidden="1">{"Tab1",#N/A,FALSE,"P";"Tab2",#N/A,FALSE,"P"}</definedName>
    <definedName name="ii" localSheetId="29" hidden="1">{"Tab1",#N/A,FALSE,"P";"Tab2",#N/A,FALSE,"P"}</definedName>
    <definedName name="ii" localSheetId="31" hidden="1">{"Tab1",#N/A,FALSE,"P";"Tab2",#N/A,FALSE,"P"}</definedName>
    <definedName name="ii" localSheetId="32" hidden="1">{"Tab1",#N/A,FALSE,"P";"Tab2",#N/A,FALSE,"P"}</definedName>
    <definedName name="ii" localSheetId="33" hidden="1">{"Tab1",#N/A,FALSE,"P";"Tab2",#N/A,FALSE,"P"}</definedName>
    <definedName name="ii" localSheetId="37" hidden="1">{"Tab1",#N/A,FALSE,"P";"Tab2",#N/A,FALSE,"P"}</definedName>
    <definedName name="ii" localSheetId="39" hidden="1">{"Tab1",#N/A,FALSE,"P";"Tab2",#N/A,FALSE,"P"}</definedName>
    <definedName name="ii" localSheetId="41" hidden="1">{"Tab1",#N/A,FALSE,"P";"Tab2",#N/A,FALSE,"P"}</definedName>
    <definedName name="ii" localSheetId="42" hidden="1">{"Tab1",#N/A,FALSE,"P";"Tab2",#N/A,FALSE,"P"}</definedName>
    <definedName name="ii" localSheetId="4" hidden="1">{"Tab1",#N/A,FALSE,"P";"Tab2",#N/A,FALSE,"P"}</definedName>
    <definedName name="ii" localSheetId="6" hidden="1">{"Tab1",#N/A,FALSE,"P";"Tab2",#N/A,FALSE,"P"}</definedName>
    <definedName name="ii" hidden="1">{"Tab1",#N/A,FALSE,"P";"Tab2",#N/A,FALSE,"P"}</definedName>
    <definedName name="ijh" localSheetId="24" hidden="1">{"mt1",#N/A,FALSE,"Debt";"mt2",#N/A,FALSE,"Debt";"mt3",#N/A,FALSE,"Debt";"mt4",#N/A,FALSE,"Debt";"mt5",#N/A,FALSE,"Debt";"mt6",#N/A,FALSE,"Debt";"mt7",#N/A,FALSE,"Debt"}</definedName>
    <definedName name="ijh" localSheetId="25" hidden="1">{"mt1",#N/A,FALSE,"Debt";"mt2",#N/A,FALSE,"Debt";"mt3",#N/A,FALSE,"Debt";"mt4",#N/A,FALSE,"Debt";"mt5",#N/A,FALSE,"Debt";"mt6",#N/A,FALSE,"Debt";"mt7",#N/A,FALSE,"Debt"}</definedName>
    <definedName name="ijh" localSheetId="28" hidden="1">{"mt1",#N/A,FALSE,"Debt";"mt2",#N/A,FALSE,"Debt";"mt3",#N/A,FALSE,"Debt";"mt4",#N/A,FALSE,"Debt";"mt5",#N/A,FALSE,"Debt";"mt6",#N/A,FALSE,"Debt";"mt7",#N/A,FALSE,"Debt"}</definedName>
    <definedName name="ijh" localSheetId="29"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3" hidden="1">{"mt1",#N/A,FALSE,"Debt";"mt2",#N/A,FALSE,"Debt";"mt3",#N/A,FALSE,"Debt";"mt4",#N/A,FALSE,"Debt";"mt5",#N/A,FALSE,"Debt";"mt6",#N/A,FALSE,"Debt";"mt7",#N/A,FALSE,"Debt"}</definedName>
    <definedName name="ijh" localSheetId="37"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4" hidden="1">{"mt1",#N/A,FALSE,"Debt";"mt2",#N/A,FALSE,"Debt";"mt3",#N/A,FALSE,"Debt";"mt4",#N/A,FALSE,"Debt";"mt5",#N/A,FALSE,"Debt";"mt6",#N/A,FALSE,"Debt";"mt7",#N/A,FALSE,"Debt"}</definedName>
    <definedName name="ijh" localSheetId="6"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24" hidden="1">{"Main Economic Indicators",#N/A,FALSE,"C"}</definedName>
    <definedName name="imf" localSheetId="25" hidden="1">{"Main Economic Indicators",#N/A,FALSE,"C"}</definedName>
    <definedName name="imf" localSheetId="28" hidden="1">{"Main Economic Indicators",#N/A,FALSE,"C"}</definedName>
    <definedName name="imf" localSheetId="29" hidden="1">{"Main Economic Indicators",#N/A,FALSE,"C"}</definedName>
    <definedName name="imf" localSheetId="31" hidden="1">{"Main Economic Indicators",#N/A,FALSE,"C"}</definedName>
    <definedName name="imf" localSheetId="32" hidden="1">{"Main Economic Indicators",#N/A,FALSE,"C"}</definedName>
    <definedName name="imf" localSheetId="33" hidden="1">{"Main Economic Indicators",#N/A,FALSE,"C"}</definedName>
    <definedName name="imf" localSheetId="37" hidden="1">{"Main Economic Indicators",#N/A,FALSE,"C"}</definedName>
    <definedName name="imf" localSheetId="39" hidden="1">{"Main Economic Indicators",#N/A,FALSE,"C"}</definedName>
    <definedName name="imf" localSheetId="41" hidden="1">{"Main Economic Indicators",#N/A,FALSE,"C"}</definedName>
    <definedName name="imf" localSheetId="42" hidden="1">{"Main Economic Indicators",#N/A,FALSE,"C"}</definedName>
    <definedName name="imf" localSheetId="4" hidden="1">{"Main Economic Indicators",#N/A,FALSE,"C"}</definedName>
    <definedName name="imf" localSheetId="6" hidden="1">{"Main Economic Indicators",#N/A,FALSE,"C"}</definedName>
    <definedName name="imf" hidden="1">{"Main Economic Indicators",#N/A,FALSE,"C"}</definedName>
    <definedName name="imports2" localSheetId="24" hidden="1">{"partial screen",#N/A,FALSE,"State_Gov't"}</definedName>
    <definedName name="imports2" localSheetId="25" hidden="1">{"partial screen",#N/A,FALSE,"State_Gov't"}</definedName>
    <definedName name="imports2" localSheetId="28" hidden="1">{"partial screen",#N/A,FALSE,"State_Gov't"}</definedName>
    <definedName name="imports2" localSheetId="29" hidden="1">{"partial screen",#N/A,FALSE,"State_Gov't"}</definedName>
    <definedName name="imports2" localSheetId="31" hidden="1">{"partial screen",#N/A,FALSE,"State_Gov't"}</definedName>
    <definedName name="imports2" localSheetId="32" hidden="1">{"partial screen",#N/A,FALSE,"State_Gov't"}</definedName>
    <definedName name="imports2" localSheetId="33" hidden="1">{"partial screen",#N/A,FALSE,"State_Gov't"}</definedName>
    <definedName name="imports2" localSheetId="37" hidden="1">{"partial screen",#N/A,FALSE,"State_Gov't"}</definedName>
    <definedName name="imports2" localSheetId="39" hidden="1">{"partial screen",#N/A,FALSE,"State_Gov't"}</definedName>
    <definedName name="imports2" localSheetId="41" hidden="1">{"partial screen",#N/A,FALSE,"State_Gov't"}</definedName>
    <definedName name="imports2" localSheetId="42" hidden="1">{"partial screen",#N/A,FALSE,"State_Gov't"}</definedName>
    <definedName name="imports2" localSheetId="4" hidden="1">{"partial screen",#N/A,FALSE,"State_Gov't"}</definedName>
    <definedName name="imports2" localSheetId="6" hidden="1">{"partial screen",#N/A,FALSE,"State_Gov't"}</definedName>
    <definedName name="imports2" hidden="1">{"partial screen",#N/A,FALSE,"State_Gov't"}</definedName>
    <definedName name="inflation" localSheetId="4" hidden="1">#REF!</definedName>
    <definedName name="inflation" localSheetId="6" hidden="1">#REF!</definedName>
    <definedName name="inflation" hidden="1">#REF!</definedName>
    <definedName name="input_in" localSheetId="24" hidden="1">{"TRADE_COMP",#N/A,FALSE,"TAB23APP";"BOP",#N/A,FALSE,"TAB6";"DOT",#N/A,FALSE,"TAB24APP";"EXTDEBT",#N/A,FALSE,"TAB25APP"}</definedName>
    <definedName name="input_in" localSheetId="25" hidden="1">{"TRADE_COMP",#N/A,FALSE,"TAB23APP";"BOP",#N/A,FALSE,"TAB6";"DOT",#N/A,FALSE,"TAB24APP";"EXTDEBT",#N/A,FALSE,"TAB25APP"}</definedName>
    <definedName name="input_in" localSheetId="28" hidden="1">{"TRADE_COMP",#N/A,FALSE,"TAB23APP";"BOP",#N/A,FALSE,"TAB6";"DOT",#N/A,FALSE,"TAB24APP";"EXTDEBT",#N/A,FALSE,"TAB25APP"}</definedName>
    <definedName name="input_in" localSheetId="29" hidden="1">{"TRADE_COMP",#N/A,FALSE,"TAB23APP";"BOP",#N/A,FALSE,"TAB6";"DOT",#N/A,FALSE,"TAB24APP";"EXTDEBT",#N/A,FALSE,"TAB25APP"}</definedName>
    <definedName name="input_in" localSheetId="31" hidden="1">{"TRADE_COMP",#N/A,FALSE,"TAB23APP";"BOP",#N/A,FALSE,"TAB6";"DOT",#N/A,FALSE,"TAB24APP";"EXTDEBT",#N/A,FALSE,"TAB25APP"}</definedName>
    <definedName name="input_in" localSheetId="32" hidden="1">{"TRADE_COMP",#N/A,FALSE,"TAB23APP";"BOP",#N/A,FALSE,"TAB6";"DOT",#N/A,FALSE,"TAB24APP";"EXTDEBT",#N/A,FALSE,"TAB25APP"}</definedName>
    <definedName name="input_in" localSheetId="33" hidden="1">{"TRADE_COMP",#N/A,FALSE,"TAB23APP";"BOP",#N/A,FALSE,"TAB6";"DOT",#N/A,FALSE,"TAB24APP";"EXTDEBT",#N/A,FALSE,"TAB25APP"}</definedName>
    <definedName name="input_in" localSheetId="37" hidden="1">{"TRADE_COMP",#N/A,FALSE,"TAB23APP";"BOP",#N/A,FALSE,"TAB6";"DOT",#N/A,FALSE,"TAB24APP";"EXTDEBT",#N/A,FALSE,"TAB25APP"}</definedName>
    <definedName name="input_in" localSheetId="39" hidden="1">{"TRADE_COMP",#N/A,FALSE,"TAB23APP";"BOP",#N/A,FALSE,"TAB6";"DOT",#N/A,FALSE,"TAB24APP";"EXTDEBT",#N/A,FALSE,"TAB25APP"}</definedName>
    <definedName name="input_in" localSheetId="41" hidden="1">{"TRADE_COMP",#N/A,FALSE,"TAB23APP";"BOP",#N/A,FALSE,"TAB6";"DOT",#N/A,FALSE,"TAB24APP";"EXTDEBT",#N/A,FALSE,"TAB25APP"}</definedName>
    <definedName name="input_in" localSheetId="42" hidden="1">{"TRADE_COMP",#N/A,FALSE,"TAB23APP";"BOP",#N/A,FALSE,"TAB6";"DOT",#N/A,FALSE,"TAB24APP";"EXTDEBT",#N/A,FALSE,"TAB25APP"}</definedName>
    <definedName name="input_in" localSheetId="4" hidden="1">{"TRADE_COMP",#N/A,FALSE,"TAB23APP";"BOP",#N/A,FALSE,"TAB6";"DOT",#N/A,FALSE,"TAB24APP";"EXTDEBT",#N/A,FALSE,"TAB25APP"}</definedName>
    <definedName name="input_in" localSheetId="6" hidden="1">{"TRADE_COMP",#N/A,FALSE,"TAB23APP";"BOP",#N/A,FALSE,"TAB6";"DOT",#N/A,FALSE,"TAB24APP";"EXTDEBT",#N/A,FALSE,"TAB25APP"}</definedName>
    <definedName name="input_in" hidden="1">{"TRADE_COMP",#N/A,FALSE,"TAB23APP";"BOP",#N/A,FALSE,"TAB6";"DOT",#N/A,FALSE,"TAB24APP";"EXTDEBT",#N/A,FALSE,"TAB25APP"}</definedName>
    <definedName name="iop" localSheetId="24" hidden="1">{"Riqfin97",#N/A,FALSE,"Tran";"Riqfinpro",#N/A,FALSE,"Tran"}</definedName>
    <definedName name="iop" localSheetId="25" hidden="1">{"Riqfin97",#N/A,FALSE,"Tran";"Riqfinpro",#N/A,FALSE,"Tran"}</definedName>
    <definedName name="iop" localSheetId="28" hidden="1">{"Riqfin97",#N/A,FALSE,"Tran";"Riqfinpro",#N/A,FALSE,"Tran"}</definedName>
    <definedName name="iop" localSheetId="29" hidden="1">{"Riqfin97",#N/A,FALSE,"Tran";"Riqfinpro",#N/A,FALSE,"Tran"}</definedName>
    <definedName name="iop" localSheetId="31" hidden="1">{"Riqfin97",#N/A,FALSE,"Tran";"Riqfinpro",#N/A,FALSE,"Tran"}</definedName>
    <definedName name="iop" localSheetId="32" hidden="1">{"Riqfin97",#N/A,FALSE,"Tran";"Riqfinpro",#N/A,FALSE,"Tran"}</definedName>
    <definedName name="iop" localSheetId="33" hidden="1">{"Riqfin97",#N/A,FALSE,"Tran";"Riqfinpro",#N/A,FALSE,"Tran"}</definedName>
    <definedName name="iop" localSheetId="37" hidden="1">{"Riqfin97",#N/A,FALSE,"Tran";"Riqfinpro",#N/A,FALSE,"Tran"}</definedName>
    <definedName name="iop" localSheetId="39" hidden="1">{"Riqfin97",#N/A,FALSE,"Tran";"Riqfinpro",#N/A,FALSE,"Tran"}</definedName>
    <definedName name="iop" localSheetId="41" hidden="1">{"Riqfin97",#N/A,FALSE,"Tran";"Riqfinpro",#N/A,FALSE,"Tran"}</definedName>
    <definedName name="iop" localSheetId="42" hidden="1">{"Riqfin97",#N/A,FALSE,"Tran";"Riqfinpro",#N/A,FALSE,"Tran"}</definedName>
    <definedName name="iop" localSheetId="4" hidden="1">{"Riqfin97",#N/A,FALSE,"Tran";"Riqfinpro",#N/A,FALSE,"Tran"}</definedName>
    <definedName name="iop" localSheetId="6" hidden="1">{"Riqfin97",#N/A,FALSE,"Tran";"Riqfinpro",#N/A,FALSE,"Tran"}</definedName>
    <definedName name="iop" hidden="1">{"Riqfin97",#N/A,FALSE,"Tran";"Riqfinpro",#N/A,FALSE,"Tran"}</definedName>
    <definedName name="ivh" localSheetId="24" hidden="1">{"macroa",#N/A,FALSE,"Macro";"suma2",#N/A,FALSE,"Data";"suma3",#N/A,FALSE,"Data";"suma4",#N/A,FALSE,"Data";"suma5",#N/A,FALSE,"Data";"suma6",#N/A,FALSE,"Data";"suma7",#N/A,FALSE,"Data";"suma8",#N/A,FALSE,"Data";"suma9",#N/A,FALSE,"Data"}</definedName>
    <definedName name="ivh" localSheetId="25" hidden="1">{"macroa",#N/A,FALSE,"Macro";"suma2",#N/A,FALSE,"Data";"suma3",#N/A,FALSE,"Data";"suma4",#N/A,FALSE,"Data";"suma5",#N/A,FALSE,"Data";"suma6",#N/A,FALSE,"Data";"suma7",#N/A,FALSE,"Data";"suma8",#N/A,FALSE,"Data";"suma9",#N/A,FALSE,"Data"}</definedName>
    <definedName name="ivh" localSheetId="28" hidden="1">{"macroa",#N/A,FALSE,"Macro";"suma2",#N/A,FALSE,"Data";"suma3",#N/A,FALSE,"Data";"suma4",#N/A,FALSE,"Data";"suma5",#N/A,FALSE,"Data";"suma6",#N/A,FALSE,"Data";"suma7",#N/A,FALSE,"Data";"suma8",#N/A,FALSE,"Data";"suma9",#N/A,FALSE,"Data"}</definedName>
    <definedName name="ivh" localSheetId="29"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3" hidden="1">{"macroa",#N/A,FALSE,"Macro";"suma2",#N/A,FALSE,"Data";"suma3",#N/A,FALSE,"Data";"suma4",#N/A,FALSE,"Data";"suma5",#N/A,FALSE,"Data";"suma6",#N/A,FALSE,"Data";"suma7",#N/A,FALSE,"Data";"suma8",#N/A,FALSE,"Data";"suma9",#N/A,FALSE,"Data"}</definedName>
    <definedName name="ivh" localSheetId="37"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4" hidden="1">{"macroa",#N/A,FALSE,"Macro";"suma2",#N/A,FALSE,"Data";"suma3",#N/A,FALSE,"Data";"suma4",#N/A,FALSE,"Data";"suma5",#N/A,FALSE,"Data";"suma6",#N/A,FALSE,"Data";"suma7",#N/A,FALSE,"Data";"suma8",#N/A,FALSE,"Data";"suma9",#N/A,FALSE,"Data"}</definedName>
    <definedName name="ivh" localSheetId="6"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24" hidden="1">{#N/A,#N/A,FALSE,"DOC";"TB_28",#N/A,FALSE,"FITB_28";"TB_91",#N/A,FALSE,"FITB_91";"TB_182",#N/A,FALSE,"FITB_182";"TB_273",#N/A,FALSE,"FITB_273";"TB_364",#N/A,FALSE,"FITB_364 ";"SUMMARY",#N/A,FALSE,"Summary"}</definedName>
    <definedName name="jgukg" localSheetId="25"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29"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3" hidden="1">{#N/A,#N/A,FALSE,"DOC";"TB_28",#N/A,FALSE,"FITB_28";"TB_91",#N/A,FALSE,"FITB_91";"TB_182",#N/A,FALSE,"FITB_182";"TB_273",#N/A,FALSE,"FITB_273";"TB_364",#N/A,FALSE,"FITB_364 ";"SUMMARY",#N/A,FALSE,"Summary"}</definedName>
    <definedName name="jgukg" localSheetId="37"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4"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24" hidden="1">{"Main Economic Indicators",#N/A,FALSE,"C"}</definedName>
    <definedName name="jh" localSheetId="25" hidden="1">{"Main Economic Indicators",#N/A,FALSE,"C"}</definedName>
    <definedName name="jh" localSheetId="28" hidden="1">{"Main Economic Indicators",#N/A,FALSE,"C"}</definedName>
    <definedName name="jh" localSheetId="29" hidden="1">{"Main Economic Indicators",#N/A,FALSE,"C"}</definedName>
    <definedName name="jh" localSheetId="31" hidden="1">{"Main Economic Indicators",#N/A,FALSE,"C"}</definedName>
    <definedName name="jh" localSheetId="32" hidden="1">{"Main Economic Indicators",#N/A,FALSE,"C"}</definedName>
    <definedName name="jh" localSheetId="33" hidden="1">{"Main Economic Indicators",#N/A,FALSE,"C"}</definedName>
    <definedName name="jh" localSheetId="37" hidden="1">{"Main Economic Indicators",#N/A,FALSE,"C"}</definedName>
    <definedName name="jh" localSheetId="39" hidden="1">{"Main Economic Indicators",#N/A,FALSE,"C"}</definedName>
    <definedName name="jh" localSheetId="41" hidden="1">{"Main Economic Indicators",#N/A,FALSE,"C"}</definedName>
    <definedName name="jh" localSheetId="42" hidden="1">{"Main Economic Indicators",#N/A,FALSE,"C"}</definedName>
    <definedName name="jh" localSheetId="4" hidden="1">{"Main Economic Indicators",#N/A,FALSE,"C"}</definedName>
    <definedName name="jh" localSheetId="6" hidden="1">{"Main Economic Indicators",#N/A,FALSE,"C"}</definedName>
    <definedName name="jh" hidden="1">{"Main Economic Indicators",#N/A,FALSE,"C"}</definedName>
    <definedName name="jj" localSheetId="24" hidden="1">{"Riqfin97",#N/A,FALSE,"Tran";"Riqfinpro",#N/A,FALSE,"Tran"}</definedName>
    <definedName name="jj" localSheetId="25" hidden="1">{"Riqfin97",#N/A,FALSE,"Tran";"Riqfinpro",#N/A,FALSE,"Tran"}</definedName>
    <definedName name="jj" localSheetId="28" hidden="1">{"Riqfin97",#N/A,FALSE,"Tran";"Riqfinpro",#N/A,FALSE,"Tran"}</definedName>
    <definedName name="jj" localSheetId="29" hidden="1">{"Riqfin97",#N/A,FALSE,"Tran";"Riqfinpro",#N/A,FALSE,"Tran"}</definedName>
    <definedName name="jj" localSheetId="31" hidden="1">{"Riqfin97",#N/A,FALSE,"Tran";"Riqfinpro",#N/A,FALSE,"Tran"}</definedName>
    <definedName name="jj" localSheetId="32" hidden="1">{"Riqfin97",#N/A,FALSE,"Tran";"Riqfinpro",#N/A,FALSE,"Tran"}</definedName>
    <definedName name="jj" localSheetId="33" hidden="1">{"Riqfin97",#N/A,FALSE,"Tran";"Riqfinpro",#N/A,FALSE,"Tran"}</definedName>
    <definedName name="jj" localSheetId="37" hidden="1">{"Riqfin97",#N/A,FALSE,"Tran";"Riqfinpro",#N/A,FALSE,"Tran"}</definedName>
    <definedName name="jj" localSheetId="39" hidden="1">{"Riqfin97",#N/A,FALSE,"Tran";"Riqfinpro",#N/A,FALSE,"Tran"}</definedName>
    <definedName name="jj" localSheetId="41" hidden="1">{"Riqfin97",#N/A,FALSE,"Tran";"Riqfinpro",#N/A,FALSE,"Tran"}</definedName>
    <definedName name="jj" localSheetId="42" hidden="1">{"Riqfin97",#N/A,FALSE,"Tran";"Riqfinpro",#N/A,FALSE,"Tran"}</definedName>
    <definedName name="jj" localSheetId="4" hidden="1">{"Riqfin97",#N/A,FALSE,"Tran";"Riqfinpro",#N/A,FALSE,"Tran"}</definedName>
    <definedName name="jj" localSheetId="6" hidden="1">{"Riqfin97",#N/A,FALSE,"Tran";"Riqfinpro",#N/A,FALSE,"Tran"}</definedName>
    <definedName name="jj" hidden="1">{"Riqfin97",#N/A,FALSE,"Tran";"Riqfinpro",#N/A,FALSE,"Tran"}</definedName>
    <definedName name="jjj" localSheetId="4" hidden="1">#REF!</definedName>
    <definedName name="jjj" localSheetId="6" hidden="1">#REF!</definedName>
    <definedName name="jjj" hidden="1">#REF!</definedName>
    <definedName name="jjjjjj" localSheetId="4" hidden="1">#REF!</definedName>
    <definedName name="jjjjjj" localSheetId="6" hidden="1">#REF!</definedName>
    <definedName name="jjjjjj" hidden="1">#REF!</definedName>
    <definedName name="jkbjkb" localSheetId="24" hidden="1">{"DEPOSITS",#N/A,FALSE,"COMML_MON";"LOANS",#N/A,FALSE,"COMML_MON"}</definedName>
    <definedName name="jkbjkb" localSheetId="25" hidden="1">{"DEPOSITS",#N/A,FALSE,"COMML_MON";"LOANS",#N/A,FALSE,"COMML_MON"}</definedName>
    <definedName name="jkbjkb" localSheetId="28" hidden="1">{"DEPOSITS",#N/A,FALSE,"COMML_MON";"LOANS",#N/A,FALSE,"COMML_MON"}</definedName>
    <definedName name="jkbjkb" localSheetId="29" hidden="1">{"DEPOSITS",#N/A,FALSE,"COMML_MON";"LOANS",#N/A,FALSE,"COMML_MON"}</definedName>
    <definedName name="jkbjkb" localSheetId="31" hidden="1">{"DEPOSITS",#N/A,FALSE,"COMML_MON";"LOANS",#N/A,FALSE,"COMML_MON"}</definedName>
    <definedName name="jkbjkb" localSheetId="32" hidden="1">{"DEPOSITS",#N/A,FALSE,"COMML_MON";"LOANS",#N/A,FALSE,"COMML_MON"}</definedName>
    <definedName name="jkbjkb" localSheetId="33" hidden="1">{"DEPOSITS",#N/A,FALSE,"COMML_MON";"LOANS",#N/A,FALSE,"COMML_MON"}</definedName>
    <definedName name="jkbjkb" localSheetId="37" hidden="1">{"DEPOSITS",#N/A,FALSE,"COMML_MON";"LOANS",#N/A,FALSE,"COMML_MON"}</definedName>
    <definedName name="jkbjkb" localSheetId="39" hidden="1">{"DEPOSITS",#N/A,FALSE,"COMML_MON";"LOANS",#N/A,FALSE,"COMML_MON"}</definedName>
    <definedName name="jkbjkb" localSheetId="41" hidden="1">{"DEPOSITS",#N/A,FALSE,"COMML_MON";"LOANS",#N/A,FALSE,"COMML_MON"}</definedName>
    <definedName name="jkbjkb" localSheetId="42" hidden="1">{"DEPOSITS",#N/A,FALSE,"COMML_MON";"LOANS",#N/A,FALSE,"COMML_MON"}</definedName>
    <definedName name="jkbjkb" localSheetId="4" hidden="1">{"DEPOSITS",#N/A,FALSE,"COMML_MON";"LOANS",#N/A,FALSE,"COMML_MON"}</definedName>
    <definedName name="jkbjkb" localSheetId="6" hidden="1">{"DEPOSITS",#N/A,FALSE,"COMML_MON";"LOANS",#N/A,FALSE,"COMML_MON"}</definedName>
    <definedName name="jkbjkb" hidden="1">{"DEPOSITS",#N/A,FALSE,"COMML_MON";"LOANS",#N/A,FALSE,"COMML_MON"}</definedName>
    <definedName name="jkl" localSheetId="24" hidden="1">{"macroa",#N/A,FALSE,"Macro";"suma2",#N/A,FALSE,"Data";"suma3",#N/A,FALSE,"Data";"suma4",#N/A,FALSE,"Data";"suma5",#N/A,FALSE,"Data";"suma6",#N/A,FALSE,"Data";"suma7",#N/A,FALSE,"Data";"suma8",#N/A,FALSE,"Data";"suma9",#N/A,FALSE,"Data"}</definedName>
    <definedName name="jkl" localSheetId="25" hidden="1">{"macroa",#N/A,FALSE,"Macro";"suma2",#N/A,FALSE,"Data";"suma3",#N/A,FALSE,"Data";"suma4",#N/A,FALSE,"Data";"suma5",#N/A,FALSE,"Data";"suma6",#N/A,FALSE,"Data";"suma7",#N/A,FALSE,"Data";"suma8",#N/A,FALSE,"Data";"suma9",#N/A,FALSE,"Data"}</definedName>
    <definedName name="jkl" localSheetId="28" hidden="1">{"macroa",#N/A,FALSE,"Macro";"suma2",#N/A,FALSE,"Data";"suma3",#N/A,FALSE,"Data";"suma4",#N/A,FALSE,"Data";"suma5",#N/A,FALSE,"Data";"suma6",#N/A,FALSE,"Data";"suma7",#N/A,FALSE,"Data";"suma8",#N/A,FALSE,"Data";"suma9",#N/A,FALSE,"Data"}</definedName>
    <definedName name="jkl" localSheetId="29"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3" hidden="1">{"macroa",#N/A,FALSE,"Macro";"suma2",#N/A,FALSE,"Data";"suma3",#N/A,FALSE,"Data";"suma4",#N/A,FALSE,"Data";"suma5",#N/A,FALSE,"Data";"suma6",#N/A,FALSE,"Data";"suma7",#N/A,FALSE,"Data";"suma8",#N/A,FALSE,"Data";"suma9",#N/A,FALSE,"Data"}</definedName>
    <definedName name="jkl" localSheetId="37"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4" hidden="1">{"macroa",#N/A,FALSE,"Macro";"suma2",#N/A,FALSE,"Data";"suma3",#N/A,FALSE,"Data";"suma4",#N/A,FALSE,"Data";"suma5",#N/A,FALSE,"Data";"suma6",#N/A,FALSE,"Data";"suma7",#N/A,FALSE,"Data";"suma8",#N/A,FALSE,"Data";"suma9",#N/A,FALSE,"Data"}</definedName>
    <definedName name="jkl" localSheetId="6"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24" hidden="1">{"Tab1",#N/A,FALSE,"P";"Tab2",#N/A,FALSE,"P"}</definedName>
    <definedName name="kk" localSheetId="25" hidden="1">{"Tab1",#N/A,FALSE,"P";"Tab2",#N/A,FALSE,"P"}</definedName>
    <definedName name="kk" localSheetId="28" hidden="1">{"Tab1",#N/A,FALSE,"P";"Tab2",#N/A,FALSE,"P"}</definedName>
    <definedName name="kk" localSheetId="29" hidden="1">{"Tab1",#N/A,FALSE,"P";"Tab2",#N/A,FALSE,"P"}</definedName>
    <definedName name="kk" localSheetId="31" hidden="1">{"Tab1",#N/A,FALSE,"P";"Tab2",#N/A,FALSE,"P"}</definedName>
    <definedName name="kk" localSheetId="32" hidden="1">{"Tab1",#N/A,FALSE,"P";"Tab2",#N/A,FALSE,"P"}</definedName>
    <definedName name="kk" localSheetId="33" hidden="1">{"Tab1",#N/A,FALSE,"P";"Tab2",#N/A,FALSE,"P"}</definedName>
    <definedName name="kk" localSheetId="37" hidden="1">{"Tab1",#N/A,FALSE,"P";"Tab2",#N/A,FALSE,"P"}</definedName>
    <definedName name="kk" localSheetId="39" hidden="1">{"Tab1",#N/A,FALSE,"P";"Tab2",#N/A,FALSE,"P"}</definedName>
    <definedName name="kk" localSheetId="41" hidden="1">{"Tab1",#N/A,FALSE,"P";"Tab2",#N/A,FALSE,"P"}</definedName>
    <definedName name="kk" localSheetId="42" hidden="1">{"Tab1",#N/A,FALSE,"P";"Tab2",#N/A,FALSE,"P"}</definedName>
    <definedName name="kk" localSheetId="4" hidden="1">{"Tab1",#N/A,FALSE,"P";"Tab2",#N/A,FALSE,"P"}</definedName>
    <definedName name="kk" localSheetId="6" hidden="1">{"Tab1",#N/A,FALSE,"P";"Tab2",#N/A,FALSE,"P"}</definedName>
    <definedName name="kk" hidden="1">{"Tab1",#N/A,FALSE,"P";"Tab2",#N/A,FALSE,"P"}</definedName>
    <definedName name="kkk" localSheetId="24" hidden="1">{"Tab1",#N/A,FALSE,"P";"Tab2",#N/A,FALSE,"P"}</definedName>
    <definedName name="kkk" localSheetId="25" hidden="1">{"Tab1",#N/A,FALSE,"P";"Tab2",#N/A,FALSE,"P"}</definedName>
    <definedName name="kkk" localSheetId="28" hidden="1">{"Tab1",#N/A,FALSE,"P";"Tab2",#N/A,FALSE,"P"}</definedName>
    <definedName name="kkk" localSheetId="29" hidden="1">{"Tab1",#N/A,FALSE,"P";"Tab2",#N/A,FALSE,"P"}</definedName>
    <definedName name="kkk" localSheetId="31" hidden="1">{"Tab1",#N/A,FALSE,"P";"Tab2",#N/A,FALSE,"P"}</definedName>
    <definedName name="kkk" localSheetId="32" hidden="1">{"Tab1",#N/A,FALSE,"P";"Tab2",#N/A,FALSE,"P"}</definedName>
    <definedName name="kkk" localSheetId="33" hidden="1">{"Tab1",#N/A,FALSE,"P";"Tab2",#N/A,FALSE,"P"}</definedName>
    <definedName name="kkk" localSheetId="37" hidden="1">{"Tab1",#N/A,FALSE,"P";"Tab2",#N/A,FALSE,"P"}</definedName>
    <definedName name="kkk" localSheetId="39" hidden="1">{"Tab1",#N/A,FALSE,"P";"Tab2",#N/A,FALSE,"P"}</definedName>
    <definedName name="kkk" localSheetId="41" hidden="1">{"Tab1",#N/A,FALSE,"P";"Tab2",#N/A,FALSE,"P"}</definedName>
    <definedName name="kkk" localSheetId="42" hidden="1">{"Tab1",#N/A,FALSE,"P";"Tab2",#N/A,FALSE,"P"}</definedName>
    <definedName name="kkk" localSheetId="4" hidden="1">{"Tab1",#N/A,FALSE,"P";"Tab2",#N/A,FALSE,"P"}</definedName>
    <definedName name="kkk" localSheetId="6" hidden="1">{"Tab1",#N/A,FALSE,"P";"Tab2",#N/A,FALSE,"P"}</definedName>
    <definedName name="kkk" hidden="1">{"Tab1",#N/A,FALSE,"P";"Tab2",#N/A,FALSE,"P"}</definedName>
    <definedName name="kkkk" localSheetId="4" hidden="1">#REF!</definedName>
    <definedName name="kkkk" localSheetId="6" hidden="1">#REF!</definedName>
    <definedName name="kkkk" hidden="1">#REF!</definedName>
    <definedName name="kl" localSheetId="24" hidden="1">{"mt1",#N/A,FALSE,"Debt";"mt2",#N/A,FALSE,"Debt";"mt3",#N/A,FALSE,"Debt";"mt4",#N/A,FALSE,"Debt";"mt5",#N/A,FALSE,"Debt";"mt6",#N/A,FALSE,"Debt";"mt7",#N/A,FALSE,"Debt"}</definedName>
    <definedName name="kl" localSheetId="25" hidden="1">{"mt1",#N/A,FALSE,"Debt";"mt2",#N/A,FALSE,"Debt";"mt3",#N/A,FALSE,"Debt";"mt4",#N/A,FALSE,"Debt";"mt5",#N/A,FALSE,"Debt";"mt6",#N/A,FALSE,"Debt";"mt7",#N/A,FALSE,"Debt"}</definedName>
    <definedName name="kl" localSheetId="28" hidden="1">{"mt1",#N/A,FALSE,"Debt";"mt2",#N/A,FALSE,"Debt";"mt3",#N/A,FALSE,"Debt";"mt4",#N/A,FALSE,"Debt";"mt5",#N/A,FALSE,"Debt";"mt6",#N/A,FALSE,"Debt";"mt7",#N/A,FALSE,"Debt"}</definedName>
    <definedName name="kl" localSheetId="29"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3" hidden="1">{"mt1",#N/A,FALSE,"Debt";"mt2",#N/A,FALSE,"Debt";"mt3",#N/A,FALSE,"Debt";"mt4",#N/A,FALSE,"Debt";"mt5",#N/A,FALSE,"Debt";"mt6",#N/A,FALSE,"Debt";"mt7",#N/A,FALSE,"Debt"}</definedName>
    <definedName name="kl" localSheetId="37"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4" hidden="1">{"mt1",#N/A,FALSE,"Debt";"mt2",#N/A,FALSE,"Debt";"mt3",#N/A,FALSE,"Debt";"mt4",#N/A,FALSE,"Debt";"mt5",#N/A,FALSE,"Debt";"mt6",#N/A,FALSE,"Debt";"mt7",#N/A,FALSE,"Debt"}</definedName>
    <definedName name="kl" localSheetId="6"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24" hidden="1">{"TRADE_COMP",#N/A,FALSE,"TAB23APP";"BOP",#N/A,FALSE,"TAB6";"DOT",#N/A,FALSE,"TAB24APP";"EXTDEBT",#N/A,FALSE,"TAB25APP"}</definedName>
    <definedName name="kljlkh" localSheetId="25" hidden="1">{"TRADE_COMP",#N/A,FALSE,"TAB23APP";"BOP",#N/A,FALSE,"TAB6";"DOT",#N/A,FALSE,"TAB24APP";"EXTDEBT",#N/A,FALSE,"TAB25APP"}</definedName>
    <definedName name="kljlkh" localSheetId="28" hidden="1">{"TRADE_COMP",#N/A,FALSE,"TAB23APP";"BOP",#N/A,FALSE,"TAB6";"DOT",#N/A,FALSE,"TAB24APP";"EXTDEBT",#N/A,FALSE,"TAB25APP"}</definedName>
    <definedName name="kljlkh" localSheetId="29" hidden="1">{"TRADE_COMP",#N/A,FALSE,"TAB23APP";"BOP",#N/A,FALSE,"TAB6";"DOT",#N/A,FALSE,"TAB24APP";"EXTDEBT",#N/A,FALSE,"TAB25APP"}</definedName>
    <definedName name="kljlkh" localSheetId="31" hidden="1">{"TRADE_COMP",#N/A,FALSE,"TAB23APP";"BOP",#N/A,FALSE,"TAB6";"DOT",#N/A,FALSE,"TAB24APP";"EXTDEBT",#N/A,FALSE,"TAB25APP"}</definedName>
    <definedName name="kljlkh" localSheetId="32" hidden="1">{"TRADE_COMP",#N/A,FALSE,"TAB23APP";"BOP",#N/A,FALSE,"TAB6";"DOT",#N/A,FALSE,"TAB24APP";"EXTDEBT",#N/A,FALSE,"TAB25APP"}</definedName>
    <definedName name="kljlkh" localSheetId="33" hidden="1">{"TRADE_COMP",#N/A,FALSE,"TAB23APP";"BOP",#N/A,FALSE,"TAB6";"DOT",#N/A,FALSE,"TAB24APP";"EXTDEBT",#N/A,FALSE,"TAB25APP"}</definedName>
    <definedName name="kljlkh" localSheetId="37" hidden="1">{"TRADE_COMP",#N/A,FALSE,"TAB23APP";"BOP",#N/A,FALSE,"TAB6";"DOT",#N/A,FALSE,"TAB24APP";"EXTDEBT",#N/A,FALSE,"TAB25APP"}</definedName>
    <definedName name="kljlkh" localSheetId="39" hidden="1">{"TRADE_COMP",#N/A,FALSE,"TAB23APP";"BOP",#N/A,FALSE,"TAB6";"DOT",#N/A,FALSE,"TAB24APP";"EXTDEBT",#N/A,FALSE,"TAB25APP"}</definedName>
    <definedName name="kljlkh" localSheetId="41" hidden="1">{"TRADE_COMP",#N/A,FALSE,"TAB23APP";"BOP",#N/A,FALSE,"TAB6";"DOT",#N/A,FALSE,"TAB24APP";"EXTDEBT",#N/A,FALSE,"TAB25APP"}</definedName>
    <definedName name="kljlkh" localSheetId="42" hidden="1">{"TRADE_COMP",#N/A,FALSE,"TAB23APP";"BOP",#N/A,FALSE,"TAB6";"DOT",#N/A,FALSE,"TAB24APP";"EXTDEBT",#N/A,FALSE,"TAB25APP"}</definedName>
    <definedName name="kljlkh" localSheetId="4" hidden="1">{"TRADE_COMP",#N/A,FALSE,"TAB23APP";"BOP",#N/A,FALSE,"TAB6";"DOT",#N/A,FALSE,"TAB24APP";"EXTDEBT",#N/A,FALSE,"TAB25APP"}</definedName>
    <definedName name="kljlkh" localSheetId="6" hidden="1">{"TRADE_COMP",#N/A,FALSE,"TAB23APP";"BOP",#N/A,FALSE,"TAB6";"DOT",#N/A,FALSE,"TAB24APP";"EXTDEBT",#N/A,FALSE,"TAB25APP"}</definedName>
    <definedName name="kljlkh" hidden="1">{"TRADE_COMP",#N/A,FALSE,"TAB23APP";"BOP",#N/A,FALSE,"TAB6";"DOT",#N/A,FALSE,"TAB24APP";"EXTDEBT",#N/A,FALSE,"TAB25APP"}</definedName>
    <definedName name="ku" localSheetId="24" hidden="1">{"macro",#N/A,FALSE,"Macro";"smq2",#N/A,FALSE,"Data";"smq3",#N/A,FALSE,"Data";"smq4",#N/A,FALSE,"Data";"smq5",#N/A,FALSE,"Data";"smq6",#N/A,FALSE,"Data";"smq7",#N/A,FALSE,"Data";"smq8",#N/A,FALSE,"Data";"smq9",#N/A,FALSE,"Data"}</definedName>
    <definedName name="ku" localSheetId="25" hidden="1">{"macro",#N/A,FALSE,"Macro";"smq2",#N/A,FALSE,"Data";"smq3",#N/A,FALSE,"Data";"smq4",#N/A,FALSE,"Data";"smq5",#N/A,FALSE,"Data";"smq6",#N/A,FALSE,"Data";"smq7",#N/A,FALSE,"Data";"smq8",#N/A,FALSE,"Data";"smq9",#N/A,FALSE,"Data"}</definedName>
    <definedName name="ku" localSheetId="28" hidden="1">{"macro",#N/A,FALSE,"Macro";"smq2",#N/A,FALSE,"Data";"smq3",#N/A,FALSE,"Data";"smq4",#N/A,FALSE,"Data";"smq5",#N/A,FALSE,"Data";"smq6",#N/A,FALSE,"Data";"smq7",#N/A,FALSE,"Data";"smq8",#N/A,FALSE,"Data";"smq9",#N/A,FALSE,"Data"}</definedName>
    <definedName name="ku" localSheetId="29"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3" hidden="1">{"macro",#N/A,FALSE,"Macro";"smq2",#N/A,FALSE,"Data";"smq3",#N/A,FALSE,"Data";"smq4",#N/A,FALSE,"Data";"smq5",#N/A,FALSE,"Data";"smq6",#N/A,FALSE,"Data";"smq7",#N/A,FALSE,"Data";"smq8",#N/A,FALSE,"Data";"smq9",#N/A,FALSE,"Data"}</definedName>
    <definedName name="ku" localSheetId="37"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4" hidden="1">{"macro",#N/A,FALSE,"Macro";"smq2",#N/A,FALSE,"Data";"smq3",#N/A,FALSE,"Data";"smq4",#N/A,FALSE,"Data";"smq5",#N/A,FALSE,"Data";"smq6",#N/A,FALSE,"Data";"smq7",#N/A,FALSE,"Data";"smq8",#N/A,FALSE,"Data";"smq9",#N/A,FALSE,"Data"}</definedName>
    <definedName name="ku" localSheetId="6"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kf" localSheetId="24" hidden="1">{"Main Economic Indicators",#N/A,FALSE,"C"}</definedName>
    <definedName name="lkf" localSheetId="25" hidden="1">{"Main Economic Indicators",#N/A,FALSE,"C"}</definedName>
    <definedName name="lkf" localSheetId="28" hidden="1">{"Main Economic Indicators",#N/A,FALSE,"C"}</definedName>
    <definedName name="lkf" localSheetId="29" hidden="1">{"Main Economic Indicators",#N/A,FALSE,"C"}</definedName>
    <definedName name="lkf" localSheetId="31" hidden="1">{"Main Economic Indicators",#N/A,FALSE,"C"}</definedName>
    <definedName name="lkf" localSheetId="32" hidden="1">{"Main Economic Indicators",#N/A,FALSE,"C"}</definedName>
    <definedName name="lkf" localSheetId="33" hidden="1">{"Main Economic Indicators",#N/A,FALSE,"C"}</definedName>
    <definedName name="lkf" localSheetId="37" hidden="1">{"Main Economic Indicators",#N/A,FALSE,"C"}</definedName>
    <definedName name="lkf" localSheetId="39" hidden="1">{"Main Economic Indicators",#N/A,FALSE,"C"}</definedName>
    <definedName name="lkf" localSheetId="41" hidden="1">{"Main Economic Indicators",#N/A,FALSE,"C"}</definedName>
    <definedName name="lkf" localSheetId="42" hidden="1">{"Main Economic Indicators",#N/A,FALSE,"C"}</definedName>
    <definedName name="lkf" localSheetId="4" hidden="1">{"Main Economic Indicators",#N/A,FALSE,"C"}</definedName>
    <definedName name="lkf" localSheetId="6" hidden="1">{"Main Economic Indicators",#N/A,FALSE,"C"}</definedName>
    <definedName name="lkf" hidden="1">{"Main Economic Indicators",#N/A,FALSE,"C"}</definedName>
    <definedName name="ll" localSheetId="24" hidden="1">{"Tab1",#N/A,FALSE,"P";"Tab2",#N/A,FALSE,"P"}</definedName>
    <definedName name="ll" localSheetId="25" hidden="1">{"Tab1",#N/A,FALSE,"P";"Tab2",#N/A,FALSE,"P"}</definedName>
    <definedName name="ll" localSheetId="28" hidden="1">{"Tab1",#N/A,FALSE,"P";"Tab2",#N/A,FALSE,"P"}</definedName>
    <definedName name="ll" localSheetId="29" hidden="1">{"Tab1",#N/A,FALSE,"P";"Tab2",#N/A,FALSE,"P"}</definedName>
    <definedName name="ll" localSheetId="31" hidden="1">{"Tab1",#N/A,FALSE,"P";"Tab2",#N/A,FALSE,"P"}</definedName>
    <definedName name="ll" localSheetId="32" hidden="1">{"Tab1",#N/A,FALSE,"P";"Tab2",#N/A,FALSE,"P"}</definedName>
    <definedName name="ll" localSheetId="33" hidden="1">{"Tab1",#N/A,FALSE,"P";"Tab2",#N/A,FALSE,"P"}</definedName>
    <definedName name="ll" localSheetId="37" hidden="1">{"Tab1",#N/A,FALSE,"P";"Tab2",#N/A,FALSE,"P"}</definedName>
    <definedName name="ll" localSheetId="39" hidden="1">{"Tab1",#N/A,FALSE,"P";"Tab2",#N/A,FALSE,"P"}</definedName>
    <definedName name="ll" localSheetId="41" hidden="1">{"Tab1",#N/A,FALSE,"P";"Tab2",#N/A,FALSE,"P"}</definedName>
    <definedName name="ll" localSheetId="42" hidden="1">{"Tab1",#N/A,FALSE,"P";"Tab2",#N/A,FALSE,"P"}</definedName>
    <definedName name="ll" localSheetId="4" hidden="1">{"Tab1",#N/A,FALSE,"P";"Tab2",#N/A,FALSE,"P"}</definedName>
    <definedName name="ll" localSheetId="6" hidden="1">{"Tab1",#N/A,FALSE,"P";"Tab2",#N/A,FALSE,"P"}</definedName>
    <definedName name="ll" hidden="1">{"Tab1",#N/A,FALSE,"P";"Tab2",#N/A,FALSE,"P"}</definedName>
    <definedName name="lll" localSheetId="24" hidden="1">{"Riqfin97",#N/A,FALSE,"Tran";"Riqfinpro",#N/A,FALSE,"Tran"}</definedName>
    <definedName name="lll" localSheetId="25" hidden="1">{"Riqfin97",#N/A,FALSE,"Tran";"Riqfinpro",#N/A,FALSE,"Tran"}</definedName>
    <definedName name="lll" localSheetId="28" hidden="1">{"Riqfin97",#N/A,FALSE,"Tran";"Riqfinpro",#N/A,FALSE,"Tran"}</definedName>
    <definedName name="lll" localSheetId="29" hidden="1">{"Riqfin97",#N/A,FALSE,"Tran";"Riqfinpro",#N/A,FALSE,"Tran"}</definedName>
    <definedName name="lll" localSheetId="31" hidden="1">{"Riqfin97",#N/A,FALSE,"Tran";"Riqfinpro",#N/A,FALSE,"Tran"}</definedName>
    <definedName name="lll" localSheetId="32" hidden="1">{"Riqfin97",#N/A,FALSE,"Tran";"Riqfinpro",#N/A,FALSE,"Tran"}</definedName>
    <definedName name="lll" localSheetId="33" hidden="1">{"Riqfin97",#N/A,FALSE,"Tran";"Riqfinpro",#N/A,FALSE,"Tran"}</definedName>
    <definedName name="lll" localSheetId="37" hidden="1">{"Riqfin97",#N/A,FALSE,"Tran";"Riqfinpro",#N/A,FALSE,"Tran"}</definedName>
    <definedName name="lll" localSheetId="39" hidden="1">{"Riqfin97",#N/A,FALSE,"Tran";"Riqfinpro",#N/A,FALSE,"Tran"}</definedName>
    <definedName name="lll" localSheetId="41" hidden="1">{"Riqfin97",#N/A,FALSE,"Tran";"Riqfinpro",#N/A,FALSE,"Tran"}</definedName>
    <definedName name="lll" localSheetId="42" hidden="1">{"Riqfin97",#N/A,FALSE,"Tran";"Riqfinpro",#N/A,FALSE,"Tran"}</definedName>
    <definedName name="lll" localSheetId="4" hidden="1">{"Riqfin97",#N/A,FALSE,"Tran";"Riqfinpro",#N/A,FALSE,"Tran"}</definedName>
    <definedName name="lll" localSheetId="6" hidden="1">{"Riqfin97",#N/A,FALSE,"Tran";"Riqfinpro",#N/A,FALSE,"Tran"}</definedName>
    <definedName name="lll" hidden="1">{"Riqfin97",#N/A,FALSE,"Tran";"Riqfinpro",#N/A,FALSE,"Tran"}</definedName>
    <definedName name="llll" localSheetId="4" hidden="1">#REF!</definedName>
    <definedName name="llll" localSheetId="6" hidden="1">#REF!</definedName>
    <definedName name="llll" hidden="1">#REF!</definedName>
    <definedName name="m" localSheetId="24" hidden="1">{"ca",#N/A,FALSE,"Detailed BOP";"ka",#N/A,FALSE,"Detailed BOP";"btl",#N/A,FALSE,"Detailed BOP";#N/A,#N/A,FALSE,"Debt  Stock TBL";"imfprint",#N/A,FALSE,"IMF";"imfdebtservice",#N/A,FALSE,"IMF";"tradeprint",#N/A,FALSE,"Trade"}</definedName>
    <definedName name="m" localSheetId="25" hidden="1">{"ca",#N/A,FALSE,"Detailed BOP";"ka",#N/A,FALSE,"Detailed BOP";"btl",#N/A,FALSE,"Detailed BOP";#N/A,#N/A,FALSE,"Debt  Stock TBL";"imfprint",#N/A,FALSE,"IMF";"imfdebtservice",#N/A,FALSE,"IMF";"tradeprint",#N/A,FALSE,"Trade"}</definedName>
    <definedName name="m" localSheetId="28" hidden="1">{"ca",#N/A,FALSE,"Detailed BOP";"ka",#N/A,FALSE,"Detailed BOP";"btl",#N/A,FALSE,"Detailed BOP";#N/A,#N/A,FALSE,"Debt  Stock TBL";"imfprint",#N/A,FALSE,"IMF";"imfdebtservice",#N/A,FALSE,"IMF";"tradeprint",#N/A,FALSE,"Trade"}</definedName>
    <definedName name="m" localSheetId="29"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3" hidden="1">{"ca",#N/A,FALSE,"Detailed BOP";"ka",#N/A,FALSE,"Detailed BOP";"btl",#N/A,FALSE,"Detailed BOP";#N/A,#N/A,FALSE,"Debt  Stock TBL";"imfprint",#N/A,FALSE,"IMF";"imfdebtservice",#N/A,FALSE,"IMF";"tradeprint",#N/A,FALSE,"Trade"}</definedName>
    <definedName name="m" localSheetId="37"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4" hidden="1">{"ca",#N/A,FALSE,"Detailed BOP";"ka",#N/A,FALSE,"Detailed BOP";"btl",#N/A,FALSE,"Detailed BOP";#N/A,#N/A,FALSE,"Debt  Stock TBL";"imfprint",#N/A,FALSE,"IMF";"imfdebtservice",#N/A,FALSE,"IMF";"tradeprint",#N/A,FALSE,"Trade"}</definedName>
    <definedName name="m" localSheetId="6"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ko" localSheetId="24" hidden="1">{"Main Economic Indicators",#N/A,FALSE,"C"}</definedName>
    <definedName name="mko" localSheetId="25" hidden="1">{"Main Economic Indicators",#N/A,FALSE,"C"}</definedName>
    <definedName name="mko" localSheetId="28" hidden="1">{"Main Economic Indicators",#N/A,FALSE,"C"}</definedName>
    <definedName name="mko" localSheetId="29" hidden="1">{"Main Economic Indicators",#N/A,FALSE,"C"}</definedName>
    <definedName name="mko" localSheetId="31" hidden="1">{"Main Economic Indicators",#N/A,FALSE,"C"}</definedName>
    <definedName name="mko" localSheetId="32" hidden="1">{"Main Economic Indicators",#N/A,FALSE,"C"}</definedName>
    <definedName name="mko" localSheetId="33" hidden="1">{"Main Economic Indicators",#N/A,FALSE,"C"}</definedName>
    <definedName name="mko" localSheetId="37" hidden="1">{"Main Economic Indicators",#N/A,FALSE,"C"}</definedName>
    <definedName name="mko" localSheetId="39" hidden="1">{"Main Economic Indicators",#N/A,FALSE,"C"}</definedName>
    <definedName name="mko" localSheetId="41" hidden="1">{"Main Economic Indicators",#N/A,FALSE,"C"}</definedName>
    <definedName name="mko" localSheetId="42" hidden="1">{"Main Economic Indicators",#N/A,FALSE,"C"}</definedName>
    <definedName name="mko" localSheetId="4" hidden="1">{"Main Economic Indicators",#N/A,FALSE,"C"}</definedName>
    <definedName name="mko" localSheetId="6" hidden="1">{"Main Economic Indicators",#N/A,FALSE,"C"}</definedName>
    <definedName name="mko" hidden="1">{"Main Economic Indicators",#N/A,FALSE,"C"}</definedName>
    <definedName name="ml" localSheetId="24" hidden="1">{"macro",#N/A,FALSE,"Macro";"smq2",#N/A,FALSE,"Data";"smq3",#N/A,FALSE,"Data";"smq4",#N/A,FALSE,"Data";"smq5",#N/A,FALSE,"Data";"smq6",#N/A,FALSE,"Data";"smq7",#N/A,FALSE,"Data";"smq8",#N/A,FALSE,"Data";"smq9",#N/A,FALSE,"Data"}</definedName>
    <definedName name="ml" localSheetId="25" hidden="1">{"macro",#N/A,FALSE,"Macro";"smq2",#N/A,FALSE,"Data";"smq3",#N/A,FALSE,"Data";"smq4",#N/A,FALSE,"Data";"smq5",#N/A,FALSE,"Data";"smq6",#N/A,FALSE,"Data";"smq7",#N/A,FALSE,"Data";"smq8",#N/A,FALSE,"Data";"smq9",#N/A,FALSE,"Data"}</definedName>
    <definedName name="ml" localSheetId="28" hidden="1">{"macro",#N/A,FALSE,"Macro";"smq2",#N/A,FALSE,"Data";"smq3",#N/A,FALSE,"Data";"smq4",#N/A,FALSE,"Data";"smq5",#N/A,FALSE,"Data";"smq6",#N/A,FALSE,"Data";"smq7",#N/A,FALSE,"Data";"smq8",#N/A,FALSE,"Data";"smq9",#N/A,FALSE,"Data"}</definedName>
    <definedName name="ml" localSheetId="29"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3" hidden="1">{"macro",#N/A,FALSE,"Macro";"smq2",#N/A,FALSE,"Data";"smq3",#N/A,FALSE,"Data";"smq4",#N/A,FALSE,"Data";"smq5",#N/A,FALSE,"Data";"smq6",#N/A,FALSE,"Data";"smq7",#N/A,FALSE,"Data";"smq8",#N/A,FALSE,"Data";"smq9",#N/A,FALSE,"Data"}</definedName>
    <definedName name="ml" localSheetId="37"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4" hidden="1">{"macro",#N/A,FALSE,"Macro";"smq2",#N/A,FALSE,"Data";"smq3",#N/A,FALSE,"Data";"smq4",#N/A,FALSE,"Data";"smq5",#N/A,FALSE,"Data";"smq6",#N/A,FALSE,"Data";"smq7",#N/A,FALSE,"Data";"smq8",#N/A,FALSE,"Data";"smq9",#N/A,FALSE,"Data"}</definedName>
    <definedName name="ml" localSheetId="6"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24" hidden="1">{"Riqfin97",#N/A,FALSE,"Tran";"Riqfinpro",#N/A,FALSE,"Tran"}</definedName>
    <definedName name="mmm" localSheetId="25" hidden="1">{"Riqfin97",#N/A,FALSE,"Tran";"Riqfinpro",#N/A,FALSE,"Tran"}</definedName>
    <definedName name="mmm" localSheetId="28" hidden="1">{"Riqfin97",#N/A,FALSE,"Tran";"Riqfinpro",#N/A,FALSE,"Tran"}</definedName>
    <definedName name="mmm" localSheetId="29" hidden="1">{"Riqfin97",#N/A,FALSE,"Tran";"Riqfinpro",#N/A,FALSE,"Tran"}</definedName>
    <definedName name="mmm" localSheetId="31" hidden="1">{"Riqfin97",#N/A,FALSE,"Tran";"Riqfinpro",#N/A,FALSE,"Tran"}</definedName>
    <definedName name="mmm" localSheetId="32" hidden="1">{"Riqfin97",#N/A,FALSE,"Tran";"Riqfinpro",#N/A,FALSE,"Tran"}</definedName>
    <definedName name="mmm" localSheetId="33" hidden="1">{"Riqfin97",#N/A,FALSE,"Tran";"Riqfinpro",#N/A,FALSE,"Tran"}</definedName>
    <definedName name="mmm" localSheetId="37" hidden="1">{"Riqfin97",#N/A,FALSE,"Tran";"Riqfinpro",#N/A,FALSE,"Tran"}</definedName>
    <definedName name="mmm" localSheetId="39" hidden="1">{"Riqfin97",#N/A,FALSE,"Tran";"Riqfinpro",#N/A,FALSE,"Tran"}</definedName>
    <definedName name="mmm" localSheetId="41" hidden="1">{"Riqfin97",#N/A,FALSE,"Tran";"Riqfinpro",#N/A,FALSE,"Tran"}</definedName>
    <definedName name="mmm" localSheetId="42" hidden="1">{"Riqfin97",#N/A,FALSE,"Tran";"Riqfinpro",#N/A,FALSE,"Tran"}</definedName>
    <definedName name="mmm" localSheetId="4" hidden="1">{"Riqfin97",#N/A,FALSE,"Tran";"Riqfinpro",#N/A,FALSE,"Tran"}</definedName>
    <definedName name="mmm" localSheetId="6" hidden="1">{"Riqfin97",#N/A,FALSE,"Tran";"Riqfinpro",#N/A,FALSE,"Tran"}</definedName>
    <definedName name="mmm" hidden="1">{"Riqfin97",#N/A,FALSE,"Tran";"Riqfinpro",#N/A,FALSE,"Tran"}</definedName>
    <definedName name="mmmm" localSheetId="24" hidden="1">{"Tab1",#N/A,FALSE,"P";"Tab2",#N/A,FALSE,"P"}</definedName>
    <definedName name="mmmm" localSheetId="25" hidden="1">{"Tab1",#N/A,FALSE,"P";"Tab2",#N/A,FALSE,"P"}</definedName>
    <definedName name="mmmm" localSheetId="28" hidden="1">{"Tab1",#N/A,FALSE,"P";"Tab2",#N/A,FALSE,"P"}</definedName>
    <definedName name="mmmm" localSheetId="29" hidden="1">{"Tab1",#N/A,FALSE,"P";"Tab2",#N/A,FALSE,"P"}</definedName>
    <definedName name="mmmm" localSheetId="31" hidden="1">{"Tab1",#N/A,FALSE,"P";"Tab2",#N/A,FALSE,"P"}</definedName>
    <definedName name="mmmm" localSheetId="32" hidden="1">{"Tab1",#N/A,FALSE,"P";"Tab2",#N/A,FALSE,"P"}</definedName>
    <definedName name="mmmm" localSheetId="33" hidden="1">{"Tab1",#N/A,FALSE,"P";"Tab2",#N/A,FALSE,"P"}</definedName>
    <definedName name="mmmm" localSheetId="37" hidden="1">{"Tab1",#N/A,FALSE,"P";"Tab2",#N/A,FALSE,"P"}</definedName>
    <definedName name="mmmm" localSheetId="39" hidden="1">{"Tab1",#N/A,FALSE,"P";"Tab2",#N/A,FALSE,"P"}</definedName>
    <definedName name="mmmm" localSheetId="41" hidden="1">{"Tab1",#N/A,FALSE,"P";"Tab2",#N/A,FALSE,"P"}</definedName>
    <definedName name="mmmm" localSheetId="42" hidden="1">{"Tab1",#N/A,FALSE,"P";"Tab2",#N/A,FALSE,"P"}</definedName>
    <definedName name="mmmm" localSheetId="4" hidden="1">{"Tab1",#N/A,FALSE,"P";"Tab2",#N/A,FALSE,"P"}</definedName>
    <definedName name="mmmm" localSheetId="6" hidden="1">{"Tab1",#N/A,FALSE,"P";"Tab2",#N/A,FALSE,"P"}</definedName>
    <definedName name="mmmm" hidden="1">{"Tab1",#N/A,FALSE,"P";"Tab2",#N/A,FALSE,"P"}</definedName>
    <definedName name="mmmmmmm" localSheetId="24" hidden="1">{"Riqfin97",#N/A,FALSE,"Tran";"Riqfinpro",#N/A,FALSE,"Tran"}</definedName>
    <definedName name="mmmmmmm" localSheetId="25" hidden="1">{"Riqfin97",#N/A,FALSE,"Tran";"Riqfinpro",#N/A,FALSE,"Tran"}</definedName>
    <definedName name="mmmmmmm" localSheetId="28" hidden="1">{"Riqfin97",#N/A,FALSE,"Tran";"Riqfinpro",#N/A,FALSE,"Tran"}</definedName>
    <definedName name="mmmmmmm" localSheetId="29" hidden="1">{"Riqfin97",#N/A,FALSE,"Tran";"Riqfinpro",#N/A,FALSE,"Tran"}</definedName>
    <definedName name="mmmmmmm" localSheetId="31" hidden="1">{"Riqfin97",#N/A,FALSE,"Tran";"Riqfinpro",#N/A,FALSE,"Tran"}</definedName>
    <definedName name="mmmmmmm" localSheetId="32" hidden="1">{"Riqfin97",#N/A,FALSE,"Tran";"Riqfinpro",#N/A,FALSE,"Tran"}</definedName>
    <definedName name="mmmmmmm" localSheetId="33" hidden="1">{"Riqfin97",#N/A,FALSE,"Tran";"Riqfinpro",#N/A,FALSE,"Tran"}</definedName>
    <definedName name="mmmmmmm" localSheetId="37" hidden="1">{"Riqfin97",#N/A,FALSE,"Tran";"Riqfinpro",#N/A,FALSE,"Tran"}</definedName>
    <definedName name="mmmmmmm" localSheetId="39" hidden="1">{"Riqfin97",#N/A,FALSE,"Tran";"Riqfinpro",#N/A,FALSE,"Tran"}</definedName>
    <definedName name="mmmmmmm" localSheetId="41" hidden="1">{"Riqfin97",#N/A,FALSE,"Tran";"Riqfinpro",#N/A,FALSE,"Tran"}</definedName>
    <definedName name="mmmmmmm" localSheetId="42" hidden="1">{"Riqfin97",#N/A,FALSE,"Tran";"Riqfinpro",#N/A,FALSE,"Tran"}</definedName>
    <definedName name="mmmmmmm" localSheetId="4" hidden="1">{"Riqfin97",#N/A,FALSE,"Tran";"Riqfinpro",#N/A,FALSE,"Tran"}</definedName>
    <definedName name="mmmmmmm" localSheetId="6" hidden="1">{"Riqfin97",#N/A,FALSE,"Tran";"Riqfinpro",#N/A,FALSE,"Tran"}</definedName>
    <definedName name="mmmmmmm" hidden="1">{"Riqfin97",#N/A,FALSE,"Tran";"Riqfinpro",#N/A,FALSE,"Tran"}</definedName>
    <definedName name="mnbv" localSheetId="24" hidden="1">{"TRADE_COMP",#N/A,FALSE,"TAB23APP";"BOP",#N/A,FALSE,"TAB6";"DOT",#N/A,FALSE,"TAB24APP";"EXTDEBT",#N/A,FALSE,"TAB25APP"}</definedName>
    <definedName name="mnbv" localSheetId="25" hidden="1">{"TRADE_COMP",#N/A,FALSE,"TAB23APP";"BOP",#N/A,FALSE,"TAB6";"DOT",#N/A,FALSE,"TAB24APP";"EXTDEBT",#N/A,FALSE,"TAB25APP"}</definedName>
    <definedName name="mnbv" localSheetId="28" hidden="1">{"TRADE_COMP",#N/A,FALSE,"TAB23APP";"BOP",#N/A,FALSE,"TAB6";"DOT",#N/A,FALSE,"TAB24APP";"EXTDEBT",#N/A,FALSE,"TAB25APP"}</definedName>
    <definedName name="mnbv" localSheetId="29" hidden="1">{"TRADE_COMP",#N/A,FALSE,"TAB23APP";"BOP",#N/A,FALSE,"TAB6";"DOT",#N/A,FALSE,"TAB24APP";"EXTDEBT",#N/A,FALSE,"TAB25APP"}</definedName>
    <definedName name="mnbv" localSheetId="31" hidden="1">{"TRADE_COMP",#N/A,FALSE,"TAB23APP";"BOP",#N/A,FALSE,"TAB6";"DOT",#N/A,FALSE,"TAB24APP";"EXTDEBT",#N/A,FALSE,"TAB25APP"}</definedName>
    <definedName name="mnbv" localSheetId="32" hidden="1">{"TRADE_COMP",#N/A,FALSE,"TAB23APP";"BOP",#N/A,FALSE,"TAB6";"DOT",#N/A,FALSE,"TAB24APP";"EXTDEBT",#N/A,FALSE,"TAB25APP"}</definedName>
    <definedName name="mnbv" localSheetId="33" hidden="1">{"TRADE_COMP",#N/A,FALSE,"TAB23APP";"BOP",#N/A,FALSE,"TAB6";"DOT",#N/A,FALSE,"TAB24APP";"EXTDEBT",#N/A,FALSE,"TAB25APP"}</definedName>
    <definedName name="mnbv" localSheetId="37" hidden="1">{"TRADE_COMP",#N/A,FALSE,"TAB23APP";"BOP",#N/A,FALSE,"TAB6";"DOT",#N/A,FALSE,"TAB24APP";"EXTDEBT",#N/A,FALSE,"TAB25APP"}</definedName>
    <definedName name="mnbv" localSheetId="39" hidden="1">{"TRADE_COMP",#N/A,FALSE,"TAB23APP";"BOP",#N/A,FALSE,"TAB6";"DOT",#N/A,FALSE,"TAB24APP";"EXTDEBT",#N/A,FALSE,"TAB25APP"}</definedName>
    <definedName name="mnbv" localSheetId="41" hidden="1">{"TRADE_COMP",#N/A,FALSE,"TAB23APP";"BOP",#N/A,FALSE,"TAB6";"DOT",#N/A,FALSE,"TAB24APP";"EXTDEBT",#N/A,FALSE,"TAB25APP"}</definedName>
    <definedName name="mnbv" localSheetId="42" hidden="1">{"TRADE_COMP",#N/A,FALSE,"TAB23APP";"BOP",#N/A,FALSE,"TAB6";"DOT",#N/A,FALSE,"TAB24APP";"EXTDEBT",#N/A,FALSE,"TAB25APP"}</definedName>
    <definedName name="mnbv" localSheetId="4" hidden="1">{"TRADE_COMP",#N/A,FALSE,"TAB23APP";"BOP",#N/A,FALSE,"TAB6";"DOT",#N/A,FALSE,"TAB24APP";"EXTDEBT",#N/A,FALSE,"TAB25APP"}</definedName>
    <definedName name="mnbv" localSheetId="6" hidden="1">{"TRADE_COMP",#N/A,FALSE,"TAB23APP";"BOP",#N/A,FALSE,"TAB6";"DOT",#N/A,FALSE,"TAB24APP";"EXTDEBT",#N/A,FALSE,"TAB25APP"}</definedName>
    <definedName name="mnbv" hidden="1">{"TRADE_COMP",#N/A,FALSE,"TAB23APP";"BOP",#N/A,FALSE,"TAB6";"DOT",#N/A,FALSE,"TAB24APP";"EXTDEBT",#N/A,FALSE,"TAB25APP"}</definedName>
    <definedName name="n" localSheetId="24" hidden="1">{"Main Economic Indicators",#N/A,FALSE,"C"}</definedName>
    <definedName name="n" localSheetId="25" hidden="1">{"Main Economic Indicators",#N/A,FALSE,"C"}</definedName>
    <definedName name="n" localSheetId="28" hidden="1">{"Main Economic Indicators",#N/A,FALSE,"C"}</definedName>
    <definedName name="n" localSheetId="29" hidden="1">{"Main Economic Indicators",#N/A,FALSE,"C"}</definedName>
    <definedName name="n" localSheetId="31" hidden="1">{"Main Economic Indicators",#N/A,FALSE,"C"}</definedName>
    <definedName name="n" localSheetId="32" hidden="1">{"Main Economic Indicators",#N/A,FALSE,"C"}</definedName>
    <definedName name="n" localSheetId="33" hidden="1">{"Main Economic Indicators",#N/A,FALSE,"C"}</definedName>
    <definedName name="n" localSheetId="37" hidden="1">{"Main Economic Indicators",#N/A,FALSE,"C"}</definedName>
    <definedName name="n" localSheetId="39" hidden="1">{"Main Economic Indicators",#N/A,FALSE,"C"}</definedName>
    <definedName name="n" localSheetId="41" hidden="1">{"Main Economic Indicators",#N/A,FALSE,"C"}</definedName>
    <definedName name="n" localSheetId="42" hidden="1">{"Main Economic Indicators",#N/A,FALSE,"C"}</definedName>
    <definedName name="n" localSheetId="4" hidden="1">{"Main Economic Indicators",#N/A,FALSE,"C"}</definedName>
    <definedName name="n" localSheetId="6" hidden="1">{"Main Economic Indicators",#N/A,FALSE,"C"}</definedName>
    <definedName name="n" hidden="1">{"Main Economic Indicators",#N/A,FALSE,"C"}</definedName>
    <definedName name="new" localSheetId="24" hidden="1">{"TBILLS_ALL",#N/A,FALSE,"FITB_all"}</definedName>
    <definedName name="new" localSheetId="25" hidden="1">{"TBILLS_ALL",#N/A,FALSE,"FITB_all"}</definedName>
    <definedName name="new" localSheetId="28" hidden="1">{"TBILLS_ALL",#N/A,FALSE,"FITB_all"}</definedName>
    <definedName name="new" localSheetId="29" hidden="1">{"TBILLS_ALL",#N/A,FALSE,"FITB_all"}</definedName>
    <definedName name="new" localSheetId="31" hidden="1">{"TBILLS_ALL",#N/A,FALSE,"FITB_all"}</definedName>
    <definedName name="new" localSheetId="32" hidden="1">{"TBILLS_ALL",#N/A,FALSE,"FITB_all"}</definedName>
    <definedName name="new" localSheetId="33" hidden="1">{"TBILLS_ALL",#N/A,FALSE,"FITB_all"}</definedName>
    <definedName name="new" localSheetId="37" hidden="1">{"TBILLS_ALL",#N/A,FALSE,"FITB_all"}</definedName>
    <definedName name="new" localSheetId="39" hidden="1">{"TBILLS_ALL",#N/A,FALSE,"FITB_all"}</definedName>
    <definedName name="new" localSheetId="41" hidden="1">{"TBILLS_ALL",#N/A,FALSE,"FITB_all"}</definedName>
    <definedName name="new" localSheetId="42" hidden="1">{"TBILLS_ALL",#N/A,FALSE,"FITB_all"}</definedName>
    <definedName name="new" localSheetId="4" hidden="1">{"TBILLS_ALL",#N/A,FALSE,"FITB_all"}</definedName>
    <definedName name="new" localSheetId="6" hidden="1">{"TBILLS_ALL",#N/A,FALSE,"FITB_all"}</definedName>
    <definedName name="new" hidden="1">{"TBILLS_ALL",#N/A,FALSE,"FITB_all"}</definedName>
    <definedName name="newnew" localSheetId="24" hidden="1">{"TBILLS_ALL",#N/A,FALSE,"FITB_all"}</definedName>
    <definedName name="newnew" localSheetId="25" hidden="1">{"TBILLS_ALL",#N/A,FALSE,"FITB_all"}</definedName>
    <definedName name="newnew" localSheetId="28" hidden="1">{"TBILLS_ALL",#N/A,FALSE,"FITB_all"}</definedName>
    <definedName name="newnew" localSheetId="29" hidden="1">{"TBILLS_ALL",#N/A,FALSE,"FITB_all"}</definedName>
    <definedName name="newnew" localSheetId="31" hidden="1">{"TBILLS_ALL",#N/A,FALSE,"FITB_all"}</definedName>
    <definedName name="newnew" localSheetId="32" hidden="1">{"TBILLS_ALL",#N/A,FALSE,"FITB_all"}</definedName>
    <definedName name="newnew" localSheetId="33" hidden="1">{"TBILLS_ALL",#N/A,FALSE,"FITB_all"}</definedName>
    <definedName name="newnew" localSheetId="37" hidden="1">{"TBILLS_ALL",#N/A,FALSE,"FITB_all"}</definedName>
    <definedName name="newnew" localSheetId="39" hidden="1">{"TBILLS_ALL",#N/A,FALSE,"FITB_all"}</definedName>
    <definedName name="newnew" localSheetId="41" hidden="1">{"TBILLS_ALL",#N/A,FALSE,"FITB_all"}</definedName>
    <definedName name="newnew" localSheetId="42" hidden="1">{"TBILLS_ALL",#N/A,FALSE,"FITB_all"}</definedName>
    <definedName name="newnew" localSheetId="4" hidden="1">{"TBILLS_ALL",#N/A,FALSE,"FITB_all"}</definedName>
    <definedName name="newnew" localSheetId="6" hidden="1">{"TBILLS_ALL",#N/A,FALSE,"FITB_all"}</definedName>
    <definedName name="newnew" hidden="1">{"TBILLS_ALL",#N/A,FALSE,"FITB_all"}</definedName>
    <definedName name="nn" localSheetId="24" hidden="1">{"Riqfin97",#N/A,FALSE,"Tran";"Riqfinpro",#N/A,FALSE,"Tran"}</definedName>
    <definedName name="nn" localSheetId="25" hidden="1">{"Riqfin97",#N/A,FALSE,"Tran";"Riqfinpro",#N/A,FALSE,"Tran"}</definedName>
    <definedName name="nn" localSheetId="28" hidden="1">{"Riqfin97",#N/A,FALSE,"Tran";"Riqfinpro",#N/A,FALSE,"Tran"}</definedName>
    <definedName name="nn" localSheetId="29" hidden="1">{"Riqfin97",#N/A,FALSE,"Tran";"Riqfinpro",#N/A,FALSE,"Tran"}</definedName>
    <definedName name="nn" localSheetId="31" hidden="1">{"Riqfin97",#N/A,FALSE,"Tran";"Riqfinpro",#N/A,FALSE,"Tran"}</definedName>
    <definedName name="nn" localSheetId="32" hidden="1">{"Riqfin97",#N/A,FALSE,"Tran";"Riqfinpro",#N/A,FALSE,"Tran"}</definedName>
    <definedName name="nn" localSheetId="33" hidden="1">{"Riqfin97",#N/A,FALSE,"Tran";"Riqfinpro",#N/A,FALSE,"Tran"}</definedName>
    <definedName name="nn" localSheetId="37" hidden="1">{"Riqfin97",#N/A,FALSE,"Tran";"Riqfinpro",#N/A,FALSE,"Tran"}</definedName>
    <definedName name="nn" localSheetId="39" hidden="1">{"Riqfin97",#N/A,FALSE,"Tran";"Riqfinpro",#N/A,FALSE,"Tran"}</definedName>
    <definedName name="nn" localSheetId="41" hidden="1">{"Riqfin97",#N/A,FALSE,"Tran";"Riqfinpro",#N/A,FALSE,"Tran"}</definedName>
    <definedName name="nn" localSheetId="42" hidden="1">{"Riqfin97",#N/A,FALSE,"Tran";"Riqfinpro",#N/A,FALSE,"Tran"}</definedName>
    <definedName name="nn" localSheetId="4" hidden="1">{"Riqfin97",#N/A,FALSE,"Tran";"Riqfinpro",#N/A,FALSE,"Tran"}</definedName>
    <definedName name="nn" localSheetId="6" hidden="1">{"Riqfin97",#N/A,FALSE,"Tran";"Riqfinpro",#N/A,FALSE,"Tran"}</definedName>
    <definedName name="nn" hidden="1">{"Riqfin97",#N/A,FALSE,"Tran";"Riqfinpro",#N/A,FALSE,"Tran"}</definedName>
    <definedName name="nnn" localSheetId="24" hidden="1">{"Tab1",#N/A,FALSE,"P";"Tab2",#N/A,FALSE,"P"}</definedName>
    <definedName name="nnn" localSheetId="25" hidden="1">{"Tab1",#N/A,FALSE,"P";"Tab2",#N/A,FALSE,"P"}</definedName>
    <definedName name="nnn" localSheetId="28" hidden="1">{"Tab1",#N/A,FALSE,"P";"Tab2",#N/A,FALSE,"P"}</definedName>
    <definedName name="nnn" localSheetId="29" hidden="1">{"Tab1",#N/A,FALSE,"P";"Tab2",#N/A,FALSE,"P"}</definedName>
    <definedName name="nnn" localSheetId="31" hidden="1">{"Tab1",#N/A,FALSE,"P";"Tab2",#N/A,FALSE,"P"}</definedName>
    <definedName name="nnn" localSheetId="32" hidden="1">{"Tab1",#N/A,FALSE,"P";"Tab2",#N/A,FALSE,"P"}</definedName>
    <definedName name="nnn" localSheetId="33" hidden="1">{"Tab1",#N/A,FALSE,"P";"Tab2",#N/A,FALSE,"P"}</definedName>
    <definedName name="nnn" localSheetId="37" hidden="1">{"Tab1",#N/A,FALSE,"P";"Tab2",#N/A,FALSE,"P"}</definedName>
    <definedName name="nnn" localSheetId="39" hidden="1">{"Tab1",#N/A,FALSE,"P";"Tab2",#N/A,FALSE,"P"}</definedName>
    <definedName name="nnn" localSheetId="41" hidden="1">{"Tab1",#N/A,FALSE,"P";"Tab2",#N/A,FALSE,"P"}</definedName>
    <definedName name="nnn" localSheetId="42" hidden="1">{"Tab1",#N/A,FALSE,"P";"Tab2",#N/A,FALSE,"P"}</definedName>
    <definedName name="nnn" localSheetId="4" hidden="1">{"Tab1",#N/A,FALSE,"P";"Tab2",#N/A,FALSE,"P"}</definedName>
    <definedName name="nnn" localSheetId="6" hidden="1">{"Tab1",#N/A,FALSE,"P";"Tab2",#N/A,FALSE,"P"}</definedName>
    <definedName name="nnn" hidden="1">{"Tab1",#N/A,FALSE,"P";"Tab2",#N/A,FALSE,"P"}</definedName>
    <definedName name="okm" localSheetId="24" hidden="1">{"macro",#N/A,FALSE,"Macro";"smq2",#N/A,FALSE,"Data";"smq3",#N/A,FALSE,"Data";"smq4",#N/A,FALSE,"Data";"smq5",#N/A,FALSE,"Data";"smq6",#N/A,FALSE,"Data";"smq7",#N/A,FALSE,"Data";"smq8",#N/A,FALSE,"Data";"smq9",#N/A,FALSE,"Data"}</definedName>
    <definedName name="okm" localSheetId="25" hidden="1">{"macro",#N/A,FALSE,"Macro";"smq2",#N/A,FALSE,"Data";"smq3",#N/A,FALSE,"Data";"smq4",#N/A,FALSE,"Data";"smq5",#N/A,FALSE,"Data";"smq6",#N/A,FALSE,"Data";"smq7",#N/A,FALSE,"Data";"smq8",#N/A,FALSE,"Data";"smq9",#N/A,FALSE,"Data"}</definedName>
    <definedName name="okm" localSheetId="28" hidden="1">{"macro",#N/A,FALSE,"Macro";"smq2",#N/A,FALSE,"Data";"smq3",#N/A,FALSE,"Data";"smq4",#N/A,FALSE,"Data";"smq5",#N/A,FALSE,"Data";"smq6",#N/A,FALSE,"Data";"smq7",#N/A,FALSE,"Data";"smq8",#N/A,FALSE,"Data";"smq9",#N/A,FALSE,"Data"}</definedName>
    <definedName name="okm" localSheetId="29"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3" hidden="1">{"macro",#N/A,FALSE,"Macro";"smq2",#N/A,FALSE,"Data";"smq3",#N/A,FALSE,"Data";"smq4",#N/A,FALSE,"Data";"smq5",#N/A,FALSE,"Data";"smq6",#N/A,FALSE,"Data";"smq7",#N/A,FALSE,"Data";"smq8",#N/A,FALSE,"Data";"smq9",#N/A,FALSE,"Data"}</definedName>
    <definedName name="okm" localSheetId="37"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4" hidden="1">{"macro",#N/A,FALSE,"Macro";"smq2",#N/A,FALSE,"Data";"smq3",#N/A,FALSE,"Data";"smq4",#N/A,FALSE,"Data";"smq5",#N/A,FALSE,"Data";"smq6",#N/A,FALSE,"Data";"smq7",#N/A,FALSE,"Data";"smq8",#N/A,FALSE,"Data";"smq9",#N/A,FALSE,"Data"}</definedName>
    <definedName name="okm" localSheetId="6"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o" localSheetId="24" hidden="1">{"Riqfin97",#N/A,FALSE,"Tran";"Riqfinpro",#N/A,FALSE,"Tran"}</definedName>
    <definedName name="oo" localSheetId="25" hidden="1">{"Riqfin97",#N/A,FALSE,"Tran";"Riqfinpro",#N/A,FALSE,"Tran"}</definedName>
    <definedName name="oo" localSheetId="28" hidden="1">{"Riqfin97",#N/A,FALSE,"Tran";"Riqfinpro",#N/A,FALSE,"Tran"}</definedName>
    <definedName name="oo" localSheetId="29" hidden="1">{"Riqfin97",#N/A,FALSE,"Tran";"Riqfinpro",#N/A,FALSE,"Tran"}</definedName>
    <definedName name="oo" localSheetId="31" hidden="1">{"Riqfin97",#N/A,FALSE,"Tran";"Riqfinpro",#N/A,FALSE,"Tran"}</definedName>
    <definedName name="oo" localSheetId="32" hidden="1">{"Riqfin97",#N/A,FALSE,"Tran";"Riqfinpro",#N/A,FALSE,"Tran"}</definedName>
    <definedName name="oo" localSheetId="33" hidden="1">{"Riqfin97",#N/A,FALSE,"Tran";"Riqfinpro",#N/A,FALSE,"Tran"}</definedName>
    <definedName name="oo" localSheetId="37" hidden="1">{"Riqfin97",#N/A,FALSE,"Tran";"Riqfinpro",#N/A,FALSE,"Tran"}</definedName>
    <definedName name="oo" localSheetId="39" hidden="1">{"Riqfin97",#N/A,FALSE,"Tran";"Riqfinpro",#N/A,FALSE,"Tran"}</definedName>
    <definedName name="oo" localSheetId="41" hidden="1">{"Riqfin97",#N/A,FALSE,"Tran";"Riqfinpro",#N/A,FALSE,"Tran"}</definedName>
    <definedName name="oo" localSheetId="42" hidden="1">{"Riqfin97",#N/A,FALSE,"Tran";"Riqfinpro",#N/A,FALSE,"Tran"}</definedName>
    <definedName name="oo" localSheetId="4" hidden="1">{"Riqfin97",#N/A,FALSE,"Tran";"Riqfinpro",#N/A,FALSE,"Tran"}</definedName>
    <definedName name="oo" localSheetId="6" hidden="1">{"Riqfin97",#N/A,FALSE,"Tran";"Riqfinpro",#N/A,FALSE,"Tran"}</definedName>
    <definedName name="oo" hidden="1">{"Riqfin97",#N/A,FALSE,"Tran";"Riqfinpro",#N/A,FALSE,"Tran"}</definedName>
    <definedName name="ooo" localSheetId="24" hidden="1">{"Tab1",#N/A,FALSE,"P";"Tab2",#N/A,FALSE,"P"}</definedName>
    <definedName name="ooo" localSheetId="25" hidden="1">{"Tab1",#N/A,FALSE,"P";"Tab2",#N/A,FALSE,"P"}</definedName>
    <definedName name="ooo" localSheetId="28" hidden="1">{"Tab1",#N/A,FALSE,"P";"Tab2",#N/A,FALSE,"P"}</definedName>
    <definedName name="ooo" localSheetId="29" hidden="1">{"Tab1",#N/A,FALSE,"P";"Tab2",#N/A,FALSE,"P"}</definedName>
    <definedName name="ooo" localSheetId="31" hidden="1">{"Tab1",#N/A,FALSE,"P";"Tab2",#N/A,FALSE,"P"}</definedName>
    <definedName name="ooo" localSheetId="32" hidden="1">{"Tab1",#N/A,FALSE,"P";"Tab2",#N/A,FALSE,"P"}</definedName>
    <definedName name="ooo" localSheetId="33" hidden="1">{"Tab1",#N/A,FALSE,"P";"Tab2",#N/A,FALSE,"P"}</definedName>
    <definedName name="ooo" localSheetId="37" hidden="1">{"Tab1",#N/A,FALSE,"P";"Tab2",#N/A,FALSE,"P"}</definedName>
    <definedName name="ooo" localSheetId="39" hidden="1">{"Tab1",#N/A,FALSE,"P";"Tab2",#N/A,FALSE,"P"}</definedName>
    <definedName name="ooo" localSheetId="41" hidden="1">{"Tab1",#N/A,FALSE,"P";"Tab2",#N/A,FALSE,"P"}</definedName>
    <definedName name="ooo" localSheetId="42" hidden="1">{"Tab1",#N/A,FALSE,"P";"Tab2",#N/A,FALSE,"P"}</definedName>
    <definedName name="ooo" localSheetId="4" hidden="1">{"Tab1",#N/A,FALSE,"P";"Tab2",#N/A,FALSE,"P"}</definedName>
    <definedName name="ooo" localSheetId="6" hidden="1">{"Tab1",#N/A,FALSE,"P";"Tab2",#N/A,FALSE,"P"}</definedName>
    <definedName name="ooo" hidden="1">{"Tab1",#N/A,FALSE,"P";"Tab2",#N/A,FALSE,"P"}</definedName>
    <definedName name="p" localSheetId="24" hidden="1">{"Riqfin97",#N/A,FALSE,"Tran";"Riqfinpro",#N/A,FALSE,"Tran"}</definedName>
    <definedName name="p" localSheetId="25" hidden="1">{"Riqfin97",#N/A,FALSE,"Tran";"Riqfinpro",#N/A,FALSE,"Tran"}</definedName>
    <definedName name="p" localSheetId="28" hidden="1">{"Riqfin97",#N/A,FALSE,"Tran";"Riqfinpro",#N/A,FALSE,"Tran"}</definedName>
    <definedName name="p" localSheetId="29" hidden="1">{"Riqfin97",#N/A,FALSE,"Tran";"Riqfinpro",#N/A,FALSE,"Tran"}</definedName>
    <definedName name="p" localSheetId="31" hidden="1">{"Riqfin97",#N/A,FALSE,"Tran";"Riqfinpro",#N/A,FALSE,"Tran"}</definedName>
    <definedName name="p" localSheetId="32" hidden="1">{"Riqfin97",#N/A,FALSE,"Tran";"Riqfinpro",#N/A,FALSE,"Tran"}</definedName>
    <definedName name="p" localSheetId="33" hidden="1">{"Riqfin97",#N/A,FALSE,"Tran";"Riqfinpro",#N/A,FALSE,"Tran"}</definedName>
    <definedName name="p" localSheetId="37" hidden="1">{"Riqfin97",#N/A,FALSE,"Tran";"Riqfinpro",#N/A,FALSE,"Tran"}</definedName>
    <definedName name="p" localSheetId="39" hidden="1">{"Riqfin97",#N/A,FALSE,"Tran";"Riqfinpro",#N/A,FALSE,"Tran"}</definedName>
    <definedName name="p" localSheetId="41" hidden="1">{"Riqfin97",#N/A,FALSE,"Tran";"Riqfinpro",#N/A,FALSE,"Tran"}</definedName>
    <definedName name="p" localSheetId="42" hidden="1">{"Riqfin97",#N/A,FALSE,"Tran";"Riqfinpro",#N/A,FALSE,"Tran"}</definedName>
    <definedName name="p" localSheetId="4" hidden="1">{"Riqfin97",#N/A,FALSE,"Tran";"Riqfinpro",#N/A,FALSE,"Tran"}</definedName>
    <definedName name="p" localSheetId="6" hidden="1">{"Riqfin97",#N/A,FALSE,"Tran";"Riqfinpro",#N/A,FALSE,"Tran"}</definedName>
    <definedName name="p" hidden="1">{"Riqfin97",#N/A,FALSE,"Tran";"Riqfinpro",#N/A,FALSE,"Tran"}</definedName>
    <definedName name="po" localSheetId="24" hidden="1">{"Tab1",#N/A,FALSE,"P";"Tab2",#N/A,FALSE,"P"}</definedName>
    <definedName name="po" localSheetId="25" hidden="1">{"Tab1",#N/A,FALSE,"P";"Tab2",#N/A,FALSE,"P"}</definedName>
    <definedName name="po" localSheetId="28" hidden="1">{"Tab1",#N/A,FALSE,"P";"Tab2",#N/A,FALSE,"P"}</definedName>
    <definedName name="po" localSheetId="29" hidden="1">{"Tab1",#N/A,FALSE,"P";"Tab2",#N/A,FALSE,"P"}</definedName>
    <definedName name="po" localSheetId="31" hidden="1">{"Tab1",#N/A,FALSE,"P";"Tab2",#N/A,FALSE,"P"}</definedName>
    <definedName name="po" localSheetId="32" hidden="1">{"Tab1",#N/A,FALSE,"P";"Tab2",#N/A,FALSE,"P"}</definedName>
    <definedName name="po" localSheetId="33" hidden="1">{"Tab1",#N/A,FALSE,"P";"Tab2",#N/A,FALSE,"P"}</definedName>
    <definedName name="po" localSheetId="37" hidden="1">{"Tab1",#N/A,FALSE,"P";"Tab2",#N/A,FALSE,"P"}</definedName>
    <definedName name="po" localSheetId="39" hidden="1">{"Tab1",#N/A,FALSE,"P";"Tab2",#N/A,FALSE,"P"}</definedName>
    <definedName name="po" localSheetId="41" hidden="1">{"Tab1",#N/A,FALSE,"P";"Tab2",#N/A,FALSE,"P"}</definedName>
    <definedName name="po" localSheetId="42" hidden="1">{"Tab1",#N/A,FALSE,"P";"Tab2",#N/A,FALSE,"P"}</definedName>
    <definedName name="po" localSheetId="4" hidden="1">{"Tab1",#N/A,FALSE,"P";"Tab2",#N/A,FALSE,"P"}</definedName>
    <definedName name="po" localSheetId="6" hidden="1">{"Tab1",#N/A,FALSE,"P";"Tab2",#N/A,FALSE,"P"}</definedName>
    <definedName name="po" hidden="1">{"Tab1",#N/A,FALSE,"P";"Tab2",#N/A,FALSE,"P"}</definedName>
    <definedName name="pp" localSheetId="24" hidden="1">{"Riqfin97",#N/A,FALSE,"Tran";"Riqfinpro",#N/A,FALSE,"Tran"}</definedName>
    <definedName name="pp" localSheetId="25" hidden="1">{"Riqfin97",#N/A,FALSE,"Tran";"Riqfinpro",#N/A,FALSE,"Tran"}</definedName>
    <definedName name="pp" localSheetId="28" hidden="1">{"Riqfin97",#N/A,FALSE,"Tran";"Riqfinpro",#N/A,FALSE,"Tran"}</definedName>
    <definedName name="pp" localSheetId="29" hidden="1">{"Riqfin97",#N/A,FALSE,"Tran";"Riqfinpro",#N/A,FALSE,"Tran"}</definedName>
    <definedName name="pp" localSheetId="31" hidden="1">{"Riqfin97",#N/A,FALSE,"Tran";"Riqfinpro",#N/A,FALSE,"Tran"}</definedName>
    <definedName name="pp" localSheetId="32" hidden="1">{"Riqfin97",#N/A,FALSE,"Tran";"Riqfinpro",#N/A,FALSE,"Tran"}</definedName>
    <definedName name="pp" localSheetId="33" hidden="1">{"Riqfin97",#N/A,FALSE,"Tran";"Riqfinpro",#N/A,FALSE,"Tran"}</definedName>
    <definedName name="pp" localSheetId="37" hidden="1">{"Riqfin97",#N/A,FALSE,"Tran";"Riqfinpro",#N/A,FALSE,"Tran"}</definedName>
    <definedName name="pp" localSheetId="39" hidden="1">{"Riqfin97",#N/A,FALSE,"Tran";"Riqfinpro",#N/A,FALSE,"Tran"}</definedName>
    <definedName name="pp" localSheetId="41" hidden="1">{"Riqfin97",#N/A,FALSE,"Tran";"Riqfinpro",#N/A,FALSE,"Tran"}</definedName>
    <definedName name="pp" localSheetId="42" hidden="1">{"Riqfin97",#N/A,FALSE,"Tran";"Riqfinpro",#N/A,FALSE,"Tran"}</definedName>
    <definedName name="pp" localSheetId="4" hidden="1">{"Riqfin97",#N/A,FALSE,"Tran";"Riqfinpro",#N/A,FALSE,"Tran"}</definedName>
    <definedName name="pp" localSheetId="6" hidden="1">{"Riqfin97",#N/A,FALSE,"Tran";"Riqfinpro",#N/A,FALSE,"Tran"}</definedName>
    <definedName name="pp" hidden="1">{"Riqfin97",#N/A,FALSE,"Tran";"Riqfinpro",#N/A,FALSE,"Tran"}</definedName>
    <definedName name="ppp" localSheetId="24" hidden="1">{"Riqfin97",#N/A,FALSE,"Tran";"Riqfinpro",#N/A,FALSE,"Tran"}</definedName>
    <definedName name="ppp" localSheetId="25" hidden="1">{"Riqfin97",#N/A,FALSE,"Tran";"Riqfinpro",#N/A,FALSE,"Tran"}</definedName>
    <definedName name="ppp" localSheetId="28" hidden="1">{"Riqfin97",#N/A,FALSE,"Tran";"Riqfinpro",#N/A,FALSE,"Tran"}</definedName>
    <definedName name="ppp" localSheetId="29" hidden="1">{"Riqfin97",#N/A,FALSE,"Tran";"Riqfinpro",#N/A,FALSE,"Tran"}</definedName>
    <definedName name="ppp" localSheetId="31" hidden="1">{"Riqfin97",#N/A,FALSE,"Tran";"Riqfinpro",#N/A,FALSE,"Tran"}</definedName>
    <definedName name="ppp" localSheetId="32" hidden="1">{"Riqfin97",#N/A,FALSE,"Tran";"Riqfinpro",#N/A,FALSE,"Tran"}</definedName>
    <definedName name="ppp" localSheetId="33" hidden="1">{"Riqfin97",#N/A,FALSE,"Tran";"Riqfinpro",#N/A,FALSE,"Tran"}</definedName>
    <definedName name="ppp" localSheetId="37" hidden="1">{"Riqfin97",#N/A,FALSE,"Tran";"Riqfinpro",#N/A,FALSE,"Tran"}</definedName>
    <definedName name="ppp" localSheetId="39" hidden="1">{"Riqfin97",#N/A,FALSE,"Tran";"Riqfinpro",#N/A,FALSE,"Tran"}</definedName>
    <definedName name="ppp" localSheetId="41" hidden="1">{"Riqfin97",#N/A,FALSE,"Tran";"Riqfinpro",#N/A,FALSE,"Tran"}</definedName>
    <definedName name="ppp" localSheetId="42" hidden="1">{"Riqfin97",#N/A,FALSE,"Tran";"Riqfinpro",#N/A,FALSE,"Tran"}</definedName>
    <definedName name="ppp" localSheetId="4" hidden="1">{"Riqfin97",#N/A,FALSE,"Tran";"Riqfinpro",#N/A,FALSE,"Tran"}</definedName>
    <definedName name="ppp" localSheetId="6" hidden="1">{"Riqfin97",#N/A,FALSE,"Tran";"Riqfinpro",#N/A,FALSE,"Tran"}</definedName>
    <definedName name="ppp" hidden="1">{"Riqfin97",#N/A,FALSE,"Tran";"Riqfinpro",#N/A,FALSE,"Tran"}</definedName>
    <definedName name="Prog_2001_Nov_draft" localSheetId="24" hidden="1">{"CBA",#N/A,FALSE,"TAB4";"MS",#N/A,FALSE,"TAB5";"BANKLOANS",#N/A,FALSE,"TAB21APP ";"INTEREST",#N/A,FALSE,"TAB22APP"}</definedName>
    <definedName name="Prog_2001_Nov_draft" localSheetId="25" hidden="1">{"CBA",#N/A,FALSE,"TAB4";"MS",#N/A,FALSE,"TAB5";"BANKLOANS",#N/A,FALSE,"TAB21APP ";"INTEREST",#N/A,FALSE,"TAB22APP"}</definedName>
    <definedName name="Prog_2001_Nov_draft" localSheetId="28" hidden="1">{"CBA",#N/A,FALSE,"TAB4";"MS",#N/A,FALSE,"TAB5";"BANKLOANS",#N/A,FALSE,"TAB21APP ";"INTEREST",#N/A,FALSE,"TAB22APP"}</definedName>
    <definedName name="Prog_2001_Nov_draft" localSheetId="29"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3" hidden="1">{"CBA",#N/A,FALSE,"TAB4";"MS",#N/A,FALSE,"TAB5";"BANKLOANS",#N/A,FALSE,"TAB21APP ";"INTEREST",#N/A,FALSE,"TAB22APP"}</definedName>
    <definedName name="Prog_2001_Nov_draft" localSheetId="37"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4" hidden="1">{"CBA",#N/A,FALSE,"TAB4";"MS",#N/A,FALSE,"TAB5";"BANKLOANS",#N/A,FALSE,"TAB21APP ";"INTEREST",#N/A,FALSE,"TAB22APP"}</definedName>
    <definedName name="Prog_2001_Nov_draft" localSheetId="6" hidden="1">{"CBA",#N/A,FALSE,"TAB4";"MS",#N/A,FALSE,"TAB5";"BANKLOANS",#N/A,FALSE,"TAB21APP ";"INTEREST",#N/A,FALSE,"TAB22APP"}</definedName>
    <definedName name="Prog_2001_Nov_draft" hidden="1">{"CBA",#N/A,FALSE,"TAB4";"MS",#N/A,FALSE,"TAB5";"BANKLOANS",#N/A,FALSE,"TAB21APP ";"INTEREST",#N/A,FALSE,"TAB22APP"}</definedName>
    <definedName name="qq" localSheetId="4" hidden="1">#REF!</definedName>
    <definedName name="qq" localSheetId="6" hidden="1">#REF!</definedName>
    <definedName name="qq" hidden="1">#REF!</definedName>
    <definedName name="qwe" localSheetId="24" hidden="1">{"macroa",#N/A,FALSE,"Macro";"suma2",#N/A,FALSE,"Data";"suma3",#N/A,FALSE,"Data";"suma4",#N/A,FALSE,"Data";"suma5",#N/A,FALSE,"Data";"suma6",#N/A,FALSE,"Data";"suma7",#N/A,FALSE,"Data";"suma8",#N/A,FALSE,"Data";"suma9",#N/A,FALSE,"Data"}</definedName>
    <definedName name="qwe" localSheetId="25" hidden="1">{"macroa",#N/A,FALSE,"Macro";"suma2",#N/A,FALSE,"Data";"suma3",#N/A,FALSE,"Data";"suma4",#N/A,FALSE,"Data";"suma5",#N/A,FALSE,"Data";"suma6",#N/A,FALSE,"Data";"suma7",#N/A,FALSE,"Data";"suma8",#N/A,FALSE,"Data";"suma9",#N/A,FALSE,"Data"}</definedName>
    <definedName name="qwe" localSheetId="28" hidden="1">{"macroa",#N/A,FALSE,"Macro";"suma2",#N/A,FALSE,"Data";"suma3",#N/A,FALSE,"Data";"suma4",#N/A,FALSE,"Data";"suma5",#N/A,FALSE,"Data";"suma6",#N/A,FALSE,"Data";"suma7",#N/A,FALSE,"Data";"suma8",#N/A,FALSE,"Data";"suma9",#N/A,FALSE,"Data"}</definedName>
    <definedName name="qwe" localSheetId="29"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3" hidden="1">{"macroa",#N/A,FALSE,"Macro";"suma2",#N/A,FALSE,"Data";"suma3",#N/A,FALSE,"Data";"suma4",#N/A,FALSE,"Data";"suma5",#N/A,FALSE,"Data";"suma6",#N/A,FALSE,"Data";"suma7",#N/A,FALSE,"Data";"suma8",#N/A,FALSE,"Data";"suma9",#N/A,FALSE,"Data"}</definedName>
    <definedName name="qwe" localSheetId="37"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4" hidden="1">{"macroa",#N/A,FALSE,"Macro";"suma2",#N/A,FALSE,"Data";"suma3",#N/A,FALSE,"Data";"suma4",#N/A,FALSE,"Data";"suma5",#N/A,FALSE,"Data";"suma6",#N/A,FALSE,"Data";"suma7",#N/A,FALSE,"Data";"suma8",#N/A,FALSE,"Data";"suma9",#N/A,FALSE,"Data"}</definedName>
    <definedName name="qwe" localSheetId="6"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24" hidden="1">{"Tab1",#N/A,FALSE,"P";"Tab2",#N/A,FALSE,"P"}</definedName>
    <definedName name="qwer" localSheetId="25" hidden="1">{"Tab1",#N/A,FALSE,"P";"Tab2",#N/A,FALSE,"P"}</definedName>
    <definedName name="qwer" localSheetId="28" hidden="1">{"Tab1",#N/A,FALSE,"P";"Tab2",#N/A,FALSE,"P"}</definedName>
    <definedName name="qwer" localSheetId="29" hidden="1">{"Tab1",#N/A,FALSE,"P";"Tab2",#N/A,FALSE,"P"}</definedName>
    <definedName name="qwer" localSheetId="31" hidden="1">{"Tab1",#N/A,FALSE,"P";"Tab2",#N/A,FALSE,"P"}</definedName>
    <definedName name="qwer" localSheetId="32" hidden="1">{"Tab1",#N/A,FALSE,"P";"Tab2",#N/A,FALSE,"P"}</definedName>
    <definedName name="qwer" localSheetId="33" hidden="1">{"Tab1",#N/A,FALSE,"P";"Tab2",#N/A,FALSE,"P"}</definedName>
    <definedName name="qwer" localSheetId="37" hidden="1">{"Tab1",#N/A,FALSE,"P";"Tab2",#N/A,FALSE,"P"}</definedName>
    <definedName name="qwer" localSheetId="39" hidden="1">{"Tab1",#N/A,FALSE,"P";"Tab2",#N/A,FALSE,"P"}</definedName>
    <definedName name="qwer" localSheetId="41" hidden="1">{"Tab1",#N/A,FALSE,"P";"Tab2",#N/A,FALSE,"P"}</definedName>
    <definedName name="qwer" localSheetId="42" hidden="1">{"Tab1",#N/A,FALSE,"P";"Tab2",#N/A,FALSE,"P"}</definedName>
    <definedName name="qwer" localSheetId="4" hidden="1">{"Tab1",#N/A,FALSE,"P";"Tab2",#N/A,FALSE,"P"}</definedName>
    <definedName name="qwer" localSheetId="6" hidden="1">{"Tab1",#N/A,FALSE,"P";"Tab2",#N/A,FALSE,"P"}</definedName>
    <definedName name="qwer" hidden="1">{"Tab1",#N/A,FALSE,"P";"Tab2",#N/A,FALSE,"P"}</definedName>
    <definedName name="rr" localSheetId="24" hidden="1">{"Riqfin97",#N/A,FALSE,"Tran";"Riqfinpro",#N/A,FALSE,"Tran"}</definedName>
    <definedName name="rr" localSheetId="25" hidden="1">{"Riqfin97",#N/A,FALSE,"Tran";"Riqfinpro",#N/A,FALSE,"Tran"}</definedName>
    <definedName name="rr" localSheetId="28" hidden="1">{"Riqfin97",#N/A,FALSE,"Tran";"Riqfinpro",#N/A,FALSE,"Tran"}</definedName>
    <definedName name="rr" localSheetId="29" hidden="1">{"Riqfin97",#N/A,FALSE,"Tran";"Riqfinpro",#N/A,FALSE,"Tran"}</definedName>
    <definedName name="rr" localSheetId="31" hidden="1">{"Riqfin97",#N/A,FALSE,"Tran";"Riqfinpro",#N/A,FALSE,"Tran"}</definedName>
    <definedName name="rr" localSheetId="32" hidden="1">{"Riqfin97",#N/A,FALSE,"Tran";"Riqfinpro",#N/A,FALSE,"Tran"}</definedName>
    <definedName name="rr" localSheetId="33" hidden="1">{"Riqfin97",#N/A,FALSE,"Tran";"Riqfinpro",#N/A,FALSE,"Tran"}</definedName>
    <definedName name="rr" localSheetId="37" hidden="1">{"Riqfin97",#N/A,FALSE,"Tran";"Riqfinpro",#N/A,FALSE,"Tran"}</definedName>
    <definedName name="rr" localSheetId="39" hidden="1">{"Riqfin97",#N/A,FALSE,"Tran";"Riqfinpro",#N/A,FALSE,"Tran"}</definedName>
    <definedName name="rr" localSheetId="41" hidden="1">{"Riqfin97",#N/A,FALSE,"Tran";"Riqfinpro",#N/A,FALSE,"Tran"}</definedName>
    <definedName name="rr" localSheetId="42" hidden="1">{"Riqfin97",#N/A,FALSE,"Tran";"Riqfinpro",#N/A,FALSE,"Tran"}</definedName>
    <definedName name="rr" localSheetId="4" hidden="1">{"Riqfin97",#N/A,FALSE,"Tran";"Riqfinpro",#N/A,FALSE,"Tran"}</definedName>
    <definedName name="rr" localSheetId="6" hidden="1">{"Riqfin97",#N/A,FALSE,"Tran";"Riqfinpro",#N/A,FALSE,"Tran"}</definedName>
    <definedName name="rr" hidden="1">{"Riqfin97",#N/A,FALSE,"Tran";"Riqfinpro",#N/A,FALSE,"Tran"}</definedName>
    <definedName name="rrr" localSheetId="24" hidden="1">{"Riqfin97",#N/A,FALSE,"Tran";"Riqfinpro",#N/A,FALSE,"Tran"}</definedName>
    <definedName name="rrr" localSheetId="25" hidden="1">{"Riqfin97",#N/A,FALSE,"Tran";"Riqfinpro",#N/A,FALSE,"Tran"}</definedName>
    <definedName name="rrr" localSheetId="28" hidden="1">{"Riqfin97",#N/A,FALSE,"Tran";"Riqfinpro",#N/A,FALSE,"Tran"}</definedName>
    <definedName name="rrr" localSheetId="29" hidden="1">{"Riqfin97",#N/A,FALSE,"Tran";"Riqfinpro",#N/A,FALSE,"Tran"}</definedName>
    <definedName name="rrr" localSheetId="31" hidden="1">{"Riqfin97",#N/A,FALSE,"Tran";"Riqfinpro",#N/A,FALSE,"Tran"}</definedName>
    <definedName name="rrr" localSheetId="32" hidden="1">{"Riqfin97",#N/A,FALSE,"Tran";"Riqfinpro",#N/A,FALSE,"Tran"}</definedName>
    <definedName name="rrr" localSheetId="33" hidden="1">{"Riqfin97",#N/A,FALSE,"Tran";"Riqfinpro",#N/A,FALSE,"Tran"}</definedName>
    <definedName name="rrr" localSheetId="37" hidden="1">{"Riqfin97",#N/A,FALSE,"Tran";"Riqfinpro",#N/A,FALSE,"Tran"}</definedName>
    <definedName name="rrr" localSheetId="39" hidden="1">{"Riqfin97",#N/A,FALSE,"Tran";"Riqfinpro",#N/A,FALSE,"Tran"}</definedName>
    <definedName name="rrr" localSheetId="41" hidden="1">{"Riqfin97",#N/A,FALSE,"Tran";"Riqfinpro",#N/A,FALSE,"Tran"}</definedName>
    <definedName name="rrr" localSheetId="42" hidden="1">{"Riqfin97",#N/A,FALSE,"Tran";"Riqfinpro",#N/A,FALSE,"Tran"}</definedName>
    <definedName name="rrr" localSheetId="4" hidden="1">{"Riqfin97",#N/A,FALSE,"Tran";"Riqfinpro",#N/A,FALSE,"Tran"}</definedName>
    <definedName name="rrr" localSheetId="6" hidden="1">{"Riqfin97",#N/A,FALSE,"Tran";"Riqfinpro",#N/A,FALSE,"Tran"}</definedName>
    <definedName name="rrr" hidden="1">{"Riqfin97",#N/A,FALSE,"Tran";"Riqfinpro",#N/A,FALSE,"Tran"}</definedName>
    <definedName name="rs" localSheetId="24" hidden="1">{"BOP_TAB",#N/A,FALSE,"N";"MIDTERM_TAB",#N/A,FALSE,"O";"FUND_CRED",#N/A,FALSE,"P";"DEBT_TAB1",#N/A,FALSE,"Q";"DEBT_TAB2",#N/A,FALSE,"Q";"FORFIN_TAB1",#N/A,FALSE,"R";"FORFIN_TAB2",#N/A,FALSE,"R";"BOP_ANALY",#N/A,FALSE,"U"}</definedName>
    <definedName name="rs" localSheetId="25"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29"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3" hidden="1">{"BOP_TAB",#N/A,FALSE,"N";"MIDTERM_TAB",#N/A,FALSE,"O";"FUND_CRED",#N/A,FALSE,"P";"DEBT_TAB1",#N/A,FALSE,"Q";"DEBT_TAB2",#N/A,FALSE,"Q";"FORFIN_TAB1",#N/A,FALSE,"R";"FORFIN_TAB2",#N/A,FALSE,"R";"BOP_ANALY",#N/A,FALSE,"U"}</definedName>
    <definedName name="rs" localSheetId="37"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24" hidden="1">{"Main Economic Indicators",#N/A,FALSE,"C"}</definedName>
    <definedName name="rtr" localSheetId="25" hidden="1">{"Main Economic Indicators",#N/A,FALSE,"C"}</definedName>
    <definedName name="rtr" localSheetId="28" hidden="1">{"Main Economic Indicators",#N/A,FALSE,"C"}</definedName>
    <definedName name="rtr" localSheetId="29" hidden="1">{"Main Economic Indicators",#N/A,FALSE,"C"}</definedName>
    <definedName name="rtr" localSheetId="31" hidden="1">{"Main Economic Indicators",#N/A,FALSE,"C"}</definedName>
    <definedName name="rtr" localSheetId="32" hidden="1">{"Main Economic Indicators",#N/A,FALSE,"C"}</definedName>
    <definedName name="rtr" localSheetId="33" hidden="1">{"Main Economic Indicators",#N/A,FALSE,"C"}</definedName>
    <definedName name="rtr" localSheetId="37" hidden="1">{"Main Economic Indicators",#N/A,FALSE,"C"}</definedName>
    <definedName name="rtr" localSheetId="39" hidden="1">{"Main Economic Indicators",#N/A,FALSE,"C"}</definedName>
    <definedName name="rtr" localSheetId="41" hidden="1">{"Main Economic Indicators",#N/A,FALSE,"C"}</definedName>
    <definedName name="rtr" localSheetId="42" hidden="1">{"Main Economic Indicators",#N/A,FALSE,"C"}</definedName>
    <definedName name="rtr" localSheetId="4" hidden="1">{"Main Economic Indicators",#N/A,FALSE,"C"}</definedName>
    <definedName name="rtr" localSheetId="6" hidden="1">{"Main Economic Indicators",#N/A,FALSE,"C"}</definedName>
    <definedName name="rtr" hidden="1">{"Main Economic Indicators",#N/A,FALSE,"C"}</definedName>
    <definedName name="rtre" localSheetId="24" hidden="1">{"Main Economic Indicators",#N/A,FALSE,"C"}</definedName>
    <definedName name="rtre" localSheetId="25" hidden="1">{"Main Economic Indicators",#N/A,FALSE,"C"}</definedName>
    <definedName name="rtre" localSheetId="28" hidden="1">{"Main Economic Indicators",#N/A,FALSE,"C"}</definedName>
    <definedName name="rtre" localSheetId="29" hidden="1">{"Main Economic Indicators",#N/A,FALSE,"C"}</definedName>
    <definedName name="rtre" localSheetId="31" hidden="1">{"Main Economic Indicators",#N/A,FALSE,"C"}</definedName>
    <definedName name="rtre" localSheetId="32" hidden="1">{"Main Economic Indicators",#N/A,FALSE,"C"}</definedName>
    <definedName name="rtre" localSheetId="33" hidden="1">{"Main Economic Indicators",#N/A,FALSE,"C"}</definedName>
    <definedName name="rtre" localSheetId="37" hidden="1">{"Main Economic Indicators",#N/A,FALSE,"C"}</definedName>
    <definedName name="rtre" localSheetId="39" hidden="1">{"Main Economic Indicators",#N/A,FALSE,"C"}</definedName>
    <definedName name="rtre" localSheetId="41" hidden="1">{"Main Economic Indicators",#N/A,FALSE,"C"}</definedName>
    <definedName name="rtre" localSheetId="42" hidden="1">{"Main Economic Indicators",#N/A,FALSE,"C"}</definedName>
    <definedName name="rtre" localSheetId="4" hidden="1">{"Main Economic Indicators",#N/A,FALSE,"C"}</definedName>
    <definedName name="rtre" localSheetId="6" hidden="1">{"Main Economic Indicators",#N/A,FALSE,"C"}</definedName>
    <definedName name="rtre" hidden="1">{"Main Economic Indicators",#N/A,FALSE,"C"}</definedName>
    <definedName name="Rwvu.Print." hidden="1">#N/A</definedName>
    <definedName name="ry" localSheetId="2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24" hidden="1">{"TBILLS_ALL",#N/A,FALSE,"FITB_all"}</definedName>
    <definedName name="ryy" localSheetId="25" hidden="1">{"TBILLS_ALL",#N/A,FALSE,"FITB_all"}</definedName>
    <definedName name="ryy" localSheetId="28" hidden="1">{"TBILLS_ALL",#N/A,FALSE,"FITB_all"}</definedName>
    <definedName name="ryy" localSheetId="29" hidden="1">{"TBILLS_ALL",#N/A,FALSE,"FITB_all"}</definedName>
    <definedName name="ryy" localSheetId="31" hidden="1">{"TBILLS_ALL",#N/A,FALSE,"FITB_all"}</definedName>
    <definedName name="ryy" localSheetId="32" hidden="1">{"TBILLS_ALL",#N/A,FALSE,"FITB_all"}</definedName>
    <definedName name="ryy" localSheetId="33" hidden="1">{"TBILLS_ALL",#N/A,FALSE,"FITB_all"}</definedName>
    <definedName name="ryy" localSheetId="37" hidden="1">{"TBILLS_ALL",#N/A,FALSE,"FITB_all"}</definedName>
    <definedName name="ryy" localSheetId="39" hidden="1">{"TBILLS_ALL",#N/A,FALSE,"FITB_all"}</definedName>
    <definedName name="ryy" localSheetId="41" hidden="1">{"TBILLS_ALL",#N/A,FALSE,"FITB_all"}</definedName>
    <definedName name="ryy" localSheetId="42" hidden="1">{"TBILLS_ALL",#N/A,FALSE,"FITB_all"}</definedName>
    <definedName name="ryy" localSheetId="4" hidden="1">{"TBILLS_ALL",#N/A,FALSE,"FITB_all"}</definedName>
    <definedName name="ryy" localSheetId="6" hidden="1">{"TBILLS_ALL",#N/A,FALSE,"FITB_all"}</definedName>
    <definedName name="ryy" hidden="1">{"TBILLS_ALL",#N/A,FALSE,"FITB_all"}</definedName>
    <definedName name="s" localSheetId="28" hidden="1">#REF!</definedName>
    <definedName name="s" localSheetId="39" hidden="1">#REF!</definedName>
    <definedName name="s" localSheetId="42" hidden="1">#REF!</definedName>
    <definedName name="s" localSheetId="4" hidden="1">#REF!</definedName>
    <definedName name="s" localSheetId="6" hidden="1">#REF!</definedName>
    <definedName name="s" hidden="1">#REF!</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24" hidden="1">{"Riqfin97",#N/A,FALSE,"Tran";"Riqfinpro",#N/A,FALSE,"Tran"}</definedName>
    <definedName name="sdf" localSheetId="25" hidden="1">{"Riqfin97",#N/A,FALSE,"Tran";"Riqfinpro",#N/A,FALSE,"Tran"}</definedName>
    <definedName name="sdf" localSheetId="28" hidden="1">{"Riqfin97",#N/A,FALSE,"Tran";"Riqfinpro",#N/A,FALSE,"Tran"}</definedName>
    <definedName name="sdf" localSheetId="29" hidden="1">{"Riqfin97",#N/A,FALSE,"Tran";"Riqfinpro",#N/A,FALSE,"Tran"}</definedName>
    <definedName name="sdf" localSheetId="31" hidden="1">{"Riqfin97",#N/A,FALSE,"Tran";"Riqfinpro",#N/A,FALSE,"Tran"}</definedName>
    <definedName name="sdf" localSheetId="32" hidden="1">{"Riqfin97",#N/A,FALSE,"Tran";"Riqfinpro",#N/A,FALSE,"Tran"}</definedName>
    <definedName name="sdf" localSheetId="33" hidden="1">{"Riqfin97",#N/A,FALSE,"Tran";"Riqfinpro",#N/A,FALSE,"Tran"}</definedName>
    <definedName name="sdf" localSheetId="37" hidden="1">{"Riqfin97",#N/A,FALSE,"Tran";"Riqfinpro",#N/A,FALSE,"Tran"}</definedName>
    <definedName name="sdf" localSheetId="39" hidden="1">{"Riqfin97",#N/A,FALSE,"Tran";"Riqfinpro",#N/A,FALSE,"Tran"}</definedName>
    <definedName name="sdf" localSheetId="41" hidden="1">{"Riqfin97",#N/A,FALSE,"Tran";"Riqfinpro",#N/A,FALSE,"Tran"}</definedName>
    <definedName name="sdf" localSheetId="42" hidden="1">{"Riqfin97",#N/A,FALSE,"Tran";"Riqfinpro",#N/A,FALSE,"Tran"}</definedName>
    <definedName name="sdf" localSheetId="4" hidden="1">{"Riqfin97",#N/A,FALSE,"Tran";"Riqfinpro",#N/A,FALSE,"Tran"}</definedName>
    <definedName name="sdf" localSheetId="6" hidden="1">{"Riqfin97",#N/A,FALSE,"Tran";"Riqfinpro",#N/A,FALSE,"Tran"}</definedName>
    <definedName name="sdf" hidden="1">{"Riqfin97",#N/A,FALSE,"Tran";"Riqfinpro",#N/A,FALSE,"Tran"}</definedName>
    <definedName name="sdhighaoidfj" localSheetId="24" hidden="1">{"macro",#N/A,FALSE,"Macro";"smq2",#N/A,FALSE,"Data";"smq3",#N/A,FALSE,"Data";"smq4",#N/A,FALSE,"Data";"smq5",#N/A,FALSE,"Data";"smq6",#N/A,FALSE,"Data";"smq7",#N/A,FALSE,"Data";"smq8",#N/A,FALSE,"Data";"smq9",#N/A,FALSE,"Data"}</definedName>
    <definedName name="sdhighaoidfj" localSheetId="25" hidden="1">{"macro",#N/A,FALSE,"Macro";"smq2",#N/A,FALSE,"Data";"smq3",#N/A,FALSE,"Data";"smq4",#N/A,FALSE,"Data";"smq5",#N/A,FALSE,"Data";"smq6",#N/A,FALSE,"Data";"smq7",#N/A,FALSE,"Data";"smq8",#N/A,FALSE,"Data";"smq9",#N/A,FALSE,"Data"}</definedName>
    <definedName name="sdhighaoidfj" localSheetId="28" hidden="1">{"macro",#N/A,FALSE,"Macro";"smq2",#N/A,FALSE,"Data";"smq3",#N/A,FALSE,"Data";"smq4",#N/A,FALSE,"Data";"smq5",#N/A,FALSE,"Data";"smq6",#N/A,FALSE,"Data";"smq7",#N/A,FALSE,"Data";"smq8",#N/A,FALSE,"Data";"smq9",#N/A,FALSE,"Data"}</definedName>
    <definedName name="sdhighaoidfj" localSheetId="29"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3" hidden="1">{"macro",#N/A,FALSE,"Macro";"smq2",#N/A,FALSE,"Data";"smq3",#N/A,FALSE,"Data";"smq4",#N/A,FALSE,"Data";"smq5",#N/A,FALSE,"Data";"smq6",#N/A,FALSE,"Data";"smq7",#N/A,FALSE,"Data";"smq8",#N/A,FALSE,"Data";"smq9",#N/A,FALSE,"Data"}</definedName>
    <definedName name="sdhighaoidfj" localSheetId="37"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4" hidden="1">{"macro",#N/A,FALSE,"Macro";"smq2",#N/A,FALSE,"Data";"smq3",#N/A,FALSE,"Data";"smq4",#N/A,FALSE,"Data";"smq5",#N/A,FALSE,"Data";"smq6",#N/A,FALSE,"Data";"smq7",#N/A,FALSE,"Data";"smq8",#N/A,FALSE,"Data";"smq9",#N/A,FALSE,"Data"}</definedName>
    <definedName name="sdhighaoidfj" localSheetId="6"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24" hidden="1">{"macro",#N/A,FALSE,"Macro";"smq2",#N/A,FALSE,"Data";"smq3",#N/A,FALSE,"Data";"smq4",#N/A,FALSE,"Data";"smq5",#N/A,FALSE,"Data";"smq6",#N/A,FALSE,"Data";"smq7",#N/A,FALSE,"Data";"smq8",#N/A,FALSE,"Data";"smq9",#N/A,FALSE,"Data"}</definedName>
    <definedName name="sdlifjwerf" localSheetId="25" hidden="1">{"macro",#N/A,FALSE,"Macro";"smq2",#N/A,FALSE,"Data";"smq3",#N/A,FALSE,"Data";"smq4",#N/A,FALSE,"Data";"smq5",#N/A,FALSE,"Data";"smq6",#N/A,FALSE,"Data";"smq7",#N/A,FALSE,"Data";"smq8",#N/A,FALSE,"Data";"smq9",#N/A,FALSE,"Data"}</definedName>
    <definedName name="sdlifjwerf" localSheetId="28" hidden="1">{"macro",#N/A,FALSE,"Macro";"smq2",#N/A,FALSE,"Data";"smq3",#N/A,FALSE,"Data";"smq4",#N/A,FALSE,"Data";"smq5",#N/A,FALSE,"Data";"smq6",#N/A,FALSE,"Data";"smq7",#N/A,FALSE,"Data";"smq8",#N/A,FALSE,"Data";"smq9",#N/A,FALSE,"Data"}</definedName>
    <definedName name="sdlifjwerf" localSheetId="29"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3" hidden="1">{"macro",#N/A,FALSE,"Macro";"smq2",#N/A,FALSE,"Data";"smq3",#N/A,FALSE,"Data";"smq4",#N/A,FALSE,"Data";"smq5",#N/A,FALSE,"Data";"smq6",#N/A,FALSE,"Data";"smq7",#N/A,FALSE,"Data";"smq8",#N/A,FALSE,"Data";"smq9",#N/A,FALSE,"Data"}</definedName>
    <definedName name="sdlifjwerf" localSheetId="37"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4" hidden="1">{"macro",#N/A,FALSE,"Macro";"smq2",#N/A,FALSE,"Data";"smq3",#N/A,FALSE,"Data";"smq4",#N/A,FALSE,"Data";"smq5",#N/A,FALSE,"Data";"smq6",#N/A,FALSE,"Data";"smq7",#N/A,FALSE,"Data";"smq8",#N/A,FALSE,"Data";"smq9",#N/A,FALSE,"Data"}</definedName>
    <definedName name="sdlifjwerf" localSheetId="6"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24" hidden="1">{"Tab1",#N/A,FALSE,"P";"Tab2",#N/A,FALSE,"P"}</definedName>
    <definedName name="sfcbn" localSheetId="25" hidden="1">{"Tab1",#N/A,FALSE,"P";"Tab2",#N/A,FALSE,"P"}</definedName>
    <definedName name="sfcbn" localSheetId="28" hidden="1">{"Tab1",#N/A,FALSE,"P";"Tab2",#N/A,FALSE,"P"}</definedName>
    <definedName name="sfcbn" localSheetId="29" hidden="1">{"Tab1",#N/A,FALSE,"P";"Tab2",#N/A,FALSE,"P"}</definedName>
    <definedName name="sfcbn" localSheetId="31" hidden="1">{"Tab1",#N/A,FALSE,"P";"Tab2",#N/A,FALSE,"P"}</definedName>
    <definedName name="sfcbn" localSheetId="32" hidden="1">{"Tab1",#N/A,FALSE,"P";"Tab2",#N/A,FALSE,"P"}</definedName>
    <definedName name="sfcbn" localSheetId="33" hidden="1">{"Tab1",#N/A,FALSE,"P";"Tab2",#N/A,FALSE,"P"}</definedName>
    <definedName name="sfcbn" localSheetId="37" hidden="1">{"Tab1",#N/A,FALSE,"P";"Tab2",#N/A,FALSE,"P"}</definedName>
    <definedName name="sfcbn" localSheetId="39" hidden="1">{"Tab1",#N/A,FALSE,"P";"Tab2",#N/A,FALSE,"P"}</definedName>
    <definedName name="sfcbn" localSheetId="41" hidden="1">{"Tab1",#N/A,FALSE,"P";"Tab2",#N/A,FALSE,"P"}</definedName>
    <definedName name="sfcbn" localSheetId="42" hidden="1">{"Tab1",#N/A,FALSE,"P";"Tab2",#N/A,FALSE,"P"}</definedName>
    <definedName name="sfcbn" localSheetId="4" hidden="1">{"Tab1",#N/A,FALSE,"P";"Tab2",#N/A,FALSE,"P"}</definedName>
    <definedName name="sfcbn" localSheetId="6" hidden="1">{"Tab1",#N/A,FALSE,"P";"Tab2",#N/A,FALSE,"P"}</definedName>
    <definedName name="sfcbn" hidden="1">{"Tab1",#N/A,FALSE,"P";"Tab2",#N/A,FALSE,"P"}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24" hidden="1">{"CBA",#N/A,FALSE,"TAB4";"MS",#N/A,FALSE,"TAB5";"BANKLOANS",#N/A,FALSE,"TAB21APP ";"INTEREST",#N/A,FALSE,"TAB22APP"}</definedName>
    <definedName name="sraff" localSheetId="25" hidden="1">{"CBA",#N/A,FALSE,"TAB4";"MS",#N/A,FALSE,"TAB5";"BANKLOANS",#N/A,FALSE,"TAB21APP ";"INTEREST",#N/A,FALSE,"TAB22APP"}</definedName>
    <definedName name="sraff" localSheetId="28" hidden="1">{"CBA",#N/A,FALSE,"TAB4";"MS",#N/A,FALSE,"TAB5";"BANKLOANS",#N/A,FALSE,"TAB21APP ";"INTEREST",#N/A,FALSE,"TAB22APP"}</definedName>
    <definedName name="sraff" localSheetId="29" hidden="1">{"CBA",#N/A,FALSE,"TAB4";"MS",#N/A,FALSE,"TAB5";"BANKLOANS",#N/A,FALSE,"TAB21APP ";"INTEREST",#N/A,FALSE,"TAB22APP"}</definedName>
    <definedName name="sraff" localSheetId="31" hidden="1">{"CBA",#N/A,FALSE,"TAB4";"MS",#N/A,FALSE,"TAB5";"BANKLOANS",#N/A,FALSE,"TAB21APP ";"INTEREST",#N/A,FALSE,"TAB22APP"}</definedName>
    <definedName name="sraff" localSheetId="32" hidden="1">{"CBA",#N/A,FALSE,"TAB4";"MS",#N/A,FALSE,"TAB5";"BANKLOANS",#N/A,FALSE,"TAB21APP ";"INTEREST",#N/A,FALSE,"TAB22APP"}</definedName>
    <definedName name="sraff" localSheetId="33" hidden="1">{"CBA",#N/A,FALSE,"TAB4";"MS",#N/A,FALSE,"TAB5";"BANKLOANS",#N/A,FALSE,"TAB21APP ";"INTEREST",#N/A,FALSE,"TAB22APP"}</definedName>
    <definedName name="sraff" localSheetId="37" hidden="1">{"CBA",#N/A,FALSE,"TAB4";"MS",#N/A,FALSE,"TAB5";"BANKLOANS",#N/A,FALSE,"TAB21APP ";"INTEREST",#N/A,FALSE,"TAB22APP"}</definedName>
    <definedName name="sraff" localSheetId="39" hidden="1">{"CBA",#N/A,FALSE,"TAB4";"MS",#N/A,FALSE,"TAB5";"BANKLOANS",#N/A,FALSE,"TAB21APP ";"INTEREST",#N/A,FALSE,"TAB22APP"}</definedName>
    <definedName name="sraff" localSheetId="41" hidden="1">{"CBA",#N/A,FALSE,"TAB4";"MS",#N/A,FALSE,"TAB5";"BANKLOANS",#N/A,FALSE,"TAB21APP ";"INTEREST",#N/A,FALSE,"TAB22APP"}</definedName>
    <definedName name="sraff" localSheetId="42" hidden="1">{"CBA",#N/A,FALSE,"TAB4";"MS",#N/A,FALSE,"TAB5";"BANKLOANS",#N/A,FALSE,"TAB21APP ";"INTEREST",#N/A,FALSE,"TAB22APP"}</definedName>
    <definedName name="sraff" localSheetId="4" hidden="1">{"CBA",#N/A,FALSE,"TAB4";"MS",#N/A,FALSE,"TAB5";"BANKLOANS",#N/A,FALSE,"TAB21APP ";"INTEREST",#N/A,FALSE,"TAB22APP"}</definedName>
    <definedName name="sraff" localSheetId="6" hidden="1">{"CBA",#N/A,FALSE,"TAB4";"MS",#N/A,FALSE,"TAB5";"BANKLOANS",#N/A,FALSE,"TAB21APP ";"INTEREST",#N/A,FALSE,"TAB22APP"}</definedName>
    <definedName name="sraff" hidden="1">{"CBA",#N/A,FALSE,"TAB4";"MS",#N/A,FALSE,"TAB5";"BANKLOANS",#N/A,FALSE,"TAB21APP ";"INTEREST",#N/A,FALSE,"TAB22APP"}</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Tabelul_8" localSheetId="22">'T7'!$B$3</definedName>
    <definedName name="teset" localSheetId="24" hidden="1">{#N/A,#N/A,FALSE,"SimInp1";#N/A,#N/A,FALSE,"SimInp2";#N/A,#N/A,FALSE,"SimOut1";#N/A,#N/A,FALSE,"SimOut2";#N/A,#N/A,FALSE,"SimOut3";#N/A,#N/A,FALSE,"SimOut4";#N/A,#N/A,FALSE,"SimOut5"}</definedName>
    <definedName name="teset" localSheetId="25"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29"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3" hidden="1">{#N/A,#N/A,FALSE,"SimInp1";#N/A,#N/A,FALSE,"SimInp2";#N/A,#N/A,FALSE,"SimOut1";#N/A,#N/A,FALSE,"SimOut2";#N/A,#N/A,FALSE,"SimOut3";#N/A,#N/A,FALSE,"SimOut4";#N/A,#N/A,FALSE,"SimOut5"}</definedName>
    <definedName name="teset" localSheetId="37"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24" hidden="1">{"TBILLS_ALL",#N/A,FALSE,"FITB_all"}</definedName>
    <definedName name="test10" localSheetId="25" hidden="1">{"TBILLS_ALL",#N/A,FALSE,"FITB_all"}</definedName>
    <definedName name="test10" localSheetId="28" hidden="1">{"TBILLS_ALL",#N/A,FALSE,"FITB_all"}</definedName>
    <definedName name="test10" localSheetId="29" hidden="1">{"TBILLS_ALL",#N/A,FALSE,"FITB_all"}</definedName>
    <definedName name="test10" localSheetId="31" hidden="1">{"TBILLS_ALL",#N/A,FALSE,"FITB_all"}</definedName>
    <definedName name="test10" localSheetId="32" hidden="1">{"TBILLS_ALL",#N/A,FALSE,"FITB_all"}</definedName>
    <definedName name="test10" localSheetId="33" hidden="1">{"TBILLS_ALL",#N/A,FALSE,"FITB_all"}</definedName>
    <definedName name="test10" localSheetId="37" hidden="1">{"TBILLS_ALL",#N/A,FALSE,"FITB_all"}</definedName>
    <definedName name="test10" localSheetId="39" hidden="1">{"TBILLS_ALL",#N/A,FALSE,"FITB_all"}</definedName>
    <definedName name="test10" localSheetId="41" hidden="1">{"TBILLS_ALL",#N/A,FALSE,"FITB_all"}</definedName>
    <definedName name="test10" localSheetId="42" hidden="1">{"TBILLS_ALL",#N/A,FALSE,"FITB_all"}</definedName>
    <definedName name="test10" localSheetId="4" hidden="1">{"TBILLS_ALL",#N/A,FALSE,"FITB_all"}</definedName>
    <definedName name="test10" localSheetId="6" hidden="1">{"TBILLS_ALL",#N/A,FALSE,"FITB_all"}</definedName>
    <definedName name="test10" hidden="1">{"TBILLS_ALL",#N/A,FALSE,"FITB_all"}</definedName>
    <definedName name="test11" localSheetId="24" hidden="1">{"WEO",#N/A,FALSE,"T"}</definedName>
    <definedName name="test11" localSheetId="25" hidden="1">{"WEO",#N/A,FALSE,"T"}</definedName>
    <definedName name="test11" localSheetId="28" hidden="1">{"WEO",#N/A,FALSE,"T"}</definedName>
    <definedName name="test11" localSheetId="29" hidden="1">{"WEO",#N/A,FALSE,"T"}</definedName>
    <definedName name="test11" localSheetId="31" hidden="1">{"WEO",#N/A,FALSE,"T"}</definedName>
    <definedName name="test11" localSheetId="32" hidden="1">{"WEO",#N/A,FALSE,"T"}</definedName>
    <definedName name="test11" localSheetId="33" hidden="1">{"WEO",#N/A,FALSE,"T"}</definedName>
    <definedName name="test11" localSheetId="37" hidden="1">{"WEO",#N/A,FALSE,"T"}</definedName>
    <definedName name="test11" localSheetId="39" hidden="1">{"WEO",#N/A,FALSE,"T"}</definedName>
    <definedName name="test11" localSheetId="41" hidden="1">{"WEO",#N/A,FALSE,"T"}</definedName>
    <definedName name="test11" localSheetId="42" hidden="1">{"WEO",#N/A,FALSE,"T"}</definedName>
    <definedName name="test11" localSheetId="4" hidden="1">{"WEO",#N/A,FALSE,"T"}</definedName>
    <definedName name="test11" localSheetId="6" hidden="1">{"WEO",#N/A,FALSE,"T"}</definedName>
    <definedName name="test11" hidden="1">{"WEO",#N/A,FALSE,"T"}</definedName>
    <definedName name="test12" localSheetId="24" hidden="1">{"partial screen",#N/A,FALSE,"State_Gov't"}</definedName>
    <definedName name="test12" localSheetId="25" hidden="1">{"partial screen",#N/A,FALSE,"State_Gov't"}</definedName>
    <definedName name="test12" localSheetId="28" hidden="1">{"partial screen",#N/A,FALSE,"State_Gov't"}</definedName>
    <definedName name="test12" localSheetId="29" hidden="1">{"partial screen",#N/A,FALSE,"State_Gov't"}</definedName>
    <definedName name="test12" localSheetId="31" hidden="1">{"partial screen",#N/A,FALSE,"State_Gov't"}</definedName>
    <definedName name="test12" localSheetId="32" hidden="1">{"partial screen",#N/A,FALSE,"State_Gov't"}</definedName>
    <definedName name="test12" localSheetId="33" hidden="1">{"partial screen",#N/A,FALSE,"State_Gov't"}</definedName>
    <definedName name="test12" localSheetId="37" hidden="1">{"partial screen",#N/A,FALSE,"State_Gov't"}</definedName>
    <definedName name="test12" localSheetId="39" hidden="1">{"partial screen",#N/A,FALSE,"State_Gov't"}</definedName>
    <definedName name="test12" localSheetId="41" hidden="1">{"partial screen",#N/A,FALSE,"State_Gov't"}</definedName>
    <definedName name="test12" localSheetId="42" hidden="1">{"partial screen",#N/A,FALSE,"State_Gov't"}</definedName>
    <definedName name="test12" localSheetId="4" hidden="1">{"partial screen",#N/A,FALSE,"State_Gov't"}</definedName>
    <definedName name="test12" localSheetId="6" hidden="1">{"partial screen",#N/A,FALSE,"State_Gov't"}</definedName>
    <definedName name="test12" hidden="1">{"partial screen",#N/A,FALSE,"State_Gov't"}</definedName>
    <definedName name="test2" localSheetId="24" hidden="1">{"TRADE_COMP",#N/A,FALSE,"TAB23APP";"BOP",#N/A,FALSE,"TAB6";"DOT",#N/A,FALSE,"TAB24APP";"EXTDEBT",#N/A,FALSE,"TAB25APP"}</definedName>
    <definedName name="test2" localSheetId="25" hidden="1">{"TRADE_COMP",#N/A,FALSE,"TAB23APP";"BOP",#N/A,FALSE,"TAB6";"DOT",#N/A,FALSE,"TAB24APP";"EXTDEBT",#N/A,FALSE,"TAB25APP"}</definedName>
    <definedName name="test2" localSheetId="28" hidden="1">{"TRADE_COMP",#N/A,FALSE,"TAB23APP";"BOP",#N/A,FALSE,"TAB6";"DOT",#N/A,FALSE,"TAB24APP";"EXTDEBT",#N/A,FALSE,"TAB25APP"}</definedName>
    <definedName name="test2" localSheetId="29" hidden="1">{"TRADE_COMP",#N/A,FALSE,"TAB23APP";"BOP",#N/A,FALSE,"TAB6";"DOT",#N/A,FALSE,"TAB24APP";"EXTDEBT",#N/A,FALSE,"TAB25APP"}</definedName>
    <definedName name="test2" localSheetId="31" hidden="1">{"TRADE_COMP",#N/A,FALSE,"TAB23APP";"BOP",#N/A,FALSE,"TAB6";"DOT",#N/A,FALSE,"TAB24APP";"EXTDEBT",#N/A,FALSE,"TAB25APP"}</definedName>
    <definedName name="test2" localSheetId="32" hidden="1">{"TRADE_COMP",#N/A,FALSE,"TAB23APP";"BOP",#N/A,FALSE,"TAB6";"DOT",#N/A,FALSE,"TAB24APP";"EXTDEBT",#N/A,FALSE,"TAB25APP"}</definedName>
    <definedName name="test2" localSheetId="33" hidden="1">{"TRADE_COMP",#N/A,FALSE,"TAB23APP";"BOP",#N/A,FALSE,"TAB6";"DOT",#N/A,FALSE,"TAB24APP";"EXTDEBT",#N/A,FALSE,"TAB25APP"}</definedName>
    <definedName name="test2" localSheetId="37" hidden="1">{"TRADE_COMP",#N/A,FALSE,"TAB23APP";"BOP",#N/A,FALSE,"TAB6";"DOT",#N/A,FALSE,"TAB24APP";"EXTDEBT",#N/A,FALSE,"TAB25APP"}</definedName>
    <definedName name="test2" localSheetId="39" hidden="1">{"TRADE_COMP",#N/A,FALSE,"TAB23APP";"BOP",#N/A,FALSE,"TAB6";"DOT",#N/A,FALSE,"TAB24APP";"EXTDEBT",#N/A,FALSE,"TAB25APP"}</definedName>
    <definedName name="test2" localSheetId="41" hidden="1">{"TRADE_COMP",#N/A,FALSE,"TAB23APP";"BOP",#N/A,FALSE,"TAB6";"DOT",#N/A,FALSE,"TAB24APP";"EXTDEBT",#N/A,FALSE,"TAB25APP"}</definedName>
    <definedName name="test2" localSheetId="42" hidden="1">{"TRADE_COMP",#N/A,FALSE,"TAB23APP";"BOP",#N/A,FALSE,"TAB6";"DOT",#N/A,FALSE,"TAB24APP";"EXTDEBT",#N/A,FALSE,"TAB25APP"}</definedName>
    <definedName name="test2" localSheetId="4" hidden="1">{"TRADE_COMP",#N/A,FALSE,"TAB23APP";"BOP",#N/A,FALSE,"TAB6";"DOT",#N/A,FALSE,"TAB24APP";"EXTDEBT",#N/A,FALSE,"TAB25APP"}</definedName>
    <definedName name="test2" localSheetId="6" hidden="1">{"TRADE_COMP",#N/A,FALSE,"TAB23APP";"BOP",#N/A,FALSE,"TAB6";"DOT",#N/A,FALSE,"TAB24APP";"EXTDEBT",#N/A,FALSE,"TAB25APP"}</definedName>
    <definedName name="test2" hidden="1">{"TRADE_COMP",#N/A,FALSE,"TAB23APP";"BOP",#N/A,FALSE,"TAB6";"DOT",#N/A,FALSE,"TAB24APP";"EXTDEBT",#N/A,FALSE,"TAB25APP"}</definedName>
    <definedName name="test3"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24" hidden="1">{"BOP_TAB",#N/A,FALSE,"N";"MIDTERM_TAB",#N/A,FALSE,"O"}</definedName>
    <definedName name="test4" localSheetId="25" hidden="1">{"BOP_TAB",#N/A,FALSE,"N";"MIDTERM_TAB",#N/A,FALSE,"O"}</definedName>
    <definedName name="test4" localSheetId="28" hidden="1">{"BOP_TAB",#N/A,FALSE,"N";"MIDTERM_TAB",#N/A,FALSE,"O"}</definedName>
    <definedName name="test4" localSheetId="29" hidden="1">{"BOP_TAB",#N/A,FALSE,"N";"MIDTERM_TAB",#N/A,FALSE,"O"}</definedName>
    <definedName name="test4" localSheetId="31" hidden="1">{"BOP_TAB",#N/A,FALSE,"N";"MIDTERM_TAB",#N/A,FALSE,"O"}</definedName>
    <definedName name="test4" localSheetId="32" hidden="1">{"BOP_TAB",#N/A,FALSE,"N";"MIDTERM_TAB",#N/A,FALSE,"O"}</definedName>
    <definedName name="test4" localSheetId="33" hidden="1">{"BOP_TAB",#N/A,FALSE,"N";"MIDTERM_TAB",#N/A,FALSE,"O"}</definedName>
    <definedName name="test4" localSheetId="37" hidden="1">{"BOP_TAB",#N/A,FALSE,"N";"MIDTERM_TAB",#N/A,FALSE,"O"}</definedName>
    <definedName name="test4" localSheetId="39" hidden="1">{"BOP_TAB",#N/A,FALSE,"N";"MIDTERM_TAB",#N/A,FALSE,"O"}</definedName>
    <definedName name="test4" localSheetId="41" hidden="1">{"BOP_TAB",#N/A,FALSE,"N";"MIDTERM_TAB",#N/A,FALSE,"O"}</definedName>
    <definedName name="test4" localSheetId="42" hidden="1">{"BOP_TAB",#N/A,FALSE,"N";"MIDTERM_TAB",#N/A,FALSE,"O"}</definedName>
    <definedName name="test4" localSheetId="4" hidden="1">{"BOP_TAB",#N/A,FALSE,"N";"MIDTERM_TAB",#N/A,FALSE,"O"}</definedName>
    <definedName name="test4" localSheetId="6" hidden="1">{"BOP_TAB",#N/A,FALSE,"N";"MIDTERM_TAB",#N/A,FALSE,"O"}</definedName>
    <definedName name="test4" hidden="1">{"BOP_TAB",#N/A,FALSE,"N";"MIDTERM_TAB",#N/A,FALSE,"O"}</definedName>
    <definedName name="test5" localSheetId="2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24" hidden="1">{"BOP_TAB",#N/A,FALSE,"N";"MIDTERM_TAB",#N/A,FALSE,"O";"FUND_CRED",#N/A,FALSE,"P";"DEBT_TAB1",#N/A,FALSE,"Q";"DEBT_TAB2",#N/A,FALSE,"Q";"FORFIN_TAB1",#N/A,FALSE,"R";"FORFIN_TAB2",#N/A,FALSE,"R";"BOP_ANALY",#N/A,FALSE,"U"}</definedName>
    <definedName name="test6" localSheetId="25" hidden="1">{"BOP_TAB",#N/A,FALSE,"N";"MIDTERM_TAB",#N/A,FALSE,"O";"FUND_CRED",#N/A,FALSE,"P";"DEBT_TAB1",#N/A,FALSE,"Q";"DEBT_TAB2",#N/A,FALSE,"Q";"FORFIN_TAB1",#N/A,FALSE,"R";"FORFIN_TAB2",#N/A,FALSE,"R";"BOP_ANALY",#N/A,FALSE,"U"}</definedName>
    <definedName name="test6" localSheetId="28" hidden="1">{"BOP_TAB",#N/A,FALSE,"N";"MIDTERM_TAB",#N/A,FALSE,"O";"FUND_CRED",#N/A,FALSE,"P";"DEBT_TAB1",#N/A,FALSE,"Q";"DEBT_TAB2",#N/A,FALSE,"Q";"FORFIN_TAB1",#N/A,FALSE,"R";"FORFIN_TAB2",#N/A,FALSE,"R";"BOP_ANALY",#N/A,FALSE,"U"}</definedName>
    <definedName name="test6" localSheetId="29"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3" hidden="1">{"BOP_TAB",#N/A,FALSE,"N";"MIDTERM_TAB",#N/A,FALSE,"O";"FUND_CRED",#N/A,FALSE,"P";"DEBT_TAB1",#N/A,FALSE,"Q";"DEBT_TAB2",#N/A,FALSE,"Q";"FORFIN_TAB1",#N/A,FALSE,"R";"FORFIN_TAB2",#N/A,FALSE,"R";"BOP_ANALY",#N/A,FALSE,"U"}</definedName>
    <definedName name="test6" localSheetId="37"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4" hidden="1">{"BOP_TAB",#N/A,FALSE,"N";"MIDTERM_TAB",#N/A,FALSE,"O";"FUND_CRED",#N/A,FALSE,"P";"DEBT_TAB1",#N/A,FALSE,"Q";"DEBT_TAB2",#N/A,FALSE,"Q";"FORFIN_TAB1",#N/A,FALSE,"R";"FORFIN_TAB2",#N/A,FALSE,"R";"BOP_ANALY",#N/A,FALSE,"U"}</definedName>
    <definedName name="test6" localSheetId="6"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24" hidden="1">{"TAB_2",#N/A,FALSE,"A";"DOC",#N/A,FALSE,"DOC";"TAB6_SRBP",#N/A,FALSE,"SR-BP (2)";"TAB_6",#N/A,FALSE,"A";"TAB6_SRBP",#N/A,FALSE,"SR-BP (2)";"SFUNDREV",#N/A,FALSE,"S.Fund Rev";"Tab_arrears",#N/A,FALSE,"Sheet2";"SR_REVEXP",#N/A,FALSE,"Sheet3"}</definedName>
    <definedName name="test7" localSheetId="25" hidden="1">{"TAB_2",#N/A,FALSE,"A";"DOC",#N/A,FALSE,"DOC";"TAB6_SRBP",#N/A,FALSE,"SR-BP (2)";"TAB_6",#N/A,FALSE,"A";"TAB6_SRBP",#N/A,FALSE,"SR-BP (2)";"SFUNDREV",#N/A,FALSE,"S.Fund Rev";"Tab_arrears",#N/A,FALSE,"Sheet2";"SR_REVEXP",#N/A,FALSE,"Sheet3"}</definedName>
    <definedName name="test7" localSheetId="28" hidden="1">{"TAB_2",#N/A,FALSE,"A";"DOC",#N/A,FALSE,"DOC";"TAB6_SRBP",#N/A,FALSE,"SR-BP (2)";"TAB_6",#N/A,FALSE,"A";"TAB6_SRBP",#N/A,FALSE,"SR-BP (2)";"SFUNDREV",#N/A,FALSE,"S.Fund Rev";"Tab_arrears",#N/A,FALSE,"Sheet2";"SR_REVEXP",#N/A,FALSE,"Sheet3"}</definedName>
    <definedName name="test7" localSheetId="29"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3" hidden="1">{"TAB_2",#N/A,FALSE,"A";"DOC",#N/A,FALSE,"DOC";"TAB6_SRBP",#N/A,FALSE,"SR-BP (2)";"TAB_6",#N/A,FALSE,"A";"TAB6_SRBP",#N/A,FALSE,"SR-BP (2)";"SFUNDREV",#N/A,FALSE,"S.Fund Rev";"Tab_arrears",#N/A,FALSE,"Sheet2";"SR_REVEXP",#N/A,FALSE,"Sheet3"}</definedName>
    <definedName name="test7" localSheetId="37"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4" hidden="1">{"TAB_2",#N/A,FALSE,"A";"DOC",#N/A,FALSE,"DOC";"TAB6_SRBP",#N/A,FALSE,"SR-BP (2)";"TAB_6",#N/A,FALSE,"A";"TAB6_SRBP",#N/A,FALSE,"SR-BP (2)";"SFUNDREV",#N/A,FALSE,"S.Fund Rev";"Tab_arrears",#N/A,FALSE,"Sheet2";"SR_REVEXP",#N/A,FALSE,"Sheet3"}</definedName>
    <definedName name="test7" localSheetId="6"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24" hidden="1">{"MONA",#N/A,FALSE,"S"}</definedName>
    <definedName name="test8" localSheetId="25" hidden="1">{"MONA",#N/A,FALSE,"S"}</definedName>
    <definedName name="test8" localSheetId="28" hidden="1">{"MONA",#N/A,FALSE,"S"}</definedName>
    <definedName name="test8" localSheetId="29" hidden="1">{"MONA",#N/A,FALSE,"S"}</definedName>
    <definedName name="test8" localSheetId="31" hidden="1">{"MONA",#N/A,FALSE,"S"}</definedName>
    <definedName name="test8" localSheetId="32" hidden="1">{"MONA",#N/A,FALSE,"S"}</definedName>
    <definedName name="test8" localSheetId="33" hidden="1">{"MONA",#N/A,FALSE,"S"}</definedName>
    <definedName name="test8" localSheetId="37" hidden="1">{"MONA",#N/A,FALSE,"S"}</definedName>
    <definedName name="test8" localSheetId="39" hidden="1">{"MONA",#N/A,FALSE,"S"}</definedName>
    <definedName name="test8" localSheetId="41" hidden="1">{"MONA",#N/A,FALSE,"S"}</definedName>
    <definedName name="test8" localSheetId="42" hidden="1">{"MONA",#N/A,FALSE,"S"}</definedName>
    <definedName name="test8" localSheetId="4" hidden="1">{"MONA",#N/A,FALSE,"S"}</definedName>
    <definedName name="test8" localSheetId="6" hidden="1">{"MONA",#N/A,FALSE,"S"}</definedName>
    <definedName name="test8" hidden="1">{"MONA",#N/A,FALSE,"S"}</definedName>
    <definedName name="test9" localSheetId="24" hidden="1">{"partial screen",#N/A,FALSE,"State_Gov't"}</definedName>
    <definedName name="test9" localSheetId="25" hidden="1">{"partial screen",#N/A,FALSE,"State_Gov't"}</definedName>
    <definedName name="test9" localSheetId="28" hidden="1">{"partial screen",#N/A,FALSE,"State_Gov't"}</definedName>
    <definedName name="test9" localSheetId="29" hidden="1">{"partial screen",#N/A,FALSE,"State_Gov't"}</definedName>
    <definedName name="test9" localSheetId="31" hidden="1">{"partial screen",#N/A,FALSE,"State_Gov't"}</definedName>
    <definedName name="test9" localSheetId="32" hidden="1">{"partial screen",#N/A,FALSE,"State_Gov't"}</definedName>
    <definedName name="test9" localSheetId="33" hidden="1">{"partial screen",#N/A,FALSE,"State_Gov't"}</definedName>
    <definedName name="test9" localSheetId="37" hidden="1">{"partial screen",#N/A,FALSE,"State_Gov't"}</definedName>
    <definedName name="test9" localSheetId="39" hidden="1">{"partial screen",#N/A,FALSE,"State_Gov't"}</definedName>
    <definedName name="test9" localSheetId="41" hidden="1">{"partial screen",#N/A,FALSE,"State_Gov't"}</definedName>
    <definedName name="test9" localSheetId="42" hidden="1">{"partial screen",#N/A,FALSE,"State_Gov't"}</definedName>
    <definedName name="test9" localSheetId="4" hidden="1">{"partial screen",#N/A,FALSE,"State_Gov't"}</definedName>
    <definedName name="test9" localSheetId="6" hidden="1">{"partial screen",#N/A,FALSE,"State_Gov't"}</definedName>
    <definedName name="test9" hidden="1">{"partial screen",#N/A,FALSE,"State_Gov't"}</definedName>
    <definedName name="ts" localSheetId="24" hidden="1">{"CBA",#N/A,FALSE,"TAB4";"MS",#N/A,FALSE,"TAB5";"BANKLOANS",#N/A,FALSE,"TAB21APP ";"INTEREST",#N/A,FALSE,"TAB22APP"}</definedName>
    <definedName name="ts" localSheetId="25" hidden="1">{"CBA",#N/A,FALSE,"TAB4";"MS",#N/A,FALSE,"TAB5";"BANKLOANS",#N/A,FALSE,"TAB21APP ";"INTEREST",#N/A,FALSE,"TAB22APP"}</definedName>
    <definedName name="ts" localSheetId="28" hidden="1">{"CBA",#N/A,FALSE,"TAB4";"MS",#N/A,FALSE,"TAB5";"BANKLOANS",#N/A,FALSE,"TAB21APP ";"INTEREST",#N/A,FALSE,"TAB22APP"}</definedName>
    <definedName name="ts" localSheetId="29" hidden="1">{"CBA",#N/A,FALSE,"TAB4";"MS",#N/A,FALSE,"TAB5";"BANKLOANS",#N/A,FALSE,"TAB21APP ";"INTEREST",#N/A,FALSE,"TAB22APP"}</definedName>
    <definedName name="ts" localSheetId="31" hidden="1">{"CBA",#N/A,FALSE,"TAB4";"MS",#N/A,FALSE,"TAB5";"BANKLOANS",#N/A,FALSE,"TAB21APP ";"INTEREST",#N/A,FALSE,"TAB22APP"}</definedName>
    <definedName name="ts" localSheetId="32" hidden="1">{"CBA",#N/A,FALSE,"TAB4";"MS",#N/A,FALSE,"TAB5";"BANKLOANS",#N/A,FALSE,"TAB21APP ";"INTEREST",#N/A,FALSE,"TAB22APP"}</definedName>
    <definedName name="ts" localSheetId="33" hidden="1">{"CBA",#N/A,FALSE,"TAB4";"MS",#N/A,FALSE,"TAB5";"BANKLOANS",#N/A,FALSE,"TAB21APP ";"INTEREST",#N/A,FALSE,"TAB22APP"}</definedName>
    <definedName name="ts" localSheetId="37" hidden="1">{"CBA",#N/A,FALSE,"TAB4";"MS",#N/A,FALSE,"TAB5";"BANKLOANS",#N/A,FALSE,"TAB21APP ";"INTEREST",#N/A,FALSE,"TAB22APP"}</definedName>
    <definedName name="ts" localSheetId="39" hidden="1">{"CBA",#N/A,FALSE,"TAB4";"MS",#N/A,FALSE,"TAB5";"BANKLOANS",#N/A,FALSE,"TAB21APP ";"INTEREST",#N/A,FALSE,"TAB22APP"}</definedName>
    <definedName name="ts" localSheetId="41" hidden="1">{"CBA",#N/A,FALSE,"TAB4";"MS",#N/A,FALSE,"TAB5";"BANKLOANS",#N/A,FALSE,"TAB21APP ";"INTEREST",#N/A,FALSE,"TAB22APP"}</definedName>
    <definedName name="ts" localSheetId="42" hidden="1">{"CBA",#N/A,FALSE,"TAB4";"MS",#N/A,FALSE,"TAB5";"BANKLOANS",#N/A,FALSE,"TAB21APP ";"INTEREST",#N/A,FALSE,"TAB22APP"}</definedName>
    <definedName name="ts" localSheetId="4" hidden="1">{"CBA",#N/A,FALSE,"TAB4";"MS",#N/A,FALSE,"TAB5";"BANKLOANS",#N/A,FALSE,"TAB21APP ";"INTEREST",#N/A,FALSE,"TAB22APP"}</definedName>
    <definedName name="ts" localSheetId="6" hidden="1">{"CBA",#N/A,FALSE,"TAB4";"MS",#N/A,FALSE,"TAB5";"BANKLOANS",#N/A,FALSE,"TAB21APP ";"INTEREST",#N/A,FALSE,"TAB22APP"}</definedName>
    <definedName name="ts" hidden="1">{"CBA",#N/A,FALSE,"TAB4";"MS",#N/A,FALSE,"TAB5";"BANKLOANS",#N/A,FALSE,"TAB21APP ";"INTEREST",#N/A,FALSE,"TAB22APP"}</definedName>
    <definedName name="tt" localSheetId="24" hidden="1">{"Tab1",#N/A,FALSE,"P";"Tab2",#N/A,FALSE,"P"}</definedName>
    <definedName name="tt" localSheetId="25" hidden="1">{"Tab1",#N/A,FALSE,"P";"Tab2",#N/A,FALSE,"P"}</definedName>
    <definedName name="tt" localSheetId="28" hidden="1">{"Tab1",#N/A,FALSE,"P";"Tab2",#N/A,FALSE,"P"}</definedName>
    <definedName name="tt" localSheetId="29" hidden="1">{"Tab1",#N/A,FALSE,"P";"Tab2",#N/A,FALSE,"P"}</definedName>
    <definedName name="tt" localSheetId="31" hidden="1">{"Tab1",#N/A,FALSE,"P";"Tab2",#N/A,FALSE,"P"}</definedName>
    <definedName name="tt" localSheetId="32" hidden="1">{"Tab1",#N/A,FALSE,"P";"Tab2",#N/A,FALSE,"P"}</definedName>
    <definedName name="tt" localSheetId="33" hidden="1">{"Tab1",#N/A,FALSE,"P";"Tab2",#N/A,FALSE,"P"}</definedName>
    <definedName name="tt" localSheetId="37" hidden="1">{"Tab1",#N/A,FALSE,"P";"Tab2",#N/A,FALSE,"P"}</definedName>
    <definedName name="tt" localSheetId="39" hidden="1">{"Tab1",#N/A,FALSE,"P";"Tab2",#N/A,FALSE,"P"}</definedName>
    <definedName name="tt" localSheetId="41" hidden="1">{"Tab1",#N/A,FALSE,"P";"Tab2",#N/A,FALSE,"P"}</definedName>
    <definedName name="tt" localSheetId="42" hidden="1">{"Tab1",#N/A,FALSE,"P";"Tab2",#N/A,FALSE,"P"}</definedName>
    <definedName name="tt" localSheetId="4" hidden="1">{"Tab1",#N/A,FALSE,"P";"Tab2",#N/A,FALSE,"P"}</definedName>
    <definedName name="tt" localSheetId="6" hidden="1">{"Tab1",#N/A,FALSE,"P";"Tab2",#N/A,FALSE,"P"}</definedName>
    <definedName name="tt" hidden="1">{"Tab1",#N/A,FALSE,"P";"Tab2",#N/A,FALSE,"P"}</definedName>
    <definedName name="ttt" localSheetId="24" hidden="1">{"Tab1",#N/A,FALSE,"P";"Tab2",#N/A,FALSE,"P"}</definedName>
    <definedName name="ttt" localSheetId="25" hidden="1">{"Tab1",#N/A,FALSE,"P";"Tab2",#N/A,FALSE,"P"}</definedName>
    <definedName name="ttt" localSheetId="28" hidden="1">{"Tab1",#N/A,FALSE,"P";"Tab2",#N/A,FALSE,"P"}</definedName>
    <definedName name="ttt" localSheetId="29" hidden="1">{"Tab1",#N/A,FALSE,"P";"Tab2",#N/A,FALSE,"P"}</definedName>
    <definedName name="ttt" localSheetId="31" hidden="1">{"Tab1",#N/A,FALSE,"P";"Tab2",#N/A,FALSE,"P"}</definedName>
    <definedName name="ttt" localSheetId="32" hidden="1">{"Tab1",#N/A,FALSE,"P";"Tab2",#N/A,FALSE,"P"}</definedName>
    <definedName name="ttt" localSheetId="33" hidden="1">{"Tab1",#N/A,FALSE,"P";"Tab2",#N/A,FALSE,"P"}</definedName>
    <definedName name="ttt" localSheetId="37" hidden="1">{"Tab1",#N/A,FALSE,"P";"Tab2",#N/A,FALSE,"P"}</definedName>
    <definedName name="ttt" localSheetId="39" hidden="1">{"Tab1",#N/A,FALSE,"P";"Tab2",#N/A,FALSE,"P"}</definedName>
    <definedName name="ttt" localSheetId="41" hidden="1">{"Tab1",#N/A,FALSE,"P";"Tab2",#N/A,FALSE,"P"}</definedName>
    <definedName name="ttt" localSheetId="42" hidden="1">{"Tab1",#N/A,FALSE,"P";"Tab2",#N/A,FALSE,"P"}</definedName>
    <definedName name="ttt" localSheetId="4" hidden="1">{"Tab1",#N/A,FALSE,"P";"Tab2",#N/A,FALSE,"P"}</definedName>
    <definedName name="ttt" localSheetId="6" hidden="1">{"Tab1",#N/A,FALSE,"P";"Tab2",#N/A,FALSE,"P"}</definedName>
    <definedName name="ttt" hidden="1">{"Tab1",#N/A,FALSE,"P";"Tab2",#N/A,FALSE,"P"}</definedName>
    <definedName name="ttttt" localSheetId="4" hidden="1">#REF!</definedName>
    <definedName name="ttttt" localSheetId="6" hidden="1">#REF!</definedName>
    <definedName name="ttttt" hidden="1">#REF!</definedName>
    <definedName name="tyui" localSheetId="24" hidden="1">{"Tab1",#N/A,FALSE,"P";"Tab2",#N/A,FALSE,"P"}</definedName>
    <definedName name="tyui" localSheetId="25" hidden="1">{"Tab1",#N/A,FALSE,"P";"Tab2",#N/A,FALSE,"P"}</definedName>
    <definedName name="tyui" localSheetId="28" hidden="1">{"Tab1",#N/A,FALSE,"P";"Tab2",#N/A,FALSE,"P"}</definedName>
    <definedName name="tyui" localSheetId="29" hidden="1">{"Tab1",#N/A,FALSE,"P";"Tab2",#N/A,FALSE,"P"}</definedName>
    <definedName name="tyui" localSheetId="31" hidden="1">{"Tab1",#N/A,FALSE,"P";"Tab2",#N/A,FALSE,"P"}</definedName>
    <definedName name="tyui" localSheetId="32" hidden="1">{"Tab1",#N/A,FALSE,"P";"Tab2",#N/A,FALSE,"P"}</definedName>
    <definedName name="tyui" localSheetId="33" hidden="1">{"Tab1",#N/A,FALSE,"P";"Tab2",#N/A,FALSE,"P"}</definedName>
    <definedName name="tyui" localSheetId="37" hidden="1">{"Tab1",#N/A,FALSE,"P";"Tab2",#N/A,FALSE,"P"}</definedName>
    <definedName name="tyui" localSheetId="39" hidden="1">{"Tab1",#N/A,FALSE,"P";"Tab2",#N/A,FALSE,"P"}</definedName>
    <definedName name="tyui" localSheetId="41" hidden="1">{"Tab1",#N/A,FALSE,"P";"Tab2",#N/A,FALSE,"P"}</definedName>
    <definedName name="tyui" localSheetId="42" hidden="1">{"Tab1",#N/A,FALSE,"P";"Tab2",#N/A,FALSE,"P"}</definedName>
    <definedName name="tyui" localSheetId="4" hidden="1">{"Tab1",#N/A,FALSE,"P";"Tab2",#N/A,FALSE,"P"}</definedName>
    <definedName name="tyui" localSheetId="6" hidden="1">{"Tab1",#N/A,FALSE,"P";"Tab2",#N/A,FALSE,"P"}</definedName>
    <definedName name="tyui" hidden="1">{"Tab1",#N/A,FALSE,"P";"Tab2",#N/A,FALSE,"P"}</definedName>
    <definedName name="uio" localSheetId="24" hidden="1">{"TRADE_COMP",#N/A,FALSE,"TAB23APP";"BOP",#N/A,FALSE,"TAB6";"DOT",#N/A,FALSE,"TAB24APP";"EXTDEBT",#N/A,FALSE,"TAB25APP"}</definedName>
    <definedName name="uio" localSheetId="25" hidden="1">{"TRADE_COMP",#N/A,FALSE,"TAB23APP";"BOP",#N/A,FALSE,"TAB6";"DOT",#N/A,FALSE,"TAB24APP";"EXTDEBT",#N/A,FALSE,"TAB25APP"}</definedName>
    <definedName name="uio" localSheetId="28" hidden="1">{"TRADE_COMP",#N/A,FALSE,"TAB23APP";"BOP",#N/A,FALSE,"TAB6";"DOT",#N/A,FALSE,"TAB24APP";"EXTDEBT",#N/A,FALSE,"TAB25APP"}</definedName>
    <definedName name="uio" localSheetId="29" hidden="1">{"TRADE_COMP",#N/A,FALSE,"TAB23APP";"BOP",#N/A,FALSE,"TAB6";"DOT",#N/A,FALSE,"TAB24APP";"EXTDEBT",#N/A,FALSE,"TAB25APP"}</definedName>
    <definedName name="uio" localSheetId="31" hidden="1">{"TRADE_COMP",#N/A,FALSE,"TAB23APP";"BOP",#N/A,FALSE,"TAB6";"DOT",#N/A,FALSE,"TAB24APP";"EXTDEBT",#N/A,FALSE,"TAB25APP"}</definedName>
    <definedName name="uio" localSheetId="32" hidden="1">{"TRADE_COMP",#N/A,FALSE,"TAB23APP";"BOP",#N/A,FALSE,"TAB6";"DOT",#N/A,FALSE,"TAB24APP";"EXTDEBT",#N/A,FALSE,"TAB25APP"}</definedName>
    <definedName name="uio" localSheetId="33" hidden="1">{"TRADE_COMP",#N/A,FALSE,"TAB23APP";"BOP",#N/A,FALSE,"TAB6";"DOT",#N/A,FALSE,"TAB24APP";"EXTDEBT",#N/A,FALSE,"TAB25APP"}</definedName>
    <definedName name="uio" localSheetId="37" hidden="1">{"TRADE_COMP",#N/A,FALSE,"TAB23APP";"BOP",#N/A,FALSE,"TAB6";"DOT",#N/A,FALSE,"TAB24APP";"EXTDEBT",#N/A,FALSE,"TAB25APP"}</definedName>
    <definedName name="uio" localSheetId="39" hidden="1">{"TRADE_COMP",#N/A,FALSE,"TAB23APP";"BOP",#N/A,FALSE,"TAB6";"DOT",#N/A,FALSE,"TAB24APP";"EXTDEBT",#N/A,FALSE,"TAB25APP"}</definedName>
    <definedName name="uio" localSheetId="41" hidden="1">{"TRADE_COMP",#N/A,FALSE,"TAB23APP";"BOP",#N/A,FALSE,"TAB6";"DOT",#N/A,FALSE,"TAB24APP";"EXTDEBT",#N/A,FALSE,"TAB25APP"}</definedName>
    <definedName name="uio" localSheetId="42" hidden="1">{"TRADE_COMP",#N/A,FALSE,"TAB23APP";"BOP",#N/A,FALSE,"TAB6";"DOT",#N/A,FALSE,"TAB24APP";"EXTDEBT",#N/A,FALSE,"TAB25APP"}</definedName>
    <definedName name="uio" localSheetId="4" hidden="1">{"TRADE_COMP",#N/A,FALSE,"TAB23APP";"BOP",#N/A,FALSE,"TAB6";"DOT",#N/A,FALSE,"TAB24APP";"EXTDEBT",#N/A,FALSE,"TAB25APP"}</definedName>
    <definedName name="uio" localSheetId="6" hidden="1">{"TRADE_COMP",#N/A,FALSE,"TAB23APP";"BOP",#N/A,FALSE,"TAB6";"DOT",#N/A,FALSE,"TAB24APP";"EXTDEBT",#N/A,FALSE,"TAB25APP"}</definedName>
    <definedName name="uio" hidden="1">{"TRADE_COMP",#N/A,FALSE,"TAB23APP";"BOP",#N/A,FALSE,"TAB6";"DOT",#N/A,FALSE,"TAB24APP";"EXTDEBT",#N/A,FALSE,"TAB25APP"}</definedName>
    <definedName name="uiop" localSheetId="24" hidden="1">{"mt1",#N/A,FALSE,"Debt";"mt2",#N/A,FALSE,"Debt";"mt3",#N/A,FALSE,"Debt";"mt4",#N/A,FALSE,"Debt";"mt5",#N/A,FALSE,"Debt";"mt6",#N/A,FALSE,"Debt";"mt7",#N/A,FALSE,"Debt"}</definedName>
    <definedName name="uiop" localSheetId="25" hidden="1">{"mt1",#N/A,FALSE,"Debt";"mt2",#N/A,FALSE,"Debt";"mt3",#N/A,FALSE,"Debt";"mt4",#N/A,FALSE,"Debt";"mt5",#N/A,FALSE,"Debt";"mt6",#N/A,FALSE,"Debt";"mt7",#N/A,FALSE,"Debt"}</definedName>
    <definedName name="uiop" localSheetId="28" hidden="1">{"mt1",#N/A,FALSE,"Debt";"mt2",#N/A,FALSE,"Debt";"mt3",#N/A,FALSE,"Debt";"mt4",#N/A,FALSE,"Debt";"mt5",#N/A,FALSE,"Debt";"mt6",#N/A,FALSE,"Debt";"mt7",#N/A,FALSE,"Debt"}</definedName>
    <definedName name="uiop" localSheetId="29"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3" hidden="1">{"mt1",#N/A,FALSE,"Debt";"mt2",#N/A,FALSE,"Debt";"mt3",#N/A,FALSE,"Debt";"mt4",#N/A,FALSE,"Debt";"mt5",#N/A,FALSE,"Debt";"mt6",#N/A,FALSE,"Debt";"mt7",#N/A,FALSE,"Debt"}</definedName>
    <definedName name="uiop" localSheetId="37"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4" hidden="1">{"mt1",#N/A,FALSE,"Debt";"mt2",#N/A,FALSE,"Debt";"mt3",#N/A,FALSE,"Debt";"mt4",#N/A,FALSE,"Debt";"mt5",#N/A,FALSE,"Debt";"mt6",#N/A,FALSE,"Debt";"mt7",#N/A,FALSE,"Debt"}</definedName>
    <definedName name="uiop" localSheetId="6"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24" hidden="1">{"Main Economic Indicators",#N/A,FALSE,"C"}</definedName>
    <definedName name="uop" localSheetId="25" hidden="1">{"Main Economic Indicators",#N/A,FALSE,"C"}</definedName>
    <definedName name="uop" localSheetId="28" hidden="1">{"Main Economic Indicators",#N/A,FALSE,"C"}</definedName>
    <definedName name="uop" localSheetId="29" hidden="1">{"Main Economic Indicators",#N/A,FALSE,"C"}</definedName>
    <definedName name="uop" localSheetId="31" hidden="1">{"Main Economic Indicators",#N/A,FALSE,"C"}</definedName>
    <definedName name="uop" localSheetId="32" hidden="1">{"Main Economic Indicators",#N/A,FALSE,"C"}</definedName>
    <definedName name="uop" localSheetId="33" hidden="1">{"Main Economic Indicators",#N/A,FALSE,"C"}</definedName>
    <definedName name="uop" localSheetId="37" hidden="1">{"Main Economic Indicators",#N/A,FALSE,"C"}</definedName>
    <definedName name="uop" localSheetId="39" hidden="1">{"Main Economic Indicators",#N/A,FALSE,"C"}</definedName>
    <definedName name="uop" localSheetId="41" hidden="1">{"Main Economic Indicators",#N/A,FALSE,"C"}</definedName>
    <definedName name="uop" localSheetId="42" hidden="1">{"Main Economic Indicators",#N/A,FALSE,"C"}</definedName>
    <definedName name="uop" localSheetId="4" hidden="1">{"Main Economic Indicators",#N/A,FALSE,"C"}</definedName>
    <definedName name="uop" localSheetId="6" hidden="1">{"Main Economic Indicators",#N/A,FALSE,"C"}</definedName>
    <definedName name="uop" hidden="1">{"Main Economic Indicators",#N/A,FALSE,"C"}</definedName>
    <definedName name="uu" localSheetId="24" hidden="1">{"Riqfin97",#N/A,FALSE,"Tran";"Riqfinpro",#N/A,FALSE,"Tran"}</definedName>
    <definedName name="uu" localSheetId="25" hidden="1">{"Riqfin97",#N/A,FALSE,"Tran";"Riqfinpro",#N/A,FALSE,"Tran"}</definedName>
    <definedName name="uu" localSheetId="28" hidden="1">{"Riqfin97",#N/A,FALSE,"Tran";"Riqfinpro",#N/A,FALSE,"Tran"}</definedName>
    <definedName name="uu" localSheetId="29" hidden="1">{"Riqfin97",#N/A,FALSE,"Tran";"Riqfinpro",#N/A,FALSE,"Tran"}</definedName>
    <definedName name="uu" localSheetId="31" hidden="1">{"Riqfin97",#N/A,FALSE,"Tran";"Riqfinpro",#N/A,FALSE,"Tran"}</definedName>
    <definedName name="uu" localSheetId="32" hidden="1">{"Riqfin97",#N/A,FALSE,"Tran";"Riqfinpro",#N/A,FALSE,"Tran"}</definedName>
    <definedName name="uu" localSheetId="33" hidden="1">{"Riqfin97",#N/A,FALSE,"Tran";"Riqfinpro",#N/A,FALSE,"Tran"}</definedName>
    <definedName name="uu" localSheetId="37" hidden="1">{"Riqfin97",#N/A,FALSE,"Tran";"Riqfinpro",#N/A,FALSE,"Tran"}</definedName>
    <definedName name="uu" localSheetId="39" hidden="1">{"Riqfin97",#N/A,FALSE,"Tran";"Riqfinpro",#N/A,FALSE,"Tran"}</definedName>
    <definedName name="uu" localSheetId="41" hidden="1">{"Riqfin97",#N/A,FALSE,"Tran";"Riqfinpro",#N/A,FALSE,"Tran"}</definedName>
    <definedName name="uu" localSheetId="42" hidden="1">{"Riqfin97",#N/A,FALSE,"Tran";"Riqfinpro",#N/A,FALSE,"Tran"}</definedName>
    <definedName name="uu" localSheetId="4" hidden="1">{"Riqfin97",#N/A,FALSE,"Tran";"Riqfinpro",#N/A,FALSE,"Tran"}</definedName>
    <definedName name="uu" localSheetId="6" hidden="1">{"Riqfin97",#N/A,FALSE,"Tran";"Riqfinpro",#N/A,FALSE,"Tran"}</definedName>
    <definedName name="uu" hidden="1">{"Riqfin97",#N/A,FALSE,"Tran";"Riqfinpro",#N/A,FALSE,"Tran"}</definedName>
    <definedName name="uuu" localSheetId="24" hidden="1">{"Riqfin97",#N/A,FALSE,"Tran";"Riqfinpro",#N/A,FALSE,"Tran"}</definedName>
    <definedName name="uuu" localSheetId="25" hidden="1">{"Riqfin97",#N/A,FALSE,"Tran";"Riqfinpro",#N/A,FALSE,"Tran"}</definedName>
    <definedName name="uuu" localSheetId="28" hidden="1">{"Riqfin97",#N/A,FALSE,"Tran";"Riqfinpro",#N/A,FALSE,"Tran"}</definedName>
    <definedName name="uuu" localSheetId="29" hidden="1">{"Riqfin97",#N/A,FALSE,"Tran";"Riqfinpro",#N/A,FALSE,"Tran"}</definedName>
    <definedName name="uuu" localSheetId="31" hidden="1">{"Riqfin97",#N/A,FALSE,"Tran";"Riqfinpro",#N/A,FALSE,"Tran"}</definedName>
    <definedName name="uuu" localSheetId="32" hidden="1">{"Riqfin97",#N/A,FALSE,"Tran";"Riqfinpro",#N/A,FALSE,"Tran"}</definedName>
    <definedName name="uuu" localSheetId="33" hidden="1">{"Riqfin97",#N/A,FALSE,"Tran";"Riqfinpro",#N/A,FALSE,"Tran"}</definedName>
    <definedName name="uuu" localSheetId="37" hidden="1">{"Riqfin97",#N/A,FALSE,"Tran";"Riqfinpro",#N/A,FALSE,"Tran"}</definedName>
    <definedName name="uuu" localSheetId="39" hidden="1">{"Riqfin97",#N/A,FALSE,"Tran";"Riqfinpro",#N/A,FALSE,"Tran"}</definedName>
    <definedName name="uuu" localSheetId="41" hidden="1">{"Riqfin97",#N/A,FALSE,"Tran";"Riqfinpro",#N/A,FALSE,"Tran"}</definedName>
    <definedName name="uuu" localSheetId="42" hidden="1">{"Riqfin97",#N/A,FALSE,"Tran";"Riqfinpro",#N/A,FALSE,"Tran"}</definedName>
    <definedName name="uuu" localSheetId="4" hidden="1">{"Riqfin97",#N/A,FALSE,"Tran";"Riqfinpro",#N/A,FALSE,"Tran"}</definedName>
    <definedName name="uuu" localSheetId="6" hidden="1">{"Riqfin97",#N/A,FALSE,"Tran";"Riqfinpro",#N/A,FALSE,"Tran"}</definedName>
    <definedName name="uuu" hidden="1">{"Riqfin97",#N/A,FALSE,"Tran";"Riqfinpro",#N/A,FALSE,"Tran"}</definedName>
    <definedName name="uylujlhjljhl" localSheetId="24" hidden="1">{"partial screen",#N/A,FALSE,"State_Gov't"}</definedName>
    <definedName name="uylujlhjljhl" localSheetId="25" hidden="1">{"partial screen",#N/A,FALSE,"State_Gov't"}</definedName>
    <definedName name="uylujlhjljhl" localSheetId="28" hidden="1">{"partial screen",#N/A,FALSE,"State_Gov't"}</definedName>
    <definedName name="uylujlhjljhl" localSheetId="29" hidden="1">{"partial screen",#N/A,FALSE,"State_Gov't"}</definedName>
    <definedName name="uylujlhjljhl" localSheetId="31" hidden="1">{"partial screen",#N/A,FALSE,"State_Gov't"}</definedName>
    <definedName name="uylujlhjljhl" localSheetId="32" hidden="1">{"partial screen",#N/A,FALSE,"State_Gov't"}</definedName>
    <definedName name="uylujlhjljhl" localSheetId="33" hidden="1">{"partial screen",#N/A,FALSE,"State_Gov't"}</definedName>
    <definedName name="uylujlhjljhl" localSheetId="37" hidden="1">{"partial screen",#N/A,FALSE,"State_Gov't"}</definedName>
    <definedName name="uylujlhjljhl" localSheetId="39" hidden="1">{"partial screen",#N/A,FALSE,"State_Gov't"}</definedName>
    <definedName name="uylujlhjljhl" localSheetId="41" hidden="1">{"partial screen",#N/A,FALSE,"State_Gov't"}</definedName>
    <definedName name="uylujlhjljhl" localSheetId="42" hidden="1">{"partial screen",#N/A,FALSE,"State_Gov't"}</definedName>
    <definedName name="uylujlhjljhl" localSheetId="4" hidden="1">{"partial screen",#N/A,FALSE,"State_Gov't"}</definedName>
    <definedName name="uylujlhjljhl" localSheetId="6" hidden="1">{"partial screen",#N/A,FALSE,"State_Gov't"}</definedName>
    <definedName name="uylujlhjljhl" hidden="1">{"partial screen",#N/A,FALSE,"State_Gov't"}</definedName>
    <definedName name="vbn" localSheetId="24" hidden="1">{"macro",#N/A,FALSE,"Macro";"smq2",#N/A,FALSE,"Data";"smq3",#N/A,FALSE,"Data";"smq4",#N/A,FALSE,"Data";"smq5",#N/A,FALSE,"Data";"smq6",#N/A,FALSE,"Data";"smq7",#N/A,FALSE,"Data";"smq8",#N/A,FALSE,"Data";"smq9",#N/A,FALSE,"Data"}</definedName>
    <definedName name="vbn" localSheetId="25" hidden="1">{"macro",#N/A,FALSE,"Macro";"smq2",#N/A,FALSE,"Data";"smq3",#N/A,FALSE,"Data";"smq4",#N/A,FALSE,"Data";"smq5",#N/A,FALSE,"Data";"smq6",#N/A,FALSE,"Data";"smq7",#N/A,FALSE,"Data";"smq8",#N/A,FALSE,"Data";"smq9",#N/A,FALSE,"Data"}</definedName>
    <definedName name="vbn" localSheetId="28" hidden="1">{"macro",#N/A,FALSE,"Macro";"smq2",#N/A,FALSE,"Data";"smq3",#N/A,FALSE,"Data";"smq4",#N/A,FALSE,"Data";"smq5",#N/A,FALSE,"Data";"smq6",#N/A,FALSE,"Data";"smq7",#N/A,FALSE,"Data";"smq8",#N/A,FALSE,"Data";"smq9",#N/A,FALSE,"Data"}</definedName>
    <definedName name="vbn" localSheetId="29"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3" hidden="1">{"macro",#N/A,FALSE,"Macro";"smq2",#N/A,FALSE,"Data";"smq3",#N/A,FALSE,"Data";"smq4",#N/A,FALSE,"Data";"smq5",#N/A,FALSE,"Data";"smq6",#N/A,FALSE,"Data";"smq7",#N/A,FALSE,"Data";"smq8",#N/A,FALSE,"Data";"smq9",#N/A,FALSE,"Data"}</definedName>
    <definedName name="vbn" localSheetId="37"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4" hidden="1">{"macro",#N/A,FALSE,"Macro";"smq2",#N/A,FALSE,"Data";"smq3",#N/A,FALSE,"Data";"smq4",#N/A,FALSE,"Data";"smq5",#N/A,FALSE,"Data";"smq6",#N/A,FALSE,"Data";"smq7",#N/A,FALSE,"Data";"smq8",#N/A,FALSE,"Data";"smq9",#N/A,FALSE,"Data"}</definedName>
    <definedName name="vbn" localSheetId="6"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24" hidden="1">{"Tab1",#N/A,FALSE,"P";"Tab2",#N/A,FALSE,"P"}</definedName>
    <definedName name="vv" localSheetId="25" hidden="1">{"Tab1",#N/A,FALSE,"P";"Tab2",#N/A,FALSE,"P"}</definedName>
    <definedName name="vv" localSheetId="28" hidden="1">{"Tab1",#N/A,FALSE,"P";"Tab2",#N/A,FALSE,"P"}</definedName>
    <definedName name="vv" localSheetId="29" hidden="1">{"Tab1",#N/A,FALSE,"P";"Tab2",#N/A,FALSE,"P"}</definedName>
    <definedName name="vv" localSheetId="31" hidden="1">{"Tab1",#N/A,FALSE,"P";"Tab2",#N/A,FALSE,"P"}</definedName>
    <definedName name="vv" localSheetId="32" hidden="1">{"Tab1",#N/A,FALSE,"P";"Tab2",#N/A,FALSE,"P"}</definedName>
    <definedName name="vv" localSheetId="33" hidden="1">{"Tab1",#N/A,FALSE,"P";"Tab2",#N/A,FALSE,"P"}</definedName>
    <definedName name="vv" localSheetId="37" hidden="1">{"Tab1",#N/A,FALSE,"P";"Tab2",#N/A,FALSE,"P"}</definedName>
    <definedName name="vv" localSheetId="39" hidden="1">{"Tab1",#N/A,FALSE,"P";"Tab2",#N/A,FALSE,"P"}</definedName>
    <definedName name="vv" localSheetId="41" hidden="1">{"Tab1",#N/A,FALSE,"P";"Tab2",#N/A,FALSE,"P"}</definedName>
    <definedName name="vv" localSheetId="42" hidden="1">{"Tab1",#N/A,FALSE,"P";"Tab2",#N/A,FALSE,"P"}</definedName>
    <definedName name="vv" localSheetId="4" hidden="1">{"Tab1",#N/A,FALSE,"P";"Tab2",#N/A,FALSE,"P"}</definedName>
    <definedName name="vv" localSheetId="6" hidden="1">{"Tab1",#N/A,FALSE,"P";"Tab2",#N/A,FALSE,"P"}</definedName>
    <definedName name="vv" hidden="1">{"Tab1",#N/A,FALSE,"P";"Tab2",#N/A,FALSE,"P"}</definedName>
    <definedName name="vvv" localSheetId="24" hidden="1">{"Tab1",#N/A,FALSE,"P";"Tab2",#N/A,FALSE,"P"}</definedName>
    <definedName name="vvv" localSheetId="25" hidden="1">{"Tab1",#N/A,FALSE,"P";"Tab2",#N/A,FALSE,"P"}</definedName>
    <definedName name="vvv" localSheetId="28" hidden="1">{"Tab1",#N/A,FALSE,"P";"Tab2",#N/A,FALSE,"P"}</definedName>
    <definedName name="vvv" localSheetId="29" hidden="1">{"Tab1",#N/A,FALSE,"P";"Tab2",#N/A,FALSE,"P"}</definedName>
    <definedName name="vvv" localSheetId="31" hidden="1">{"Tab1",#N/A,FALSE,"P";"Tab2",#N/A,FALSE,"P"}</definedName>
    <definedName name="vvv" localSheetId="32" hidden="1">{"Tab1",#N/A,FALSE,"P";"Tab2",#N/A,FALSE,"P"}</definedName>
    <definedName name="vvv" localSheetId="33" hidden="1">{"Tab1",#N/A,FALSE,"P";"Tab2",#N/A,FALSE,"P"}</definedName>
    <definedName name="vvv" localSheetId="37" hidden="1">{"Tab1",#N/A,FALSE,"P";"Tab2",#N/A,FALSE,"P"}</definedName>
    <definedName name="vvv" localSheetId="39" hidden="1">{"Tab1",#N/A,FALSE,"P";"Tab2",#N/A,FALSE,"P"}</definedName>
    <definedName name="vvv" localSheetId="41" hidden="1">{"Tab1",#N/A,FALSE,"P";"Tab2",#N/A,FALSE,"P"}</definedName>
    <definedName name="vvv" localSheetId="42" hidden="1">{"Tab1",#N/A,FALSE,"P";"Tab2",#N/A,FALSE,"P"}</definedName>
    <definedName name="vvv" localSheetId="4" hidden="1">{"Tab1",#N/A,FALSE,"P";"Tab2",#N/A,FALSE,"P"}</definedName>
    <definedName name="vvv" localSheetId="6" hidden="1">{"Tab1",#N/A,FALSE,"P";"Tab2",#N/A,FALSE,"P"}</definedName>
    <definedName name="vvv" hidden="1">{"Tab1",#N/A,FALSE,"P";"Tab2",#N/A,FALSE,"P"}</definedName>
    <definedName name="what" localSheetId="24" hidden="1">{"ca",#N/A,FALSE,"Detailed BOP";"ka",#N/A,FALSE,"Detailed BOP";"btl",#N/A,FALSE,"Detailed BOP";#N/A,#N/A,FALSE,"Debt  Stock TBL";"imfprint",#N/A,FALSE,"IMF";"imfdebtservice",#N/A,FALSE,"IMF";"tradeprint",#N/A,FALSE,"Trade"}</definedName>
    <definedName name="what" localSheetId="25"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29"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3" hidden="1">{"ca",#N/A,FALSE,"Detailed BOP";"ka",#N/A,FALSE,"Detailed BOP";"btl",#N/A,FALSE,"Detailed BOP";#N/A,#N/A,FALSE,"Debt  Stock TBL";"imfprint",#N/A,FALSE,"IMF";"imfdebtservice",#N/A,FALSE,"IMF";"tradeprint",#N/A,FALSE,"Trade"}</definedName>
    <definedName name="what" localSheetId="37"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4"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24" hidden="1">{"TRADE_COMP",#N/A,FALSE,"TAB23APP";"BOP",#N/A,FALSE,"TAB6";"DOT",#N/A,FALSE,"TAB24APP";"EXTDEBT",#N/A,FALSE,"TAB25APP"}</definedName>
    <definedName name="whatever" localSheetId="25" hidden="1">{"TRADE_COMP",#N/A,FALSE,"TAB23APP";"BOP",#N/A,FALSE,"TAB6";"DOT",#N/A,FALSE,"TAB24APP";"EXTDEBT",#N/A,FALSE,"TAB25APP"}</definedName>
    <definedName name="whatever" localSheetId="28" hidden="1">{"TRADE_COMP",#N/A,FALSE,"TAB23APP";"BOP",#N/A,FALSE,"TAB6";"DOT",#N/A,FALSE,"TAB24APP";"EXTDEBT",#N/A,FALSE,"TAB25APP"}</definedName>
    <definedName name="whatever" localSheetId="29" hidden="1">{"TRADE_COMP",#N/A,FALSE,"TAB23APP";"BOP",#N/A,FALSE,"TAB6";"DOT",#N/A,FALSE,"TAB24APP";"EXTDEBT",#N/A,FALSE,"TAB25APP"}</definedName>
    <definedName name="whatever" localSheetId="31" hidden="1">{"TRADE_COMP",#N/A,FALSE,"TAB23APP";"BOP",#N/A,FALSE,"TAB6";"DOT",#N/A,FALSE,"TAB24APP";"EXTDEBT",#N/A,FALSE,"TAB25APP"}</definedName>
    <definedName name="whatever" localSheetId="32" hidden="1">{"TRADE_COMP",#N/A,FALSE,"TAB23APP";"BOP",#N/A,FALSE,"TAB6";"DOT",#N/A,FALSE,"TAB24APP";"EXTDEBT",#N/A,FALSE,"TAB25APP"}</definedName>
    <definedName name="whatever" localSheetId="33" hidden="1">{"TRADE_COMP",#N/A,FALSE,"TAB23APP";"BOP",#N/A,FALSE,"TAB6";"DOT",#N/A,FALSE,"TAB24APP";"EXTDEBT",#N/A,FALSE,"TAB25APP"}</definedName>
    <definedName name="whatever" localSheetId="37" hidden="1">{"TRADE_COMP",#N/A,FALSE,"TAB23APP";"BOP",#N/A,FALSE,"TAB6";"DOT",#N/A,FALSE,"TAB24APP";"EXTDEBT",#N/A,FALSE,"TAB25APP"}</definedName>
    <definedName name="whatever" localSheetId="39" hidden="1">{"TRADE_COMP",#N/A,FALSE,"TAB23APP";"BOP",#N/A,FALSE,"TAB6";"DOT",#N/A,FALSE,"TAB24APP";"EXTDEBT",#N/A,FALSE,"TAB25APP"}</definedName>
    <definedName name="whatever" localSheetId="41" hidden="1">{"TRADE_COMP",#N/A,FALSE,"TAB23APP";"BOP",#N/A,FALSE,"TAB6";"DOT",#N/A,FALSE,"TAB24APP";"EXTDEBT",#N/A,FALSE,"TAB25APP"}</definedName>
    <definedName name="whatever" localSheetId="42" hidden="1">{"TRADE_COMP",#N/A,FALSE,"TAB23APP";"BOP",#N/A,FALSE,"TAB6";"DOT",#N/A,FALSE,"TAB24APP";"EXTDEBT",#N/A,FALSE,"TAB25APP"}</definedName>
    <definedName name="whatever" localSheetId="4" hidden="1">{"TRADE_COMP",#N/A,FALSE,"TAB23APP";"BOP",#N/A,FALSE,"TAB6";"DOT",#N/A,FALSE,"TAB24APP";"EXTDEBT",#N/A,FALSE,"TAB25APP"}</definedName>
    <definedName name="whatever" localSheetId="6" hidden="1">{"TRADE_COMP",#N/A,FALSE,"TAB23APP";"BOP",#N/A,FALSE,"TAB6";"DOT",#N/A,FALSE,"TAB24APP";"EXTDEBT",#N/A,FALSE,"TAB25APP"}</definedName>
    <definedName name="whatever" hidden="1">{"TRADE_COMP",#N/A,FALSE,"TAB23APP";"BOP",#N/A,FALSE,"TAB6";"DOT",#N/A,FALSE,"TAB24APP";"EXTDEBT",#N/A,FALSE,"TAB25APP"}</definedName>
    <definedName name="wr" localSheetId="24" hidden="1">{"macro",#N/A,FALSE,"Macro";"smq2",#N/A,FALSE,"Data";"smq3",#N/A,FALSE,"Data";"smq4",#N/A,FALSE,"Data";"smq5",#N/A,FALSE,"Data";"smq6",#N/A,FALSE,"Data";"smq7",#N/A,FALSE,"Data";"smq8",#N/A,FALSE,"Data";"smq9",#N/A,FALSE,"Data"}</definedName>
    <definedName name="wr" localSheetId="25" hidden="1">{"macro",#N/A,FALSE,"Macro";"smq2",#N/A,FALSE,"Data";"smq3",#N/A,FALSE,"Data";"smq4",#N/A,FALSE,"Data";"smq5",#N/A,FALSE,"Data";"smq6",#N/A,FALSE,"Data";"smq7",#N/A,FALSE,"Data";"smq8",#N/A,FALSE,"Data";"smq9",#N/A,FALSE,"Data"}</definedName>
    <definedName name="wr" localSheetId="28" hidden="1">{"macro",#N/A,FALSE,"Macro";"smq2",#N/A,FALSE,"Data";"smq3",#N/A,FALSE,"Data";"smq4",#N/A,FALSE,"Data";"smq5",#N/A,FALSE,"Data";"smq6",#N/A,FALSE,"Data";"smq7",#N/A,FALSE,"Data";"smq8",#N/A,FALSE,"Data";"smq9",#N/A,FALSE,"Data"}</definedName>
    <definedName name="wr" localSheetId="29"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3" hidden="1">{"macro",#N/A,FALSE,"Macro";"smq2",#N/A,FALSE,"Data";"smq3",#N/A,FALSE,"Data";"smq4",#N/A,FALSE,"Data";"smq5",#N/A,FALSE,"Data";"smq6",#N/A,FALSE,"Data";"smq7",#N/A,FALSE,"Data";"smq8",#N/A,FALSE,"Data";"smq9",#N/A,FALSE,"Data"}</definedName>
    <definedName name="wr" localSheetId="37"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4" hidden="1">{"macro",#N/A,FALSE,"Macro";"smq2",#N/A,FALSE,"Data";"smq3",#N/A,FALSE,"Data";"smq4",#N/A,FALSE,"Data";"smq5",#N/A,FALSE,"Data";"smq6",#N/A,FALSE,"Data";"smq7",#N/A,FALSE,"Data";"smq8",#N/A,FALSE,"Data";"smq9",#N/A,FALSE,"Data"}</definedName>
    <definedName name="wr" localSheetId="6"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24" hidden="1">{"TRADE_COMP",#N/A,FALSE,"TAB23APP";"BOP",#N/A,FALSE,"TAB6";"DOT",#N/A,FALSE,"TAB24APP";"EXTDEBT",#N/A,FALSE,"TAB25APP"}</definedName>
    <definedName name="wrn.97REDBOP." localSheetId="25"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29"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3" hidden="1">{"TRADE_COMP",#N/A,FALSE,"TAB23APP";"BOP",#N/A,FALSE,"TAB6";"DOT",#N/A,FALSE,"TAB24APP";"EXTDEBT",#N/A,FALSE,"TAB25APP"}</definedName>
    <definedName name="wrn.97REDBOP." localSheetId="37"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4" hidden="1">{"TRADE_COMP",#N/A,FALSE,"TAB23APP";"BOP",#N/A,FALSE,"TAB6";"DOT",#N/A,FALSE,"TAB24APP";"EXTDEBT",#N/A,FALSE,"TAB25APP"}</definedName>
    <definedName name="wrn.97REDBOP." localSheetId="6" hidden="1">{"TRADE_COMP",#N/A,FALSE,"TAB23APP";"BOP",#N/A,FALSE,"TAB6";"DOT",#N/A,FALSE,"TAB24APP";"EXTDEBT",#N/A,FALSE,"TAB25APP"}</definedName>
    <definedName name="wrn.97REDBOP." hidden="1">{"TRADE_COMP",#N/A,FALSE,"TAB23APP";"BOP",#N/A,FALSE,"TAB6";"DOT",#N/A,FALSE,"TAB24APP";"EXTDEBT",#N/A,FALSE,"TAB25APP"}</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24" hidden="1">{#N/A,#N/A,FALSE,"DOC";"TB_28",#N/A,FALSE,"FITB_28";"TB_91",#N/A,FALSE,"FITB_91";"TB_182",#N/A,FALSE,"FITB_182";"TB_273",#N/A,FALSE,"FITB_273";"TB_364",#N/A,FALSE,"FITB_364 ";"SUMMARY",#N/A,FALSE,"Summary"}</definedName>
    <definedName name="wrn.ARMTBILLS." localSheetId="25" hidden="1">{#N/A,#N/A,FALSE,"DOC";"TB_28",#N/A,FALSE,"FITB_28";"TB_91",#N/A,FALSE,"FITB_91";"TB_182",#N/A,FALSE,"FITB_182";"TB_273",#N/A,FALSE,"FITB_273";"TB_364",#N/A,FALSE,"FITB_364 ";"SUMMARY",#N/A,FALSE,"Summary"}</definedName>
    <definedName name="wrn.ARMTBILLS." localSheetId="28" hidden="1">{#N/A,#N/A,FALSE,"DOC";"TB_28",#N/A,FALSE,"FITB_28";"TB_91",#N/A,FALSE,"FITB_91";"TB_182",#N/A,FALSE,"FITB_182";"TB_273",#N/A,FALSE,"FITB_273";"TB_364",#N/A,FALSE,"FITB_364 ";"SUMMARY",#N/A,FALSE,"Summary"}</definedName>
    <definedName name="wrn.ARMTBILLS." localSheetId="29"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3" hidden="1">{#N/A,#N/A,FALSE,"DOC";"TB_28",#N/A,FALSE,"FITB_28";"TB_91",#N/A,FALSE,"FITB_91";"TB_182",#N/A,FALSE,"FITB_182";"TB_273",#N/A,FALSE,"FITB_273";"TB_364",#N/A,FALSE,"FITB_364 ";"SUMMARY",#N/A,FALSE,"Summary"}</definedName>
    <definedName name="wrn.ARMTBILLS." localSheetId="37"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4" hidden="1">{#N/A,#N/A,FALSE,"DOC";"TB_28",#N/A,FALSE,"FITB_28";"TB_91",#N/A,FALSE,"FITB_91";"TB_182",#N/A,FALSE,"FITB_182";"TB_273",#N/A,FALSE,"FITB_273";"TB_364",#N/A,FALSE,"FITB_364 ";"SUMMARY",#N/A,FALSE,"Summary"}</definedName>
    <definedName name="wrn.ARMTBILLS." localSheetId="6"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24" hidden="1">{"BOP_TAB",#N/A,FALSE,"N";"MIDTERM_TAB",#N/A,FALSE,"O"}</definedName>
    <definedName name="wrn.BOP_MIDTERM." localSheetId="25" hidden="1">{"BOP_TAB",#N/A,FALSE,"N";"MIDTERM_TAB",#N/A,FALSE,"O"}</definedName>
    <definedName name="wrn.BOP_MIDTERM." localSheetId="28" hidden="1">{"BOP_TAB",#N/A,FALSE,"N";"MIDTERM_TAB",#N/A,FALSE,"O"}</definedName>
    <definedName name="wrn.BOP_MIDTERM." localSheetId="29"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33" hidden="1">{"BOP_TAB",#N/A,FALSE,"N";"MIDTERM_TAB",#N/A,FALSE,"O"}</definedName>
    <definedName name="wrn.BOP_MIDTERM." localSheetId="37" hidden="1">{"BOP_TAB",#N/A,FALSE,"N";"MIDTERM_TAB",#N/A,FALSE,"O"}</definedName>
    <definedName name="wrn.BOP_MIDTERM." localSheetId="39" hidden="1">{"BOP_TAB",#N/A,FALSE,"N";"MIDTERM_TAB",#N/A,FALSE,"O"}</definedName>
    <definedName name="wrn.BOP_MIDTERM." localSheetId="41" hidden="1">{"BOP_TAB",#N/A,FALSE,"N";"MIDTERM_TAB",#N/A,FALSE,"O"}</definedName>
    <definedName name="wrn.BOP_MIDTERM." localSheetId="42" hidden="1">{"BOP_TAB",#N/A,FALSE,"N";"MIDTERM_TAB",#N/A,FALSE,"O"}</definedName>
    <definedName name="wrn.BOP_MIDTERM." localSheetId="4" hidden="1">{"BOP_TAB",#N/A,FALSE,"N";"MIDTERM_TAB",#N/A,FALSE,"O"}</definedName>
    <definedName name="wrn.BOP_MIDTERM." localSheetId="6" hidden="1">{"BOP_TAB",#N/A,FALSE,"N";"MIDTERM_TAB",#N/A,FALSE,"O"}</definedName>
    <definedName name="wrn.BOP_MIDTERM." hidden="1">{"BOP_TAB",#N/A,FALSE,"N";"MIDTERM_TAB",#N/A,FALSE,"O"}</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24" hidden="1">{"ca",#N/A,FALSE,"Detailed BOP";"ka",#N/A,FALSE,"Detailed BOP";"btl",#N/A,FALSE,"Detailed BOP";#N/A,#N/A,FALSE,"Debt  Stock TBL";"imfprint",#N/A,FALSE,"IMF";"imfdebtservice",#N/A,FALSE,"IMF";"tradeprint",#N/A,FALSE,"Trade"}</definedName>
    <definedName name="wrn.IMF._.RR._.Office." localSheetId="25"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29"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3" hidden="1">{"ca",#N/A,FALSE,"Detailed BOP";"ka",#N/A,FALSE,"Detailed BOP";"btl",#N/A,FALSE,"Detailed BOP";#N/A,#N/A,FALSE,"Debt  Stock TBL";"imfprint",#N/A,FALSE,"IMF";"imfdebtservice",#N/A,FALSE,"IMF";"tradeprint",#N/A,FALSE,"Trade"}</definedName>
    <definedName name="wrn.IMF._.RR._.Office." localSheetId="37"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4"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24"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24" hidden="1">{#N/A,#N/A,FALSE,"CB";#N/A,#N/A,FALSE,"CMB";#N/A,#N/A,FALSE,"BSYS";#N/A,#N/A,FALSE,"NBFI";#N/A,#N/A,FALSE,"FSYS"}</definedName>
    <definedName name="wrn.MAIN." localSheetId="25" hidden="1">{#N/A,#N/A,FALSE,"CB";#N/A,#N/A,FALSE,"CMB";#N/A,#N/A,FALSE,"BSYS";#N/A,#N/A,FALSE,"NBFI";#N/A,#N/A,FALSE,"FSYS"}</definedName>
    <definedName name="wrn.MAIN." localSheetId="28" hidden="1">{#N/A,#N/A,FALSE,"CB";#N/A,#N/A,FALSE,"CMB";#N/A,#N/A,FALSE,"BSYS";#N/A,#N/A,FALSE,"NBFI";#N/A,#N/A,FALSE,"FSYS"}</definedName>
    <definedName name="wrn.MAIN." localSheetId="29" hidden="1">{#N/A,#N/A,FALSE,"CB";#N/A,#N/A,FALSE,"CMB";#N/A,#N/A,FALSE,"BSYS";#N/A,#N/A,FALSE,"NBFI";#N/A,#N/A,FALSE,"FSYS"}</definedName>
    <definedName name="wrn.MAIN." localSheetId="31" hidden="1">{#N/A,#N/A,FALSE,"CB";#N/A,#N/A,FALSE,"CMB";#N/A,#N/A,FALSE,"BSYS";#N/A,#N/A,FALSE,"NBFI";#N/A,#N/A,FALSE,"FSYS"}</definedName>
    <definedName name="wrn.MAIN." localSheetId="32" hidden="1">{#N/A,#N/A,FALSE,"CB";#N/A,#N/A,FALSE,"CMB";#N/A,#N/A,FALSE,"BSYS";#N/A,#N/A,FALSE,"NBFI";#N/A,#N/A,FALSE,"FSYS"}</definedName>
    <definedName name="wrn.MAIN." localSheetId="33" hidden="1">{#N/A,#N/A,FALSE,"CB";#N/A,#N/A,FALSE,"CMB";#N/A,#N/A,FALSE,"BSYS";#N/A,#N/A,FALSE,"NBFI";#N/A,#N/A,FALSE,"FSYS"}</definedName>
    <definedName name="wrn.MAIN." localSheetId="37" hidden="1">{#N/A,#N/A,FALSE,"CB";#N/A,#N/A,FALSE,"CMB";#N/A,#N/A,FALSE,"BSYS";#N/A,#N/A,FALSE,"NBFI";#N/A,#N/A,FALSE,"FSYS"}</definedName>
    <definedName name="wrn.MAIN." localSheetId="39" hidden="1">{#N/A,#N/A,FALSE,"CB";#N/A,#N/A,FALSE,"CMB";#N/A,#N/A,FALSE,"BSYS";#N/A,#N/A,FALSE,"NBFI";#N/A,#N/A,FALSE,"FSYS"}</definedName>
    <definedName name="wrn.MAIN." localSheetId="41" hidden="1">{#N/A,#N/A,FALSE,"CB";#N/A,#N/A,FALSE,"CMB";#N/A,#N/A,FALSE,"BSYS";#N/A,#N/A,FALSE,"NBFI";#N/A,#N/A,FALSE,"FSYS"}</definedName>
    <definedName name="wrn.MAIN." localSheetId="42" hidden="1">{#N/A,#N/A,FALSE,"CB";#N/A,#N/A,FALSE,"CMB";#N/A,#N/A,FALSE,"BSYS";#N/A,#N/A,FALSE,"NBFI";#N/A,#N/A,FALSE,"FSYS"}</definedName>
    <definedName name="wrn.MAIN." localSheetId="4" hidden="1">{#N/A,#N/A,FALSE,"CB";#N/A,#N/A,FALSE,"CMB";#N/A,#N/A,FALSE,"BSYS";#N/A,#N/A,FALSE,"NBFI";#N/A,#N/A,FALSE,"FSYS"}</definedName>
    <definedName name="wrn.MAIN." localSheetId="6" hidden="1">{#N/A,#N/A,FALSE,"CB";#N/A,#N/A,FALSE,"CMB";#N/A,#N/A,FALSE,"BSYS";#N/A,#N/A,FALSE,"NBFI";#N/A,#N/A,FALSE,"FSYS"}</definedName>
    <definedName name="wrn.MAIN." hidden="1">{#N/A,#N/A,FALSE,"CB";#N/A,#N/A,FALSE,"CMB";#N/A,#N/A,FALSE,"BSYS";#N/A,#N/A,FALSE,"NBFI";#N/A,#N/A,FALSE,"FSYS"}</definedName>
    <definedName name="wrn.Main._.Economic._.Indicators." localSheetId="24" hidden="1">{"Main Economic Indicators",#N/A,FALSE,"C"}</definedName>
    <definedName name="wrn.Main._.Economic._.Indicators." localSheetId="25" hidden="1">{"Main Economic Indicators",#N/A,FALSE,"C"}</definedName>
    <definedName name="wrn.Main._.Economic._.Indicators." localSheetId="28" hidden="1">{"Main Economic Indicators",#N/A,FALSE,"C"}</definedName>
    <definedName name="wrn.Main._.Economic._.Indicators." localSheetId="29"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3" hidden="1">{"Main Economic Indicators",#N/A,FALSE,"C"}</definedName>
    <definedName name="wrn.Main._.Economic._.Indicators." localSheetId="37" hidden="1">{"Main Economic Indicators",#N/A,FALSE,"C"}</definedName>
    <definedName name="wrn.Main._.Economic._.Indicators." localSheetId="39" hidden="1">{"Main Economic Indicators",#N/A,FALSE,"C"}</definedName>
    <definedName name="wrn.Main._.Economic._.Indicators." localSheetId="41" hidden="1">{"Main Economic Indicators",#N/A,FALSE,"C"}</definedName>
    <definedName name="wrn.Main._.Economic._.Indicators." localSheetId="42" hidden="1">{"Main Economic Indicators",#N/A,FALSE,"C"}</definedName>
    <definedName name="wrn.Main._.Economic._.Indicators." localSheetId="4" hidden="1">{"Main Economic Indicators",#N/A,FALSE,"C"}</definedName>
    <definedName name="wrn.Main._.Economic._.Indicators." localSheetId="6" hidden="1">{"Main Economic Indicators",#N/A,FALSE,"C"}</definedName>
    <definedName name="wrn.Main._.Economic._.Indicators." hidden="1">{"Main Economic Indicators",#N/A,FALSE,"C"}</definedName>
    <definedName name="wrn.MDABOP." localSheetId="24"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24" hidden="1">{"TAB_2",#N/A,FALSE,"A";"DOC",#N/A,FALSE,"DOC";"TAB6_SRBP",#N/A,FALSE,"SR-BP (2)";"TAB_6",#N/A,FALSE,"A";"TAB6_SRBP",#N/A,FALSE,"SR-BP (2)";"SFUNDREV",#N/A,FALSE,"S.Fund Rev";"Tab_arrears",#N/A,FALSE,"Sheet2";"SR_REVEXP",#N/A,FALSE,"Sheet3"}</definedName>
    <definedName name="wrn.MDAFIS." localSheetId="25" hidden="1">{"TAB_2",#N/A,FALSE,"A";"DOC",#N/A,FALSE,"DOC";"TAB6_SRBP",#N/A,FALSE,"SR-BP (2)";"TAB_6",#N/A,FALSE,"A";"TAB6_SRBP",#N/A,FALSE,"SR-BP (2)";"SFUNDREV",#N/A,FALSE,"S.Fund Rev";"Tab_arrears",#N/A,FALSE,"Sheet2";"SR_REVEXP",#N/A,FALSE,"Sheet3"}</definedName>
    <definedName name="wrn.MDAFIS." localSheetId="28" hidden="1">{"TAB_2",#N/A,FALSE,"A";"DOC",#N/A,FALSE,"DOC";"TAB6_SRBP",#N/A,FALSE,"SR-BP (2)";"TAB_6",#N/A,FALSE,"A";"TAB6_SRBP",#N/A,FALSE,"SR-BP (2)";"SFUNDREV",#N/A,FALSE,"S.Fund Rev";"Tab_arrears",#N/A,FALSE,"Sheet2";"SR_REVEXP",#N/A,FALSE,"Sheet3"}</definedName>
    <definedName name="wrn.MDAFIS." localSheetId="29"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3" hidden="1">{"TAB_2",#N/A,FALSE,"A";"DOC",#N/A,FALSE,"DOC";"TAB6_SRBP",#N/A,FALSE,"SR-BP (2)";"TAB_6",#N/A,FALSE,"A";"TAB6_SRBP",#N/A,FALSE,"SR-BP (2)";"SFUNDREV",#N/A,FALSE,"S.Fund Rev";"Tab_arrears",#N/A,FALSE,"Sheet2";"SR_REVEXP",#N/A,FALSE,"Sheet3"}</definedName>
    <definedName name="wrn.MDAFIS." localSheetId="37"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4" hidden="1">{"TAB_2",#N/A,FALSE,"A";"DOC",#N/A,FALSE,"DOC";"TAB6_SRBP",#N/A,FALSE,"SR-BP (2)";"TAB_6",#N/A,FALSE,"A";"TAB6_SRBP",#N/A,FALSE,"SR-BP (2)";"SFUNDREV",#N/A,FALSE,"S.Fund Rev";"Tab_arrears",#N/A,FALSE,"Sheet2";"SR_REVEXP",#N/A,FALSE,"Sheet3"}</definedName>
    <definedName name="wrn.MDAFIS." localSheetId="6"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24" hidden="1">{#N/A,#N/A,FALSE,"CB";#N/A,#N/A,FALSE,"CMB";#N/A,#N/A,FALSE,"NBFI"}</definedName>
    <definedName name="wrn.MIT." localSheetId="25" hidden="1">{#N/A,#N/A,FALSE,"CB";#N/A,#N/A,FALSE,"CMB";#N/A,#N/A,FALSE,"NBFI"}</definedName>
    <definedName name="wrn.MIT." localSheetId="28" hidden="1">{#N/A,#N/A,FALSE,"CB";#N/A,#N/A,FALSE,"CMB";#N/A,#N/A,FALSE,"NBFI"}</definedName>
    <definedName name="wrn.MIT." localSheetId="29" hidden="1">{#N/A,#N/A,FALSE,"CB";#N/A,#N/A,FALSE,"CMB";#N/A,#N/A,FALSE,"NBFI"}</definedName>
    <definedName name="wrn.MIT." localSheetId="31" hidden="1">{#N/A,#N/A,FALSE,"CB";#N/A,#N/A,FALSE,"CMB";#N/A,#N/A,FALSE,"NBFI"}</definedName>
    <definedName name="wrn.MIT." localSheetId="32" hidden="1">{#N/A,#N/A,FALSE,"CB";#N/A,#N/A,FALSE,"CMB";#N/A,#N/A,FALSE,"NBFI"}</definedName>
    <definedName name="wrn.MIT." localSheetId="33" hidden="1">{#N/A,#N/A,FALSE,"CB";#N/A,#N/A,FALSE,"CMB";#N/A,#N/A,FALSE,"NBFI"}</definedName>
    <definedName name="wrn.MIT." localSheetId="37" hidden="1">{#N/A,#N/A,FALSE,"CB";#N/A,#N/A,FALSE,"CMB";#N/A,#N/A,FALSE,"NBFI"}</definedName>
    <definedName name="wrn.MIT." localSheetId="39" hidden="1">{#N/A,#N/A,FALSE,"CB";#N/A,#N/A,FALSE,"CMB";#N/A,#N/A,FALSE,"NBFI"}</definedName>
    <definedName name="wrn.MIT." localSheetId="41" hidden="1">{#N/A,#N/A,FALSE,"CB";#N/A,#N/A,FALSE,"CMB";#N/A,#N/A,FALSE,"NBFI"}</definedName>
    <definedName name="wrn.MIT." localSheetId="42" hidden="1">{#N/A,#N/A,FALSE,"CB";#N/A,#N/A,FALSE,"CMB";#N/A,#N/A,FALSE,"NBFI"}</definedName>
    <definedName name="wrn.MIT." localSheetId="4" hidden="1">{#N/A,#N/A,FALSE,"CB";#N/A,#N/A,FALSE,"CMB";#N/A,#N/A,FALSE,"NBFI"}</definedName>
    <definedName name="wrn.MIT." localSheetId="6" hidden="1">{#N/A,#N/A,FALSE,"CB";#N/A,#N/A,FALSE,"CMB";#N/A,#N/A,FALSE,"NBFI"}</definedName>
    <definedName name="wrn.MIT." hidden="1">{#N/A,#N/A,FALSE,"CB";#N/A,#N/A,FALSE,"CMB";#N/A,#N/A,FALSE,"NBFI"}</definedName>
    <definedName name="wrn.MONA." localSheetId="24" hidden="1">{"MONA",#N/A,FALSE,"S"}</definedName>
    <definedName name="wrn.MONA." localSheetId="25" hidden="1">{"MONA",#N/A,FALSE,"S"}</definedName>
    <definedName name="wrn.MONA." localSheetId="28" hidden="1">{"MONA",#N/A,FALSE,"S"}</definedName>
    <definedName name="wrn.MONA." localSheetId="29" hidden="1">{"MONA",#N/A,FALSE,"S"}</definedName>
    <definedName name="wrn.MONA." localSheetId="31" hidden="1">{"MONA",#N/A,FALSE,"S"}</definedName>
    <definedName name="wrn.MONA." localSheetId="32" hidden="1">{"MONA",#N/A,FALSE,"S"}</definedName>
    <definedName name="wrn.MONA." localSheetId="33" hidden="1">{"MONA",#N/A,FALSE,"S"}</definedName>
    <definedName name="wrn.MONA." localSheetId="37" hidden="1">{"MONA",#N/A,FALSE,"S"}</definedName>
    <definedName name="wrn.MONA." localSheetId="39" hidden="1">{"MONA",#N/A,FALSE,"S"}</definedName>
    <definedName name="wrn.MONA." localSheetId="41" hidden="1">{"MONA",#N/A,FALSE,"S"}</definedName>
    <definedName name="wrn.MONA." localSheetId="42" hidden="1">{"MONA",#N/A,FALSE,"S"}</definedName>
    <definedName name="wrn.MONA." localSheetId="4" hidden="1">{"MONA",#N/A,FALSE,"S"}</definedName>
    <definedName name="wrn.MONA." localSheetId="6" hidden="1">{"MONA",#N/A,FALSE,"S"}</definedName>
    <definedName name="wrn.MONA." hidden="1">{"MONA",#N/A,FALSE,"S"}</definedName>
    <definedName name="wrn.mterm." localSheetId="24" hidden="1">{"mt1",#N/A,FALSE,"Debt";"mt2",#N/A,FALSE,"Debt";"mt3",#N/A,FALSE,"Debt";"mt4",#N/A,FALSE,"Debt";"mt5",#N/A,FALSE,"Debt";"mt6",#N/A,FALSE,"Debt";"mt7",#N/A,FALSE,"Debt"}</definedName>
    <definedName name="wrn.mterm." localSheetId="25" hidden="1">{"mt1",#N/A,FALSE,"Debt";"mt2",#N/A,FALSE,"Debt";"mt3",#N/A,FALSE,"Debt";"mt4",#N/A,FALSE,"Debt";"mt5",#N/A,FALSE,"Debt";"mt6",#N/A,FALSE,"Debt";"mt7",#N/A,FALSE,"Debt"}</definedName>
    <definedName name="wrn.mterm." localSheetId="28" hidden="1">{"mt1",#N/A,FALSE,"Debt";"mt2",#N/A,FALSE,"Debt";"mt3",#N/A,FALSE,"Debt";"mt4",#N/A,FALSE,"Debt";"mt5",#N/A,FALSE,"Debt";"mt6",#N/A,FALSE,"Debt";"mt7",#N/A,FALSE,"Debt"}</definedName>
    <definedName name="wrn.mterm." localSheetId="29"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3" hidden="1">{"mt1",#N/A,FALSE,"Debt";"mt2",#N/A,FALSE,"Debt";"mt3",#N/A,FALSE,"Debt";"mt4",#N/A,FALSE,"Debt";"mt5",#N/A,FALSE,"Debt";"mt6",#N/A,FALSE,"Debt";"mt7",#N/A,FALSE,"Debt"}</definedName>
    <definedName name="wrn.mterm." localSheetId="37"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4" hidden="1">{"mt1",#N/A,FALSE,"Debt";"mt2",#N/A,FALSE,"Debt";"mt3",#N/A,FALSE,"Debt";"mt4",#N/A,FALSE,"Debt";"mt5",#N/A,FALSE,"Debt";"mt6",#N/A,FALSE,"Debt";"mt7",#N/A,FALSE,"Debt"}</definedName>
    <definedName name="wrn.mterm." localSheetId="6"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24" hidden="1">{#N/A,#N/A,FALSE,"I";#N/A,#N/A,FALSE,"J";#N/A,#N/A,FALSE,"K";#N/A,#N/A,FALSE,"L";#N/A,#N/A,FALSE,"M";#N/A,#N/A,FALSE,"N";#N/A,#N/A,FALSE,"O"}</definedName>
    <definedName name="wrn.Output._.tables." localSheetId="25" hidden="1">{#N/A,#N/A,FALSE,"I";#N/A,#N/A,FALSE,"J";#N/A,#N/A,FALSE,"K";#N/A,#N/A,FALSE,"L";#N/A,#N/A,FALSE,"M";#N/A,#N/A,FALSE,"N";#N/A,#N/A,FALSE,"O"}</definedName>
    <definedName name="wrn.Output._.tables." localSheetId="28" hidden="1">{#N/A,#N/A,FALSE,"I";#N/A,#N/A,FALSE,"J";#N/A,#N/A,FALSE,"K";#N/A,#N/A,FALSE,"L";#N/A,#N/A,FALSE,"M";#N/A,#N/A,FALSE,"N";#N/A,#N/A,FALSE,"O"}</definedName>
    <definedName name="wrn.Output._.tables." localSheetId="29"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3" hidden="1">{#N/A,#N/A,FALSE,"I";#N/A,#N/A,FALSE,"J";#N/A,#N/A,FALSE,"K";#N/A,#N/A,FALSE,"L";#N/A,#N/A,FALSE,"M";#N/A,#N/A,FALSE,"N";#N/A,#N/A,FALSE,"O"}</definedName>
    <definedName name="wrn.Output._.tables." localSheetId="37" hidden="1">{#N/A,#N/A,FALSE,"I";#N/A,#N/A,FALSE,"J";#N/A,#N/A,FALSE,"K";#N/A,#N/A,FALSE,"L";#N/A,#N/A,FALSE,"M";#N/A,#N/A,FALSE,"N";#N/A,#N/A,FALSE,"O"}</definedName>
    <definedName name="wrn.Output._.tables." localSheetId="39" hidden="1">{#N/A,#N/A,FALSE,"I";#N/A,#N/A,FALSE,"J";#N/A,#N/A,FALSE,"K";#N/A,#N/A,FALSE,"L";#N/A,#N/A,FALSE,"M";#N/A,#N/A,FALSE,"N";#N/A,#N/A,FALSE,"O"}</definedName>
    <definedName name="wrn.Output._.tables." localSheetId="41" hidden="1">{#N/A,#N/A,FALSE,"I";#N/A,#N/A,FALSE,"J";#N/A,#N/A,FALSE,"K";#N/A,#N/A,FALSE,"L";#N/A,#N/A,FALSE,"M";#N/A,#N/A,FALSE,"N";#N/A,#N/A,FALSE,"O"}</definedName>
    <definedName name="wrn.Output._.tables." localSheetId="42" hidden="1">{#N/A,#N/A,FALSE,"I";#N/A,#N/A,FALSE,"J";#N/A,#N/A,FALSE,"K";#N/A,#N/A,FALSE,"L";#N/A,#N/A,FALSE,"M";#N/A,#N/A,FALSE,"N";#N/A,#N/A,FALSE,"O"}</definedName>
    <definedName name="wrn.Output._.tables." localSheetId="4" hidden="1">{#N/A,#N/A,FALSE,"I";#N/A,#N/A,FALSE,"J";#N/A,#N/A,FALSE,"K";#N/A,#N/A,FALSE,"L";#N/A,#N/A,FALSE,"M";#N/A,#N/A,FALSE,"N";#N/A,#N/A,FALSE,"O"}</definedName>
    <definedName name="wrn.Output._.tables." localSheetId="6" hidden="1">{#N/A,#N/A,FALSE,"I";#N/A,#N/A,FALSE,"J";#N/A,#N/A,FALSE,"K";#N/A,#N/A,FALSE,"L";#N/A,#N/A,FALSE,"M";#N/A,#N/A,FALSE,"N";#N/A,#N/A,FALSE,"O"}</definedName>
    <definedName name="wrn.Output._.tables." hidden="1">{#N/A,#N/A,FALSE,"I";#N/A,#N/A,FALSE,"J";#N/A,#N/A,FALSE,"K";#N/A,#N/A,FALSE,"L";#N/A,#N/A,FALSE,"M";#N/A,#N/A,FALSE,"N";#N/A,#N/A,FALSE,"O"}</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localSheetId="25"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29"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3" hidden="1">{"ca",#N/A,FALSE,"Detailed BOP";"ka",#N/A,FALSE,"Detailed BOP";"btl",#N/A,FALSE,"Detailed BOP";#N/A,#N/A,FALSE,"Debt  Stock TBL";"imfprint",#N/A,FALSE,"IMF";"nirprintview",#N/A,FALSE,"NIR";"tradeprint",#N/A,FALSE,"Trade";"imfdebtservice",#N/A,FALSE,"IMF"}</definedName>
    <definedName name="wrn.Print._.Detailed._.Tables." localSheetId="37"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24" hidden="1">{"Tab1",#N/A,FALSE,"P";"Tab2",#N/A,FALSE,"P"}</definedName>
    <definedName name="wrn.Program." localSheetId="25" hidden="1">{"Tab1",#N/A,FALSE,"P";"Tab2",#N/A,FALSE,"P"}</definedName>
    <definedName name="wrn.Program." localSheetId="28" hidden="1">{"Tab1",#N/A,FALSE,"P";"Tab2",#N/A,FALSE,"P"}</definedName>
    <definedName name="wrn.Program." localSheetId="29" hidden="1">{"Tab1",#N/A,FALSE,"P";"Tab2",#N/A,FALSE,"P"}</definedName>
    <definedName name="wrn.Program." localSheetId="31" hidden="1">{"Tab1",#N/A,FALSE,"P";"Tab2",#N/A,FALSE,"P"}</definedName>
    <definedName name="wrn.Program." localSheetId="32" hidden="1">{"Tab1",#N/A,FALSE,"P";"Tab2",#N/A,FALSE,"P"}</definedName>
    <definedName name="wrn.Program." localSheetId="33" hidden="1">{"Tab1",#N/A,FALSE,"P";"Tab2",#N/A,FALSE,"P"}</definedName>
    <definedName name="wrn.Program." localSheetId="37" hidden="1">{"Tab1",#N/A,FALSE,"P";"Tab2",#N/A,FALSE,"P"}</definedName>
    <definedName name="wrn.Program." localSheetId="39" hidden="1">{"Tab1",#N/A,FALSE,"P";"Tab2",#N/A,FALSE,"P"}</definedName>
    <definedName name="wrn.Program." localSheetId="41" hidden="1">{"Tab1",#N/A,FALSE,"P";"Tab2",#N/A,FALSE,"P"}</definedName>
    <definedName name="wrn.Program." localSheetId="42" hidden="1">{"Tab1",#N/A,FALSE,"P";"Tab2",#N/A,FALSE,"P"}</definedName>
    <definedName name="wrn.Program." localSheetId="4" hidden="1">{"Tab1",#N/A,FALSE,"P";"Tab2",#N/A,FALSE,"P"}</definedName>
    <definedName name="wrn.Program." localSheetId="6" hidden="1">{"Tab1",#N/A,FALSE,"P";"Tab2",#N/A,FALSE,"P"}</definedName>
    <definedName name="wrn.Program." hidden="1">{"Tab1",#N/A,FALSE,"P";"Tab2",#N/A,FALSE,"P"}</definedName>
    <definedName name="wrn.RED97MON." localSheetId="24" hidden="1">{"CBA",#N/A,FALSE,"TAB4";"MS",#N/A,FALSE,"TAB5";"BANKLOANS",#N/A,FALSE,"TAB21APP ";"INTEREST",#N/A,FALSE,"TAB22APP"}</definedName>
    <definedName name="wrn.RED97MON." localSheetId="25" hidden="1">{"CBA",#N/A,FALSE,"TAB4";"MS",#N/A,FALSE,"TAB5";"BANKLOANS",#N/A,FALSE,"TAB21APP ";"INTEREST",#N/A,FALSE,"TAB22APP"}</definedName>
    <definedName name="wrn.RED97MON." localSheetId="28" hidden="1">{"CBA",#N/A,FALSE,"TAB4";"MS",#N/A,FALSE,"TAB5";"BANKLOANS",#N/A,FALSE,"TAB21APP ";"INTEREST",#N/A,FALSE,"TAB22APP"}</definedName>
    <definedName name="wrn.RED97MON." localSheetId="29" hidden="1">{"CBA",#N/A,FALSE,"TAB4";"MS",#N/A,FALSE,"TAB5";"BANKLOANS",#N/A,FALSE,"TAB21APP ";"INTEREST",#N/A,FALSE,"TAB22APP"}</definedName>
    <definedName name="wrn.RED97MON." localSheetId="31" hidden="1">{"CBA",#N/A,FALSE,"TAB4";"MS",#N/A,FALSE,"TAB5";"BANKLOANS",#N/A,FALSE,"TAB21APP ";"INTEREST",#N/A,FALSE,"TAB22APP"}</definedName>
    <definedName name="wrn.RED97MON." localSheetId="32" hidden="1">{"CBA",#N/A,FALSE,"TAB4";"MS",#N/A,FALSE,"TAB5";"BANKLOANS",#N/A,FALSE,"TAB21APP ";"INTEREST",#N/A,FALSE,"TAB22APP"}</definedName>
    <definedName name="wrn.RED97MON." localSheetId="33" hidden="1">{"CBA",#N/A,FALSE,"TAB4";"MS",#N/A,FALSE,"TAB5";"BANKLOANS",#N/A,FALSE,"TAB21APP ";"INTEREST",#N/A,FALSE,"TAB22APP"}</definedName>
    <definedName name="wrn.RED97MON." localSheetId="37" hidden="1">{"CBA",#N/A,FALSE,"TAB4";"MS",#N/A,FALSE,"TAB5";"BANKLOANS",#N/A,FALSE,"TAB21APP ";"INTEREST",#N/A,FALSE,"TAB22APP"}</definedName>
    <definedName name="wrn.RED97MON." localSheetId="39" hidden="1">{"CBA",#N/A,FALSE,"TAB4";"MS",#N/A,FALSE,"TAB5";"BANKLOANS",#N/A,FALSE,"TAB21APP ";"INTEREST",#N/A,FALSE,"TAB22APP"}</definedName>
    <definedName name="wrn.RED97MON." localSheetId="41" hidden="1">{"CBA",#N/A,FALSE,"TAB4";"MS",#N/A,FALSE,"TAB5";"BANKLOANS",#N/A,FALSE,"TAB21APP ";"INTEREST",#N/A,FALSE,"TAB22APP"}</definedName>
    <definedName name="wrn.RED97MON." localSheetId="42" hidden="1">{"CBA",#N/A,FALSE,"TAB4";"MS",#N/A,FALSE,"TAB5";"BANKLOANS",#N/A,FALSE,"TAB21APP ";"INTEREST",#N/A,FALSE,"TAB22APP"}</definedName>
    <definedName name="wrn.RED97MON." localSheetId="4" hidden="1">{"CBA",#N/A,FALSE,"TAB4";"MS",#N/A,FALSE,"TAB5";"BANKLOANS",#N/A,FALSE,"TAB21APP ";"INTEREST",#N/A,FALSE,"TAB22APP"}</definedName>
    <definedName name="wrn.RED97MON." localSheetId="6" hidden="1">{"CBA",#N/A,FALSE,"TAB4";"MS",#N/A,FALSE,"TAB5";"BANKLOANS",#N/A,FALSE,"TAB21APP ";"INTEREST",#N/A,FALSE,"TAB22APP"}</definedName>
    <definedName name="wrn.RED97MON." hidden="1">{"CBA",#N/A,FALSE,"TAB4";"MS",#N/A,FALSE,"TAB5";"BANKLOANS",#N/A,FALSE,"TAB21APP ";"INTEREST",#N/A,FALSE,"TAB22APP"}</definedName>
    <definedName name="wrn.Riqfin." localSheetId="24" hidden="1">{"Riqfin97",#N/A,FALSE,"Tran";"Riqfinpro",#N/A,FALSE,"Tran"}</definedName>
    <definedName name="wrn.Riqfin." localSheetId="25" hidden="1">{"Riqfin97",#N/A,FALSE,"Tran";"Riqfinpro",#N/A,FALSE,"Tran"}</definedName>
    <definedName name="wrn.Riqfin." localSheetId="28" hidden="1">{"Riqfin97",#N/A,FALSE,"Tran";"Riqfinpro",#N/A,FALSE,"Tran"}</definedName>
    <definedName name="wrn.Riqfin." localSheetId="29"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3" hidden="1">{"Riqfin97",#N/A,FALSE,"Tran";"Riqfinpro",#N/A,FALSE,"Tran"}</definedName>
    <definedName name="wrn.Riqfin." localSheetId="37" hidden="1">{"Riqfin97",#N/A,FALSE,"Tran";"Riqfinpro",#N/A,FALSE,"Tran"}</definedName>
    <definedName name="wrn.Riqfin." localSheetId="39" hidden="1">{"Riqfin97",#N/A,FALSE,"Tran";"Riqfinpro",#N/A,FALSE,"Tran"}</definedName>
    <definedName name="wrn.Riqfin." localSheetId="41" hidden="1">{"Riqfin97",#N/A,FALSE,"Tran";"Riqfinpro",#N/A,FALSE,"Tran"}</definedName>
    <definedName name="wrn.Riqfin." localSheetId="42" hidden="1">{"Riqfin97",#N/A,FALSE,"Tran";"Riqfinpro",#N/A,FALSE,"Tran"}</definedName>
    <definedName name="wrn.Riqfin." localSheetId="4" hidden="1">{"Riqfin97",#N/A,FALSE,"Tran";"Riqfinpro",#N/A,FALSE,"Tran"}</definedName>
    <definedName name="wrn.Riqfin." localSheetId="6" hidden="1">{"Riqfin97",#N/A,FALSE,"Tran";"Riqfinpro",#N/A,FALSE,"Tran"}</definedName>
    <definedName name="wrn.Riqfin." hidden="1">{"Riqfin97",#N/A,FALSE,"Tran";"Riqfinpro",#N/A,FALSE,"Tran"}</definedName>
    <definedName name="wrn.Staff._.Report._.Tables." localSheetId="24" hidden="1">{#N/A,#N/A,FALSE,"SRFSYS";#N/A,#N/A,FALSE,"SRBSYS"}</definedName>
    <definedName name="wrn.Staff._.Report._.Tables." localSheetId="25" hidden="1">{#N/A,#N/A,FALSE,"SRFSYS";#N/A,#N/A,FALSE,"SRBSYS"}</definedName>
    <definedName name="wrn.Staff._.Report._.Tables." localSheetId="28" hidden="1">{#N/A,#N/A,FALSE,"SRFSYS";#N/A,#N/A,FALSE,"SRBSYS"}</definedName>
    <definedName name="wrn.Staff._.Report._.Tables." localSheetId="29" hidden="1">{#N/A,#N/A,FALSE,"SRFSYS";#N/A,#N/A,FALSE,"SRBSYS"}</definedName>
    <definedName name="wrn.Staff._.Report._.Tables." localSheetId="31" hidden="1">{#N/A,#N/A,FALSE,"SRFSYS";#N/A,#N/A,FALSE,"SRBSYS"}</definedName>
    <definedName name="wrn.Staff._.Report._.Tables." localSheetId="32" hidden="1">{#N/A,#N/A,FALSE,"SRFSYS";#N/A,#N/A,FALSE,"SRBSYS"}</definedName>
    <definedName name="wrn.Staff._.Report._.Tables." localSheetId="33" hidden="1">{#N/A,#N/A,FALSE,"SRFSYS";#N/A,#N/A,FALSE,"SRBSYS"}</definedName>
    <definedName name="wrn.Staff._.Report._.Tables." localSheetId="37" hidden="1">{#N/A,#N/A,FALSE,"SRFSYS";#N/A,#N/A,FALSE,"SRBSYS"}</definedName>
    <definedName name="wrn.Staff._.Report._.Tables." localSheetId="39" hidden="1">{#N/A,#N/A,FALSE,"SRFSYS";#N/A,#N/A,FALSE,"SRBSYS"}</definedName>
    <definedName name="wrn.Staff._.Report._.Tables." localSheetId="41" hidden="1">{#N/A,#N/A,FALSE,"SRFSYS";#N/A,#N/A,FALSE,"SRBSYS"}</definedName>
    <definedName name="wrn.Staff._.Report._.Tables." localSheetId="42" hidden="1">{#N/A,#N/A,FALSE,"SRFSYS";#N/A,#N/A,FALSE,"SRBSYS"}</definedName>
    <definedName name="wrn.Staff._.Report._.Tables." localSheetId="4" hidden="1">{#N/A,#N/A,FALSE,"SRFSYS";#N/A,#N/A,FALSE,"SRBSYS"}</definedName>
    <definedName name="wrn.Staff._.Report._.Tables." localSheetId="6" hidden="1">{#N/A,#N/A,FALSE,"SRFSYS";#N/A,#N/A,FALSE,"SRBSYS"}</definedName>
    <definedName name="wrn.Staff._.Report._.Tables." hidden="1">{#N/A,#N/A,FALSE,"SRFSYS";#N/A,#N/A,FALSE,"SRBSYS"}</definedName>
    <definedName name="wrn.STAFF_REPORT_TABLES." localSheetId="24" hidden="1">{"SR_tbs",#N/A,FALSE,"MGSSEI";"SR_tbs",#N/A,FALSE,"MGSBOX";"SR_tbs",#N/A,FALSE,"MGSOCIND"}</definedName>
    <definedName name="wrn.STAFF_REPORT_TABLES." localSheetId="25" hidden="1">{"SR_tbs",#N/A,FALSE,"MGSSEI";"SR_tbs",#N/A,FALSE,"MGSBOX";"SR_tbs",#N/A,FALSE,"MGSOCIND"}</definedName>
    <definedName name="wrn.STAFF_REPORT_TABLES." localSheetId="28" hidden="1">{"SR_tbs",#N/A,FALSE,"MGSSEI";"SR_tbs",#N/A,FALSE,"MGSBOX";"SR_tbs",#N/A,FALSE,"MGSOCIND"}</definedName>
    <definedName name="wrn.STAFF_REPORT_TABLES." localSheetId="29" hidden="1">{"SR_tbs",#N/A,FALSE,"MGSSEI";"SR_tbs",#N/A,FALSE,"MGSBOX";"SR_tbs",#N/A,FALSE,"MGSOCIND"}</definedName>
    <definedName name="wrn.STAFF_REPORT_TABLES." localSheetId="31" hidden="1">{"SR_tbs",#N/A,FALSE,"MGSSEI";"SR_tbs",#N/A,FALSE,"MGSBOX";"SR_tbs",#N/A,FALSE,"MGSOCIND"}</definedName>
    <definedName name="wrn.STAFF_REPORT_TABLES." localSheetId="32" hidden="1">{"SR_tbs",#N/A,FALSE,"MGSSEI";"SR_tbs",#N/A,FALSE,"MGSBOX";"SR_tbs",#N/A,FALSE,"MGSOCIND"}</definedName>
    <definedName name="wrn.STAFF_REPORT_TABLES." localSheetId="33" hidden="1">{"SR_tbs",#N/A,FALSE,"MGSSEI";"SR_tbs",#N/A,FALSE,"MGSBOX";"SR_tbs",#N/A,FALSE,"MGSOCIND"}</definedName>
    <definedName name="wrn.STAFF_REPORT_TABLES." localSheetId="37" hidden="1">{"SR_tbs",#N/A,FALSE,"MGSSEI";"SR_tbs",#N/A,FALSE,"MGSBOX";"SR_tbs",#N/A,FALSE,"MGSOCIND"}</definedName>
    <definedName name="wrn.STAFF_REPORT_TABLES." localSheetId="39" hidden="1">{"SR_tbs",#N/A,FALSE,"MGSSEI";"SR_tbs",#N/A,FALSE,"MGSBOX";"SR_tbs",#N/A,FALSE,"MGSOCIND"}</definedName>
    <definedName name="wrn.STAFF_REPORT_TABLES." localSheetId="41" hidden="1">{"SR_tbs",#N/A,FALSE,"MGSSEI";"SR_tbs",#N/A,FALSE,"MGSBOX";"SR_tbs",#N/A,FALSE,"MGSOCIND"}</definedName>
    <definedName name="wrn.STAFF_REPORT_TABLES." localSheetId="42" hidden="1">{"SR_tbs",#N/A,FALSE,"MGSSEI";"SR_tbs",#N/A,FALSE,"MGSBOX";"SR_tbs",#N/A,FALSE,"MGSOCIND"}</definedName>
    <definedName name="wrn.STAFF_REPORT_TABLES." localSheetId="4" hidden="1">{"SR_tbs",#N/A,FALSE,"MGSSEI";"SR_tbs",#N/A,FALSE,"MGSBOX";"SR_tbs",#N/A,FALSE,"MGSOCIND"}</definedName>
    <definedName name="wrn.STAFF_REPORT_TABLES." localSheetId="6" hidden="1">{"SR_tbs",#N/A,FALSE,"MGSSEI";"SR_tbs",#N/A,FALSE,"MGSBOX";"SR_tbs",#N/A,FALSE,"MGSOCIND"}</definedName>
    <definedName name="wrn.STAFF_REPORT_TABLES." hidden="1">{"SR_tbs",#N/A,FALSE,"MGSSEI";"SR_tbs",#N/A,FALSE,"MGSBOX";"SR_tbs",#N/A,FALSE,"MGSOCIND"}</definedName>
    <definedName name="wrn.State._.Govt." localSheetId="24" hidden="1">{"partial screen",#N/A,FALSE,"State_Gov't"}</definedName>
    <definedName name="wrn.State._.Govt." localSheetId="25" hidden="1">{"partial screen",#N/A,FALSE,"State_Gov't"}</definedName>
    <definedName name="wrn.State._.Govt." localSheetId="28" hidden="1">{"partial screen",#N/A,FALSE,"State_Gov't"}</definedName>
    <definedName name="wrn.State._.Govt." localSheetId="29" hidden="1">{"partial screen",#N/A,FALSE,"State_Gov't"}</definedName>
    <definedName name="wrn.State._.Govt." localSheetId="31" hidden="1">{"partial screen",#N/A,FALSE,"State_Gov't"}</definedName>
    <definedName name="wrn.State._.Govt." localSheetId="32" hidden="1">{"partial screen",#N/A,FALSE,"State_Gov't"}</definedName>
    <definedName name="wrn.State._.Govt." localSheetId="33" hidden="1">{"partial screen",#N/A,FALSE,"State_Gov't"}</definedName>
    <definedName name="wrn.State._.Govt." localSheetId="37" hidden="1">{"partial screen",#N/A,FALSE,"State_Gov't"}</definedName>
    <definedName name="wrn.State._.Govt." localSheetId="39" hidden="1">{"partial screen",#N/A,FALSE,"State_Gov't"}</definedName>
    <definedName name="wrn.State._.Govt." localSheetId="41" hidden="1">{"partial screen",#N/A,FALSE,"State_Gov't"}</definedName>
    <definedName name="wrn.State._.Govt." localSheetId="42" hidden="1">{"partial screen",#N/A,FALSE,"State_Gov't"}</definedName>
    <definedName name="wrn.State._.Govt." localSheetId="4" hidden="1">{"partial screen",#N/A,FALSE,"State_Gov't"}</definedName>
    <definedName name="wrn.State._.Govt." localSheetId="6" hidden="1">{"partial screen",#N/A,FALSE,"State_Gov't"}</definedName>
    <definedName name="wrn.State._.Govt." hidden="1">{"partial screen",#N/A,FALSE,"State_Gov't"}</definedName>
    <definedName name="wrn.suma." localSheetId="24" hidden="1">{"macroa",#N/A,FALSE,"Macro";"suma2",#N/A,FALSE,"Data";"suma3",#N/A,FALSE,"Data";"suma4",#N/A,FALSE,"Data";"suma5",#N/A,FALSE,"Data";"suma6",#N/A,FALSE,"Data";"suma7",#N/A,FALSE,"Data";"suma8",#N/A,FALSE,"Data";"suma9",#N/A,FALSE,"Data"}</definedName>
    <definedName name="wrn.suma." localSheetId="25" hidden="1">{"macroa",#N/A,FALSE,"Macro";"suma2",#N/A,FALSE,"Data";"suma3",#N/A,FALSE,"Data";"suma4",#N/A,FALSE,"Data";"suma5",#N/A,FALSE,"Data";"suma6",#N/A,FALSE,"Data";"suma7",#N/A,FALSE,"Data";"suma8",#N/A,FALSE,"Data";"suma9",#N/A,FALSE,"Data"}</definedName>
    <definedName name="wrn.suma." localSheetId="28" hidden="1">{"macroa",#N/A,FALSE,"Macro";"suma2",#N/A,FALSE,"Data";"suma3",#N/A,FALSE,"Data";"suma4",#N/A,FALSE,"Data";"suma5",#N/A,FALSE,"Data";"suma6",#N/A,FALSE,"Data";"suma7",#N/A,FALSE,"Data";"suma8",#N/A,FALSE,"Data";"suma9",#N/A,FALSE,"Data"}</definedName>
    <definedName name="wrn.suma." localSheetId="29"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3" hidden="1">{"macroa",#N/A,FALSE,"Macro";"suma2",#N/A,FALSE,"Data";"suma3",#N/A,FALSE,"Data";"suma4",#N/A,FALSE,"Data";"suma5",#N/A,FALSE,"Data";"suma6",#N/A,FALSE,"Data";"suma7",#N/A,FALSE,"Data";"suma8",#N/A,FALSE,"Data";"suma9",#N/A,FALSE,"Data"}</definedName>
    <definedName name="wrn.suma." localSheetId="37"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4" hidden="1">{"macroa",#N/A,FALSE,"Macro";"suma2",#N/A,FALSE,"Data";"suma3",#N/A,FALSE,"Data";"suma4",#N/A,FALSE,"Data";"suma5",#N/A,FALSE,"Data";"suma6",#N/A,FALSE,"Data";"suma7",#N/A,FALSE,"Data";"suma8",#N/A,FALSE,"Data";"suma9",#N/A,FALSE,"Data"}</definedName>
    <definedName name="wrn.suma." localSheetId="6"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24" hidden="1">{"macro",#N/A,FALSE,"Macro";"smq2",#N/A,FALSE,"Data";"smq3",#N/A,FALSE,"Data";"smq4",#N/A,FALSE,"Data";"smq5",#N/A,FALSE,"Data";"smq6",#N/A,FALSE,"Data";"smq7",#N/A,FALSE,"Data";"smq8",#N/A,FALSE,"Data";"smq9",#N/A,FALSE,"Data"}</definedName>
    <definedName name="wrn.sumq." localSheetId="25" hidden="1">{"macro",#N/A,FALSE,"Macro";"smq2",#N/A,FALSE,"Data";"smq3",#N/A,FALSE,"Data";"smq4",#N/A,FALSE,"Data";"smq5",#N/A,FALSE,"Data";"smq6",#N/A,FALSE,"Data";"smq7",#N/A,FALSE,"Data";"smq8",#N/A,FALSE,"Data";"smq9",#N/A,FALSE,"Data"}</definedName>
    <definedName name="wrn.sumq." localSheetId="28" hidden="1">{"macro",#N/A,FALSE,"Macro";"smq2",#N/A,FALSE,"Data";"smq3",#N/A,FALSE,"Data";"smq4",#N/A,FALSE,"Data";"smq5",#N/A,FALSE,"Data";"smq6",#N/A,FALSE,"Data";"smq7",#N/A,FALSE,"Data";"smq8",#N/A,FALSE,"Data";"smq9",#N/A,FALSE,"Data"}</definedName>
    <definedName name="wrn.sumq." localSheetId="29"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3" hidden="1">{"macro",#N/A,FALSE,"Macro";"smq2",#N/A,FALSE,"Data";"smq3",#N/A,FALSE,"Data";"smq4",#N/A,FALSE,"Data";"smq5",#N/A,FALSE,"Data";"smq6",#N/A,FALSE,"Data";"smq7",#N/A,FALSE,"Data";"smq8",#N/A,FALSE,"Data";"smq9",#N/A,FALSE,"Data"}</definedName>
    <definedName name="wrn.sumq." localSheetId="37"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4" hidden="1">{"macro",#N/A,FALSE,"Macro";"smq2",#N/A,FALSE,"Data";"smq3",#N/A,FALSE,"Data";"smq4",#N/A,FALSE,"Data";"smq5",#N/A,FALSE,"Data";"smq6",#N/A,FALSE,"Data";"smq7",#N/A,FALSE,"Data";"smq8",#N/A,FALSE,"Data";"smq9",#N/A,FALSE,"Data"}</definedName>
    <definedName name="wrn.sumq." localSheetId="6"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24" hidden="1">{"TBILLS_ALL",#N/A,FALSE,"FITB_all"}</definedName>
    <definedName name="wrn.TBILLSALL." localSheetId="25" hidden="1">{"TBILLS_ALL",#N/A,FALSE,"FITB_all"}</definedName>
    <definedName name="wrn.TBILLSALL." localSheetId="28" hidden="1">{"TBILLS_ALL",#N/A,FALSE,"FITB_all"}</definedName>
    <definedName name="wrn.TBILLSALL." localSheetId="29" hidden="1">{"TBILLS_ALL",#N/A,FALSE,"FITB_all"}</definedName>
    <definedName name="wrn.TBILLSALL." localSheetId="31" hidden="1">{"TBILLS_ALL",#N/A,FALSE,"FITB_all"}</definedName>
    <definedName name="wrn.TBILLSALL." localSheetId="32" hidden="1">{"TBILLS_ALL",#N/A,FALSE,"FITB_all"}</definedName>
    <definedName name="wrn.TBILLSALL." localSheetId="33" hidden="1">{"TBILLS_ALL",#N/A,FALSE,"FITB_all"}</definedName>
    <definedName name="wrn.TBILLSALL." localSheetId="37" hidden="1">{"TBILLS_ALL",#N/A,FALSE,"FITB_all"}</definedName>
    <definedName name="wrn.TBILLSALL." localSheetId="39" hidden="1">{"TBILLS_ALL",#N/A,FALSE,"FITB_all"}</definedName>
    <definedName name="wrn.TBILLSALL." localSheetId="41" hidden="1">{"TBILLS_ALL",#N/A,FALSE,"FITB_all"}</definedName>
    <definedName name="wrn.TBILLSALL." localSheetId="42" hidden="1">{"TBILLS_ALL",#N/A,FALSE,"FITB_all"}</definedName>
    <definedName name="wrn.TBILLSALL." localSheetId="4" hidden="1">{"TBILLS_ALL",#N/A,FALSE,"FITB_all"}</definedName>
    <definedName name="wrn.TBILLSALL." localSheetId="6" hidden="1">{"TBILLS_ALL",#N/A,FALSE,"FITB_all"}</definedName>
    <definedName name="wrn.TBILLSALL." hidden="1">{"TBILLS_ALL",#N/A,FALSE,"FITB_all"}</definedName>
    <definedName name="wrn.WEO." localSheetId="24" hidden="1">{"WEO",#N/A,FALSE,"T"}</definedName>
    <definedName name="wrn.WEO." localSheetId="25" hidden="1">{"WEO",#N/A,FALSE,"T"}</definedName>
    <definedName name="wrn.WEO." localSheetId="28" hidden="1">{"WEO",#N/A,FALSE,"T"}</definedName>
    <definedName name="wrn.WEO." localSheetId="29" hidden="1">{"WEO",#N/A,FALSE,"T"}</definedName>
    <definedName name="wrn.WEO." localSheetId="31" hidden="1">{"WEO",#N/A,FALSE,"T"}</definedName>
    <definedName name="wrn.WEO." localSheetId="32" hidden="1">{"WEO",#N/A,FALSE,"T"}</definedName>
    <definedName name="wrn.WEO." localSheetId="33" hidden="1">{"WEO",#N/A,FALSE,"T"}</definedName>
    <definedName name="wrn.WEO." localSheetId="37" hidden="1">{"WEO",#N/A,FALSE,"T"}</definedName>
    <definedName name="wrn.WEO." localSheetId="39" hidden="1">{"WEO",#N/A,FALSE,"T"}</definedName>
    <definedName name="wrn.WEO." localSheetId="41" hidden="1">{"WEO",#N/A,FALSE,"T"}</definedName>
    <definedName name="wrn.WEO." localSheetId="42" hidden="1">{"WEO",#N/A,FALSE,"T"}</definedName>
    <definedName name="wrn.WEO." localSheetId="4" hidden="1">{"WEO",#N/A,FALSE,"T"}</definedName>
    <definedName name="wrn.WEO." localSheetId="6" hidden="1">{"WEO",#N/A,FALSE,"T"}</definedName>
    <definedName name="wrn.WEO." hidden="1">{"WEO",#N/A,FALSE,"T"}</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localSheetId="25"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29"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3" hidden="1">{TRUE,TRUE,-0.5,-14.75,603,387,FALSE,TRUE,TRUE,TRUE,0,1,2,1,2,1,1,4,TRUE,TRUE,3,TRUE,1,TRUE,75,"Swvu.Print.","ACwvu.Print.",#N/A,FALSE,FALSE,1,0.75,0.6,0.5,1,"","",TRUE,FALSE,TRUE,FALSE,1,#N/A,1,1,#DIV/0!,FALSE,"Rwvu.Print.",#N/A,FALSE,FALSE,FALSE,1,65532,300,FALSE,FALSE,TRUE,TRUE,TRUE}</definedName>
    <definedName name="wvu.Print." localSheetId="37"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4" hidden="1">#REF!</definedName>
    <definedName name="ww" localSheetId="6" hidden="1">#REF!</definedName>
    <definedName name="ww" hidden="1">#REF!</definedName>
    <definedName name="www" localSheetId="24" hidden="1">{"Riqfin97",#N/A,FALSE,"Tran";"Riqfinpro",#N/A,FALSE,"Tran"}</definedName>
    <definedName name="www" localSheetId="25" hidden="1">{"Riqfin97",#N/A,FALSE,"Tran";"Riqfinpro",#N/A,FALSE,"Tran"}</definedName>
    <definedName name="www" localSheetId="28" hidden="1">{"Riqfin97",#N/A,FALSE,"Tran";"Riqfinpro",#N/A,FALSE,"Tran"}</definedName>
    <definedName name="www" localSheetId="29" hidden="1">{"Riqfin97",#N/A,FALSE,"Tran";"Riqfinpro",#N/A,FALSE,"Tran"}</definedName>
    <definedName name="www" localSheetId="31" hidden="1">{"Riqfin97",#N/A,FALSE,"Tran";"Riqfinpro",#N/A,FALSE,"Tran"}</definedName>
    <definedName name="www" localSheetId="32" hidden="1">{"Riqfin97",#N/A,FALSE,"Tran";"Riqfinpro",#N/A,FALSE,"Tran"}</definedName>
    <definedName name="www" localSheetId="33" hidden="1">{"Riqfin97",#N/A,FALSE,"Tran";"Riqfinpro",#N/A,FALSE,"Tran"}</definedName>
    <definedName name="www" localSheetId="37" hidden="1">{"Riqfin97",#N/A,FALSE,"Tran";"Riqfinpro",#N/A,FALSE,"Tran"}</definedName>
    <definedName name="www" localSheetId="39" hidden="1">{"Riqfin97",#N/A,FALSE,"Tran";"Riqfinpro",#N/A,FALSE,"Tran"}</definedName>
    <definedName name="www" localSheetId="41" hidden="1">{"Riqfin97",#N/A,FALSE,"Tran";"Riqfinpro",#N/A,FALSE,"Tran"}</definedName>
    <definedName name="www" localSheetId="42" hidden="1">{"Riqfin97",#N/A,FALSE,"Tran";"Riqfinpro",#N/A,FALSE,"Tran"}</definedName>
    <definedName name="www" localSheetId="4" hidden="1">{"Riqfin97",#N/A,FALSE,"Tran";"Riqfinpro",#N/A,FALSE,"Tran"}</definedName>
    <definedName name="www" localSheetId="6" hidden="1">{"Riqfin97",#N/A,FALSE,"Tran";"Riqfinpro",#N/A,FALSE,"Tran"}</definedName>
    <definedName name="www" hidden="1">{"Riqfin97",#N/A,FALSE,"Tran";"Riqfinpro",#N/A,FALSE,"Tran"}</definedName>
    <definedName name="x" localSheetId="24" hidden="1">{"Riqfin97",#N/A,FALSE,"Tran";"Riqfinpro",#N/A,FALSE,"Tran"}</definedName>
    <definedName name="x" localSheetId="25" hidden="1">{"Riqfin97",#N/A,FALSE,"Tran";"Riqfinpro",#N/A,FALSE,"Tran"}</definedName>
    <definedName name="x" localSheetId="28" hidden="1">{"Riqfin97",#N/A,FALSE,"Tran";"Riqfinpro",#N/A,FALSE,"Tran"}</definedName>
    <definedName name="x" localSheetId="29" hidden="1">{"Riqfin97",#N/A,FALSE,"Tran";"Riqfinpro",#N/A,FALSE,"Tran"}</definedName>
    <definedName name="x" localSheetId="31" hidden="1">{"Riqfin97",#N/A,FALSE,"Tran";"Riqfinpro",#N/A,FALSE,"Tran"}</definedName>
    <definedName name="x" localSheetId="32" hidden="1">{"Riqfin97",#N/A,FALSE,"Tran";"Riqfinpro",#N/A,FALSE,"Tran"}</definedName>
    <definedName name="x" localSheetId="33" hidden="1">{"Riqfin97",#N/A,FALSE,"Tran";"Riqfinpro",#N/A,FALSE,"Tran"}</definedName>
    <definedName name="x" localSheetId="37" hidden="1">{"Riqfin97",#N/A,FALSE,"Tran";"Riqfinpro",#N/A,FALSE,"Tran"}</definedName>
    <definedName name="x" localSheetId="39" hidden="1">{"Riqfin97",#N/A,FALSE,"Tran";"Riqfinpro",#N/A,FALSE,"Tran"}</definedName>
    <definedName name="x" localSheetId="41" hidden="1">{"Riqfin97",#N/A,FALSE,"Tran";"Riqfinpro",#N/A,FALSE,"Tran"}</definedName>
    <definedName name="x" localSheetId="42" hidden="1">{"Riqfin97",#N/A,FALSE,"Tran";"Riqfinpro",#N/A,FALSE,"Tran"}</definedName>
    <definedName name="x" localSheetId="4" hidden="1">{"Riqfin97",#N/A,FALSE,"Tran";"Riqfinpro",#N/A,FALSE,"Tran"}</definedName>
    <definedName name="x" localSheetId="6" hidden="1">{"Riqfin97",#N/A,FALSE,"Tran";"Riqfinpro",#N/A,FALSE,"Tran"}</definedName>
    <definedName name="x" hidden="1">{"Riqfin97",#N/A,FALSE,"Tran";"Riqfinpro",#N/A,FALSE,"Tran"}</definedName>
    <definedName name="xx" localSheetId="24" hidden="1">{"Riqfin97",#N/A,FALSE,"Tran";"Riqfinpro",#N/A,FALSE,"Tran"}</definedName>
    <definedName name="xx" localSheetId="25" hidden="1">{"Riqfin97",#N/A,FALSE,"Tran";"Riqfinpro",#N/A,FALSE,"Tran"}</definedName>
    <definedName name="xx" localSheetId="28" hidden="1">{"Riqfin97",#N/A,FALSE,"Tran";"Riqfinpro",#N/A,FALSE,"Tran"}</definedName>
    <definedName name="xx" localSheetId="29" hidden="1">{"Riqfin97",#N/A,FALSE,"Tran";"Riqfinpro",#N/A,FALSE,"Tran"}</definedName>
    <definedName name="xx" localSheetId="31" hidden="1">{"Riqfin97",#N/A,FALSE,"Tran";"Riqfinpro",#N/A,FALSE,"Tran"}</definedName>
    <definedName name="xx" localSheetId="32" hidden="1">{"Riqfin97",#N/A,FALSE,"Tran";"Riqfinpro",#N/A,FALSE,"Tran"}</definedName>
    <definedName name="xx" localSheetId="33" hidden="1">{"Riqfin97",#N/A,FALSE,"Tran";"Riqfinpro",#N/A,FALSE,"Tran"}</definedName>
    <definedName name="xx" localSheetId="37" hidden="1">{"Riqfin97",#N/A,FALSE,"Tran";"Riqfinpro",#N/A,FALSE,"Tran"}</definedName>
    <definedName name="xx" localSheetId="39" hidden="1">{"Riqfin97",#N/A,FALSE,"Tran";"Riqfinpro",#N/A,FALSE,"Tran"}</definedName>
    <definedName name="xx" localSheetId="41" hidden="1">{"Riqfin97",#N/A,FALSE,"Tran";"Riqfinpro",#N/A,FALSE,"Tran"}</definedName>
    <definedName name="xx" localSheetId="42" hidden="1">{"Riqfin97",#N/A,FALSE,"Tran";"Riqfinpro",#N/A,FALSE,"Tran"}</definedName>
    <definedName name="xx" localSheetId="4" hidden="1">{"Riqfin97",#N/A,FALSE,"Tran";"Riqfinpro",#N/A,FALSE,"Tran"}</definedName>
    <definedName name="xx" localSheetId="6" hidden="1">{"Riqfin97",#N/A,FALSE,"Tran";"Riqfinpro",#N/A,FALSE,"Tran"}</definedName>
    <definedName name="xx" hidden="1">{"Riqfin97",#N/A,FALSE,"Tran";"Riqfinpro",#N/A,FALSE,"Tran"}</definedName>
    <definedName name="xxx" localSheetId="24" hidden="1">{"Riqfin97",#N/A,FALSE,"Tran";"Riqfinpro",#N/A,FALSE,"Tran"}</definedName>
    <definedName name="xxx" localSheetId="25" hidden="1">{"Riqfin97",#N/A,FALSE,"Tran";"Riqfinpro",#N/A,FALSE,"Tran"}</definedName>
    <definedName name="xxx" localSheetId="28" hidden="1">{"Riqfin97",#N/A,FALSE,"Tran";"Riqfinpro",#N/A,FALSE,"Tran"}</definedName>
    <definedName name="xxx" localSheetId="29" hidden="1">{"Riqfin97",#N/A,FALSE,"Tran";"Riqfinpro",#N/A,FALSE,"Tran"}</definedName>
    <definedName name="xxx" localSheetId="31" hidden="1">{"Riqfin97",#N/A,FALSE,"Tran";"Riqfinpro",#N/A,FALSE,"Tran"}</definedName>
    <definedName name="xxx" localSheetId="32" hidden="1">{"Riqfin97",#N/A,FALSE,"Tran";"Riqfinpro",#N/A,FALSE,"Tran"}</definedName>
    <definedName name="xxx" localSheetId="33" hidden="1">{"Riqfin97",#N/A,FALSE,"Tran";"Riqfinpro",#N/A,FALSE,"Tran"}</definedName>
    <definedName name="xxx" localSheetId="37" hidden="1">{"Riqfin97",#N/A,FALSE,"Tran";"Riqfinpro",#N/A,FALSE,"Tran"}</definedName>
    <definedName name="xxx" localSheetId="39" hidden="1">{"Riqfin97",#N/A,FALSE,"Tran";"Riqfinpro",#N/A,FALSE,"Tran"}</definedName>
    <definedName name="xxx" localSheetId="41" hidden="1">{"Riqfin97",#N/A,FALSE,"Tran";"Riqfinpro",#N/A,FALSE,"Tran"}</definedName>
    <definedName name="xxx" localSheetId="42" hidden="1">{"Riqfin97",#N/A,FALSE,"Tran";"Riqfinpro",#N/A,FALSE,"Tran"}</definedName>
    <definedName name="xxx" localSheetId="4" hidden="1">{"Riqfin97",#N/A,FALSE,"Tran";"Riqfinpro",#N/A,FALSE,"Tran"}</definedName>
    <definedName name="xxx" localSheetId="6" hidden="1">{"Riqfin97",#N/A,FALSE,"Tran";"Riqfinpro",#N/A,FALSE,"Tran"}</definedName>
    <definedName name="xxx" hidden="1">{"Riqfin97",#N/A,FALSE,"Tran";"Riqfinpro",#N/A,FALSE,"Tran"}</definedName>
    <definedName name="xxxx" localSheetId="24" hidden="1">{"Riqfin97",#N/A,FALSE,"Tran";"Riqfinpro",#N/A,FALSE,"Tran"}</definedName>
    <definedName name="xxxx" localSheetId="25" hidden="1">{"Riqfin97",#N/A,FALSE,"Tran";"Riqfinpro",#N/A,FALSE,"Tran"}</definedName>
    <definedName name="xxxx" localSheetId="28" hidden="1">{"Riqfin97",#N/A,FALSE,"Tran";"Riqfinpro",#N/A,FALSE,"Tran"}</definedName>
    <definedName name="xxxx" localSheetId="29"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3" hidden="1">{"Riqfin97",#N/A,FALSE,"Tran";"Riqfinpro",#N/A,FALSE,"Tran"}</definedName>
    <definedName name="xxxx" localSheetId="37" hidden="1">{"Riqfin97",#N/A,FALSE,"Tran";"Riqfinpro",#N/A,FALSE,"Tran"}</definedName>
    <definedName name="xxxx" localSheetId="39" hidden="1">{"Riqfin97",#N/A,FALSE,"Tran";"Riqfinpro",#N/A,FALSE,"Tran"}</definedName>
    <definedName name="xxxx" localSheetId="41" hidden="1">{"Riqfin97",#N/A,FALSE,"Tran";"Riqfinpro",#N/A,FALSE,"Tran"}</definedName>
    <definedName name="xxxx" localSheetId="42" hidden="1">{"Riqfin97",#N/A,FALSE,"Tran";"Riqfinpro",#N/A,FALSE,"Tran"}</definedName>
    <definedName name="xxxx" localSheetId="4" hidden="1">{"Riqfin97",#N/A,FALSE,"Tran";"Riqfinpro",#N/A,FALSE,"Tran"}</definedName>
    <definedName name="xxxx" localSheetId="6" hidden="1">{"Riqfin97",#N/A,FALSE,"Tran";"Riqfinpro",#N/A,FALSE,"Tran"}</definedName>
    <definedName name="xxxx" hidden="1">{"Riqfin97",#N/A,FALSE,"Tran";"Riqfinpro",#N/A,FALSE,"Tran"}</definedName>
    <definedName name="xxxx1" localSheetId="24" hidden="1">{"partial screen",#N/A,FALSE,"State_Gov't"}</definedName>
    <definedName name="xxxx1" localSheetId="25" hidden="1">{"partial screen",#N/A,FALSE,"State_Gov't"}</definedName>
    <definedName name="xxxx1" localSheetId="28" hidden="1">{"partial screen",#N/A,FALSE,"State_Gov't"}</definedName>
    <definedName name="xxxx1" localSheetId="29" hidden="1">{"partial screen",#N/A,FALSE,"State_Gov't"}</definedName>
    <definedName name="xxxx1" localSheetId="31" hidden="1">{"partial screen",#N/A,FALSE,"State_Gov't"}</definedName>
    <definedName name="xxxx1" localSheetId="32" hidden="1">{"partial screen",#N/A,FALSE,"State_Gov't"}</definedName>
    <definedName name="xxxx1" localSheetId="33" hidden="1">{"partial screen",#N/A,FALSE,"State_Gov't"}</definedName>
    <definedName name="xxxx1" localSheetId="37" hidden="1">{"partial screen",#N/A,FALSE,"State_Gov't"}</definedName>
    <definedName name="xxxx1" localSheetId="39" hidden="1">{"partial screen",#N/A,FALSE,"State_Gov't"}</definedName>
    <definedName name="xxxx1" localSheetId="41" hidden="1">{"partial screen",#N/A,FALSE,"State_Gov't"}</definedName>
    <definedName name="xxxx1" localSheetId="42" hidden="1">{"partial screen",#N/A,FALSE,"State_Gov't"}</definedName>
    <definedName name="xxxx1" localSheetId="4" hidden="1">{"partial screen",#N/A,FALSE,"State_Gov't"}</definedName>
    <definedName name="xxxx1" localSheetId="6" hidden="1">{"partial screen",#N/A,FALSE,"State_Gov't"}</definedName>
    <definedName name="xxxx1" hidden="1">{"partial screen",#N/A,FALSE,"State_Gov't"}</definedName>
    <definedName name="yoo" localSheetId="24" hidden="1">{"Main Economic Indicators",#N/A,FALSE,"C"}</definedName>
    <definedName name="yoo" localSheetId="25" hidden="1">{"Main Economic Indicators",#N/A,FALSE,"C"}</definedName>
    <definedName name="yoo" localSheetId="28" hidden="1">{"Main Economic Indicators",#N/A,FALSE,"C"}</definedName>
    <definedName name="yoo" localSheetId="29" hidden="1">{"Main Economic Indicators",#N/A,FALSE,"C"}</definedName>
    <definedName name="yoo" localSheetId="31" hidden="1">{"Main Economic Indicators",#N/A,FALSE,"C"}</definedName>
    <definedName name="yoo" localSheetId="32" hidden="1">{"Main Economic Indicators",#N/A,FALSE,"C"}</definedName>
    <definedName name="yoo" localSheetId="33" hidden="1">{"Main Economic Indicators",#N/A,FALSE,"C"}</definedName>
    <definedName name="yoo" localSheetId="37" hidden="1">{"Main Economic Indicators",#N/A,FALSE,"C"}</definedName>
    <definedName name="yoo" localSheetId="39" hidden="1">{"Main Economic Indicators",#N/A,FALSE,"C"}</definedName>
    <definedName name="yoo" localSheetId="41" hidden="1">{"Main Economic Indicators",#N/A,FALSE,"C"}</definedName>
    <definedName name="yoo" localSheetId="42" hidden="1">{"Main Economic Indicators",#N/A,FALSE,"C"}</definedName>
    <definedName name="yoo" localSheetId="4" hidden="1">{"Main Economic Indicators",#N/A,FALSE,"C"}</definedName>
    <definedName name="yoo" localSheetId="6" hidden="1">{"Main Economic Indicators",#N/A,FALSE,"C"}</definedName>
    <definedName name="yoo" hidden="1">{"Main Economic Indicators",#N/A,FALSE,"C"}</definedName>
    <definedName name="ytd" localSheetId="24" hidden="1">{"ca",#N/A,FALSE,"Detailed BOP";"ka",#N/A,FALSE,"Detailed BOP";"btl",#N/A,FALSE,"Detailed BOP";#N/A,#N/A,FALSE,"Debt  Stock TBL";"imfprint",#N/A,FALSE,"IMF";"imfdebtservice",#N/A,FALSE,"IMF";"tradeprint",#N/A,FALSE,"Trade"}</definedName>
    <definedName name="ytd" localSheetId="25" hidden="1">{"ca",#N/A,FALSE,"Detailed BOP";"ka",#N/A,FALSE,"Detailed BOP";"btl",#N/A,FALSE,"Detailed BOP";#N/A,#N/A,FALSE,"Debt  Stock TBL";"imfprint",#N/A,FALSE,"IMF";"imfdebtservice",#N/A,FALSE,"IMF";"tradeprint",#N/A,FALSE,"Trade"}</definedName>
    <definedName name="ytd" localSheetId="28" hidden="1">{"ca",#N/A,FALSE,"Detailed BOP";"ka",#N/A,FALSE,"Detailed BOP";"btl",#N/A,FALSE,"Detailed BOP";#N/A,#N/A,FALSE,"Debt  Stock TBL";"imfprint",#N/A,FALSE,"IMF";"imfdebtservice",#N/A,FALSE,"IMF";"tradeprint",#N/A,FALSE,"Trade"}</definedName>
    <definedName name="ytd" localSheetId="29"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3" hidden="1">{"ca",#N/A,FALSE,"Detailed BOP";"ka",#N/A,FALSE,"Detailed BOP";"btl",#N/A,FALSE,"Detailed BOP";#N/A,#N/A,FALSE,"Debt  Stock TBL";"imfprint",#N/A,FALSE,"IMF";"imfdebtservice",#N/A,FALSE,"IMF";"tradeprint",#N/A,FALSE,"Trade"}</definedName>
    <definedName name="ytd" localSheetId="37"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4" hidden="1">{"ca",#N/A,FALSE,"Detailed BOP";"ka",#N/A,FALSE,"Detailed BOP";"btl",#N/A,FALSE,"Detailed BOP";#N/A,#N/A,FALSE,"Debt  Stock TBL";"imfprint",#N/A,FALSE,"IMF";"imfdebtservice",#N/A,FALSE,"IMF";"tradeprint",#N/A,FALSE,"Trade"}</definedName>
    <definedName name="ytd" localSheetId="6"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24" hidden="1">{"mt1",#N/A,FALSE,"Debt";"mt2",#N/A,FALSE,"Debt";"mt3",#N/A,FALSE,"Debt";"mt4",#N/A,FALSE,"Debt";"mt5",#N/A,FALSE,"Debt";"mt6",#N/A,FALSE,"Debt";"mt7",#N/A,FALSE,"Debt"}</definedName>
    <definedName name="yui" localSheetId="25" hidden="1">{"mt1",#N/A,FALSE,"Debt";"mt2",#N/A,FALSE,"Debt";"mt3",#N/A,FALSE,"Debt";"mt4",#N/A,FALSE,"Debt";"mt5",#N/A,FALSE,"Debt";"mt6",#N/A,FALSE,"Debt";"mt7",#N/A,FALSE,"Debt"}</definedName>
    <definedName name="yui" localSheetId="28" hidden="1">{"mt1",#N/A,FALSE,"Debt";"mt2",#N/A,FALSE,"Debt";"mt3",#N/A,FALSE,"Debt";"mt4",#N/A,FALSE,"Debt";"mt5",#N/A,FALSE,"Debt";"mt6",#N/A,FALSE,"Debt";"mt7",#N/A,FALSE,"Debt"}</definedName>
    <definedName name="yui" localSheetId="29"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3" hidden="1">{"mt1",#N/A,FALSE,"Debt";"mt2",#N/A,FALSE,"Debt";"mt3",#N/A,FALSE,"Debt";"mt4",#N/A,FALSE,"Debt";"mt5",#N/A,FALSE,"Debt";"mt6",#N/A,FALSE,"Debt";"mt7",#N/A,FALSE,"Debt"}</definedName>
    <definedName name="yui" localSheetId="37"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4" hidden="1">{"mt1",#N/A,FALSE,"Debt";"mt2",#N/A,FALSE,"Debt";"mt3",#N/A,FALSE,"Debt";"mt4",#N/A,FALSE,"Debt";"mt5",#N/A,FALSE,"Debt";"mt6",#N/A,FALSE,"Debt";"mt7",#N/A,FALSE,"Debt"}</definedName>
    <definedName name="yui" localSheetId="6"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24" hidden="1">{"Tab1",#N/A,FALSE,"P";"Tab2",#N/A,FALSE,"P"}</definedName>
    <definedName name="yy" localSheetId="25" hidden="1">{"Tab1",#N/A,FALSE,"P";"Tab2",#N/A,FALSE,"P"}</definedName>
    <definedName name="yy" localSheetId="28" hidden="1">{"Tab1",#N/A,FALSE,"P";"Tab2",#N/A,FALSE,"P"}</definedName>
    <definedName name="yy" localSheetId="29" hidden="1">{"Tab1",#N/A,FALSE,"P";"Tab2",#N/A,FALSE,"P"}</definedName>
    <definedName name="yy" localSheetId="31" hidden="1">{"Tab1",#N/A,FALSE,"P";"Tab2",#N/A,FALSE,"P"}</definedName>
    <definedName name="yy" localSheetId="32" hidden="1">{"Tab1",#N/A,FALSE,"P";"Tab2",#N/A,FALSE,"P"}</definedName>
    <definedName name="yy" localSheetId="33" hidden="1">{"Tab1",#N/A,FALSE,"P";"Tab2",#N/A,FALSE,"P"}</definedName>
    <definedName name="yy" localSheetId="37" hidden="1">{"Tab1",#N/A,FALSE,"P";"Tab2",#N/A,FALSE,"P"}</definedName>
    <definedName name="yy" localSheetId="39" hidden="1">{"Tab1",#N/A,FALSE,"P";"Tab2",#N/A,FALSE,"P"}</definedName>
    <definedName name="yy" localSheetId="41" hidden="1">{"Tab1",#N/A,FALSE,"P";"Tab2",#N/A,FALSE,"P"}</definedName>
    <definedName name="yy" localSheetId="42" hidden="1">{"Tab1",#N/A,FALSE,"P";"Tab2",#N/A,FALSE,"P"}</definedName>
    <definedName name="yy" localSheetId="4" hidden="1">{"Tab1",#N/A,FALSE,"P";"Tab2",#N/A,FALSE,"P"}</definedName>
    <definedName name="yy" localSheetId="6" hidden="1">{"Tab1",#N/A,FALSE,"P";"Tab2",#N/A,FALSE,"P"}</definedName>
    <definedName name="yy" hidden="1">{"Tab1",#N/A,FALSE,"P";"Tab2",#N/A,FALSE,"P"}</definedName>
    <definedName name="yyy" localSheetId="24" hidden="1">{"Tab1",#N/A,FALSE,"P";"Tab2",#N/A,FALSE,"P"}</definedName>
    <definedName name="yyy" localSheetId="25" hidden="1">{"Tab1",#N/A,FALSE,"P";"Tab2",#N/A,FALSE,"P"}</definedName>
    <definedName name="yyy" localSheetId="28" hidden="1">{"Tab1",#N/A,FALSE,"P";"Tab2",#N/A,FALSE,"P"}</definedName>
    <definedName name="yyy" localSheetId="29" hidden="1">{"Tab1",#N/A,FALSE,"P";"Tab2",#N/A,FALSE,"P"}</definedName>
    <definedName name="yyy" localSheetId="31" hidden="1">{"Tab1",#N/A,FALSE,"P";"Tab2",#N/A,FALSE,"P"}</definedName>
    <definedName name="yyy" localSheetId="32" hidden="1">{"Tab1",#N/A,FALSE,"P";"Tab2",#N/A,FALSE,"P"}</definedName>
    <definedName name="yyy" localSheetId="33" hidden="1">{"Tab1",#N/A,FALSE,"P";"Tab2",#N/A,FALSE,"P"}</definedName>
    <definedName name="yyy" localSheetId="37" hidden="1">{"Tab1",#N/A,FALSE,"P";"Tab2",#N/A,FALSE,"P"}</definedName>
    <definedName name="yyy" localSheetId="39" hidden="1">{"Tab1",#N/A,FALSE,"P";"Tab2",#N/A,FALSE,"P"}</definedName>
    <definedName name="yyy" localSheetId="41" hidden="1">{"Tab1",#N/A,FALSE,"P";"Tab2",#N/A,FALSE,"P"}</definedName>
    <definedName name="yyy" localSheetId="42" hidden="1">{"Tab1",#N/A,FALSE,"P";"Tab2",#N/A,FALSE,"P"}</definedName>
    <definedName name="yyy" localSheetId="4" hidden="1">{"Tab1",#N/A,FALSE,"P";"Tab2",#N/A,FALSE,"P"}</definedName>
    <definedName name="yyy" localSheetId="6" hidden="1">{"Tab1",#N/A,FALSE,"P";"Tab2",#N/A,FALSE,"P"}</definedName>
    <definedName name="yyy" hidden="1">{"Tab1",#N/A,FALSE,"P";"Tab2",#N/A,FALSE,"P"}</definedName>
    <definedName name="yyy1" localSheetId="24" hidden="1">{"DEPOSITS",#N/A,FALSE,"COMML_MON";"LOANS",#N/A,FALSE,"COMML_MON"}</definedName>
    <definedName name="yyy1" localSheetId="25" hidden="1">{"DEPOSITS",#N/A,FALSE,"COMML_MON";"LOANS",#N/A,FALSE,"COMML_MON"}</definedName>
    <definedName name="yyy1" localSheetId="28" hidden="1">{"DEPOSITS",#N/A,FALSE,"COMML_MON";"LOANS",#N/A,FALSE,"COMML_MON"}</definedName>
    <definedName name="yyy1" localSheetId="29" hidden="1">{"DEPOSITS",#N/A,FALSE,"COMML_MON";"LOANS",#N/A,FALSE,"COMML_MON"}</definedName>
    <definedName name="yyy1" localSheetId="31" hidden="1">{"DEPOSITS",#N/A,FALSE,"COMML_MON";"LOANS",#N/A,FALSE,"COMML_MON"}</definedName>
    <definedName name="yyy1" localSheetId="32" hidden="1">{"DEPOSITS",#N/A,FALSE,"COMML_MON";"LOANS",#N/A,FALSE,"COMML_MON"}</definedName>
    <definedName name="yyy1" localSheetId="33" hidden="1">{"DEPOSITS",#N/A,FALSE,"COMML_MON";"LOANS",#N/A,FALSE,"COMML_MON"}</definedName>
    <definedName name="yyy1" localSheetId="37" hidden="1">{"DEPOSITS",#N/A,FALSE,"COMML_MON";"LOANS",#N/A,FALSE,"COMML_MON"}</definedName>
    <definedName name="yyy1" localSheetId="39" hidden="1">{"DEPOSITS",#N/A,FALSE,"COMML_MON";"LOANS",#N/A,FALSE,"COMML_MON"}</definedName>
    <definedName name="yyy1" localSheetId="41" hidden="1">{"DEPOSITS",#N/A,FALSE,"COMML_MON";"LOANS",#N/A,FALSE,"COMML_MON"}</definedName>
    <definedName name="yyy1" localSheetId="42" hidden="1">{"DEPOSITS",#N/A,FALSE,"COMML_MON";"LOANS",#N/A,FALSE,"COMML_MON"}</definedName>
    <definedName name="yyy1" localSheetId="4" hidden="1">{"DEPOSITS",#N/A,FALSE,"COMML_MON";"LOANS",#N/A,FALSE,"COMML_MON"}</definedName>
    <definedName name="yyy1" localSheetId="6" hidden="1">{"DEPOSITS",#N/A,FALSE,"COMML_MON";"LOANS",#N/A,FALSE,"COMML_MON"}</definedName>
    <definedName name="yyy1" hidden="1">{"DEPOSITS",#N/A,FALSE,"COMML_MON";"LOANS",#N/A,FALSE,"COMML_MON"}</definedName>
    <definedName name="yyyy" localSheetId="24" hidden="1">{"Riqfin97",#N/A,FALSE,"Tran";"Riqfinpro",#N/A,FALSE,"Tran"}</definedName>
    <definedName name="yyyy" localSheetId="25" hidden="1">{"Riqfin97",#N/A,FALSE,"Tran";"Riqfinpro",#N/A,FALSE,"Tran"}</definedName>
    <definedName name="yyyy" localSheetId="28" hidden="1">{"Riqfin97",#N/A,FALSE,"Tran";"Riqfinpro",#N/A,FALSE,"Tran"}</definedName>
    <definedName name="yyyy" localSheetId="29" hidden="1">{"Riqfin97",#N/A,FALSE,"Tran";"Riqfinpro",#N/A,FALSE,"Tran"}</definedName>
    <definedName name="yyyy" localSheetId="31" hidden="1">{"Riqfin97",#N/A,FALSE,"Tran";"Riqfinpro",#N/A,FALSE,"Tran"}</definedName>
    <definedName name="yyyy" localSheetId="32" hidden="1">{"Riqfin97",#N/A,FALSE,"Tran";"Riqfinpro",#N/A,FALSE,"Tran"}</definedName>
    <definedName name="yyyy" localSheetId="33" hidden="1">{"Riqfin97",#N/A,FALSE,"Tran";"Riqfinpro",#N/A,FALSE,"Tran"}</definedName>
    <definedName name="yyyy" localSheetId="37" hidden="1">{"Riqfin97",#N/A,FALSE,"Tran";"Riqfinpro",#N/A,FALSE,"Tran"}</definedName>
    <definedName name="yyyy" localSheetId="39" hidden="1">{"Riqfin97",#N/A,FALSE,"Tran";"Riqfinpro",#N/A,FALSE,"Tran"}</definedName>
    <definedName name="yyyy" localSheetId="41" hidden="1">{"Riqfin97",#N/A,FALSE,"Tran";"Riqfinpro",#N/A,FALSE,"Tran"}</definedName>
    <definedName name="yyyy" localSheetId="42" hidden="1">{"Riqfin97",#N/A,FALSE,"Tran";"Riqfinpro",#N/A,FALSE,"Tran"}</definedName>
    <definedName name="yyyy" localSheetId="4" hidden="1">{"Riqfin97",#N/A,FALSE,"Tran";"Riqfinpro",#N/A,FALSE,"Tran"}</definedName>
    <definedName name="yyyy" localSheetId="6" hidden="1">{"Riqfin97",#N/A,FALSE,"Tran";"Riqfinpro",#N/A,FALSE,"Tran"}</definedName>
    <definedName name="yyyy" hidden="1">{"Riqfin97",#N/A,FALSE,"Tran";"Riqfinpro",#N/A,FALSE,"Tran"}</definedName>
    <definedName name="Z_1A8C061B_2301_11D3_BFD1_000039E37209_.wvu.Cols" localSheetId="24" hidden="1">#REF!,#REF!,#REF!</definedName>
    <definedName name="Z_1A8C061B_2301_11D3_BFD1_000039E37209_.wvu.Cols" localSheetId="25" hidden="1">#REF!,#REF!,#REF!</definedName>
    <definedName name="Z_1A8C061B_2301_11D3_BFD1_000039E37209_.wvu.Cols" localSheetId="28" hidden="1">#REF!,#REF!,#REF!</definedName>
    <definedName name="Z_1A8C061B_2301_11D3_BFD1_000039E37209_.wvu.Cols" localSheetId="29"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3" hidden="1">#REF!,#REF!,#REF!</definedName>
    <definedName name="Z_1A8C061B_2301_11D3_BFD1_000039E37209_.wvu.Cols" localSheetId="37" hidden="1">#REF!,#REF!,#REF!</definedName>
    <definedName name="Z_1A8C061B_2301_11D3_BFD1_000039E37209_.wvu.Cols" localSheetId="39" hidden="1">#REF!,#REF!,#REF!</definedName>
    <definedName name="Z_1A8C061B_2301_11D3_BFD1_000039E37209_.wvu.Cols" localSheetId="41" hidden="1">#REF!,#REF!,#REF!</definedName>
    <definedName name="Z_1A8C061B_2301_11D3_BFD1_000039E37209_.wvu.Cols" localSheetId="42" hidden="1">#REF!,#REF!,#REF!</definedName>
    <definedName name="Z_1A8C061B_2301_11D3_BFD1_000039E37209_.wvu.Cols" localSheetId="4" hidden="1">#REF!,#REF!,#REF!</definedName>
    <definedName name="Z_1A8C061B_2301_11D3_BFD1_000039E37209_.wvu.Cols" localSheetId="6" hidden="1">#REF!,#REF!,#REF!</definedName>
    <definedName name="Z_1A8C061B_2301_11D3_BFD1_000039E37209_.wvu.Cols" hidden="1">#REF!,#REF!,#REF!</definedName>
    <definedName name="Z_1A8C061B_2301_11D3_BFD1_000039E37209_.wvu.Rows" localSheetId="24" hidden="1">#REF!,#REF!,#REF!</definedName>
    <definedName name="Z_1A8C061B_2301_11D3_BFD1_000039E37209_.wvu.Rows" localSheetId="25" hidden="1">#REF!,#REF!,#REF!</definedName>
    <definedName name="Z_1A8C061B_2301_11D3_BFD1_000039E37209_.wvu.Rows" localSheetId="28" hidden="1">#REF!,#REF!,#REF!</definedName>
    <definedName name="Z_1A8C061B_2301_11D3_BFD1_000039E37209_.wvu.Rows" localSheetId="29"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localSheetId="33" hidden="1">#REF!,#REF!,#REF!</definedName>
    <definedName name="Z_1A8C061B_2301_11D3_BFD1_000039E37209_.wvu.Rows" localSheetId="37" hidden="1">#REF!,#REF!,#REF!</definedName>
    <definedName name="Z_1A8C061B_2301_11D3_BFD1_000039E37209_.wvu.Rows" localSheetId="39" hidden="1">#REF!,#REF!,#REF!</definedName>
    <definedName name="Z_1A8C061B_2301_11D3_BFD1_000039E37209_.wvu.Rows" localSheetId="41" hidden="1">#REF!,#REF!,#REF!</definedName>
    <definedName name="Z_1A8C061B_2301_11D3_BFD1_000039E37209_.wvu.Rows" localSheetId="42" hidden="1">#REF!,#REF!,#REF!</definedName>
    <definedName name="Z_1A8C061B_2301_11D3_BFD1_000039E37209_.wvu.Rows" localSheetId="4" hidden="1">#REF!,#REF!,#REF!</definedName>
    <definedName name="Z_1A8C061B_2301_11D3_BFD1_000039E37209_.wvu.Rows" localSheetId="6" hidden="1">#REF!,#REF!,#REF!</definedName>
    <definedName name="Z_1A8C061B_2301_11D3_BFD1_000039E37209_.wvu.Rows" hidden="1">#REF!,#REF!,#REF!</definedName>
    <definedName name="Z_1A8C061C_2301_11D3_BFD1_000039E37209_.wvu.Cols" localSheetId="24" hidden="1">#REF!,#REF!,#REF!</definedName>
    <definedName name="Z_1A8C061C_2301_11D3_BFD1_000039E37209_.wvu.Cols" localSheetId="25" hidden="1">#REF!,#REF!,#REF!</definedName>
    <definedName name="Z_1A8C061C_2301_11D3_BFD1_000039E37209_.wvu.Cols" localSheetId="28" hidden="1">#REF!,#REF!,#REF!</definedName>
    <definedName name="Z_1A8C061C_2301_11D3_BFD1_000039E37209_.wvu.Cols" localSheetId="29" hidden="1">#REF!,#REF!,#REF!</definedName>
    <definedName name="Z_1A8C061C_2301_11D3_BFD1_000039E37209_.wvu.Cols" localSheetId="31" hidden="1">#REF!,#REF!,#REF!</definedName>
    <definedName name="Z_1A8C061C_2301_11D3_BFD1_000039E37209_.wvu.Cols" localSheetId="32" hidden="1">#REF!,#REF!,#REF!</definedName>
    <definedName name="Z_1A8C061C_2301_11D3_BFD1_000039E37209_.wvu.Cols" localSheetId="37" hidden="1">#REF!,#REF!,#REF!</definedName>
    <definedName name="Z_1A8C061C_2301_11D3_BFD1_000039E37209_.wvu.Cols" localSheetId="39" hidden="1">#REF!,#REF!,#REF!</definedName>
    <definedName name="Z_1A8C061C_2301_11D3_BFD1_000039E37209_.wvu.Cols" localSheetId="41" hidden="1">#REF!,#REF!,#REF!</definedName>
    <definedName name="Z_1A8C061C_2301_11D3_BFD1_000039E37209_.wvu.Cols" localSheetId="42" hidden="1">#REF!,#REF!,#REF!</definedName>
    <definedName name="Z_1A8C061C_2301_11D3_BFD1_000039E37209_.wvu.Cols" localSheetId="4" hidden="1">#REF!,#REF!,#REF!</definedName>
    <definedName name="Z_1A8C061C_2301_11D3_BFD1_000039E37209_.wvu.Cols" localSheetId="6" hidden="1">#REF!,#REF!,#REF!</definedName>
    <definedName name="Z_1A8C061C_2301_11D3_BFD1_000039E37209_.wvu.Cols" hidden="1">#REF!,#REF!,#REF!</definedName>
    <definedName name="Z_1A8C061C_2301_11D3_BFD1_000039E37209_.wvu.Rows" localSheetId="39" hidden="1">#REF!,#REF!,#REF!</definedName>
    <definedName name="Z_1A8C061C_2301_11D3_BFD1_000039E37209_.wvu.Rows" localSheetId="42" hidden="1">#REF!,#REF!,#REF!</definedName>
    <definedName name="Z_1A8C061C_2301_11D3_BFD1_000039E37209_.wvu.Rows" localSheetId="4" hidden="1">#REF!,#REF!,#REF!</definedName>
    <definedName name="Z_1A8C061C_2301_11D3_BFD1_000039E37209_.wvu.Rows" localSheetId="6" hidden="1">#REF!,#REF!,#REF!</definedName>
    <definedName name="Z_1A8C061C_2301_11D3_BFD1_000039E37209_.wvu.Rows" hidden="1">#REF!,#REF!,#REF!</definedName>
    <definedName name="Z_1A8C061E_2301_11D3_BFD1_000039E37209_.wvu.Cols" localSheetId="39" hidden="1">#REF!,#REF!,#REF!</definedName>
    <definedName name="Z_1A8C061E_2301_11D3_BFD1_000039E37209_.wvu.Cols" localSheetId="42" hidden="1">#REF!,#REF!,#REF!</definedName>
    <definedName name="Z_1A8C061E_2301_11D3_BFD1_000039E37209_.wvu.Cols" localSheetId="4" hidden="1">#REF!,#REF!,#REF!</definedName>
    <definedName name="Z_1A8C061E_2301_11D3_BFD1_000039E37209_.wvu.Cols" localSheetId="6" hidden="1">#REF!,#REF!,#REF!</definedName>
    <definedName name="Z_1A8C061E_2301_11D3_BFD1_000039E37209_.wvu.Cols" hidden="1">#REF!,#REF!,#REF!</definedName>
    <definedName name="Z_1A8C061E_2301_11D3_BFD1_000039E37209_.wvu.Rows" localSheetId="39" hidden="1">#REF!,#REF!,#REF!</definedName>
    <definedName name="Z_1A8C061E_2301_11D3_BFD1_000039E37209_.wvu.Rows" localSheetId="42" hidden="1">#REF!,#REF!,#REF!</definedName>
    <definedName name="Z_1A8C061E_2301_11D3_BFD1_000039E37209_.wvu.Rows" localSheetId="4" hidden="1">#REF!,#REF!,#REF!</definedName>
    <definedName name="Z_1A8C061E_2301_11D3_BFD1_000039E37209_.wvu.Rows" localSheetId="6" hidden="1">#REF!,#REF!,#REF!</definedName>
    <definedName name="Z_1A8C061E_2301_11D3_BFD1_000039E37209_.wvu.Rows" hidden="1">#REF!,#REF!,#REF!</definedName>
    <definedName name="Z_1A8C061F_2301_11D3_BFD1_000039E37209_.wvu.Cols" localSheetId="39" hidden="1">#REF!,#REF!,#REF!</definedName>
    <definedName name="Z_1A8C061F_2301_11D3_BFD1_000039E37209_.wvu.Cols" localSheetId="42" hidden="1">#REF!,#REF!,#REF!</definedName>
    <definedName name="Z_1A8C061F_2301_11D3_BFD1_000039E37209_.wvu.Cols" localSheetId="4" hidden="1">#REF!,#REF!,#REF!</definedName>
    <definedName name="Z_1A8C061F_2301_11D3_BFD1_000039E37209_.wvu.Cols" localSheetId="6" hidden="1">#REF!,#REF!,#REF!</definedName>
    <definedName name="Z_1A8C061F_2301_11D3_BFD1_000039E37209_.wvu.Cols" hidden="1">#REF!,#REF!,#REF!</definedName>
    <definedName name="Z_1A8C061F_2301_11D3_BFD1_000039E37209_.wvu.Rows" localSheetId="39" hidden="1">#REF!,#REF!,#REF!</definedName>
    <definedName name="Z_1A8C061F_2301_11D3_BFD1_000039E37209_.wvu.Rows" localSheetId="42" hidden="1">#REF!,#REF!,#REF!</definedName>
    <definedName name="Z_1A8C061F_2301_11D3_BFD1_000039E37209_.wvu.Rows" localSheetId="4" hidden="1">#REF!,#REF!,#REF!</definedName>
    <definedName name="Z_1A8C061F_2301_11D3_BFD1_000039E37209_.wvu.Rows" localSheetId="6" hidden="1">#REF!,#REF!,#REF!</definedName>
    <definedName name="Z_1A8C061F_2301_11D3_BFD1_000039E37209_.wvu.Rows" hidden="1">#REF!,#REF!,#REF!</definedName>
    <definedName name="Z_248BE2BA_E445_11D3_BFE0_00003960F508_.wvu.Cols" localSheetId="28" hidden="1">#REF!,#REF!</definedName>
    <definedName name="Z_248BE2BA_E445_11D3_BFE0_00003960F508_.wvu.Cols" localSheetId="39" hidden="1">#REF!,#REF!</definedName>
    <definedName name="Z_248BE2BA_E445_11D3_BFE0_00003960F508_.wvu.Cols" localSheetId="4" hidden="1">#REF!,#REF!</definedName>
    <definedName name="Z_248BE2BA_E445_11D3_BFE0_00003960F508_.wvu.Cols" localSheetId="6" hidden="1">#REF!,#REF!</definedName>
    <definedName name="Z_248BE2BA_E445_11D3_BFE0_00003960F508_.wvu.Cols" hidden="1">#REF!,#REF!</definedName>
    <definedName name="Z_695446A2_A8C9_11D3_8A18_0004AC53A12A_.wvu.Rows" localSheetId="39" hidden="1">#REF!,#REF!</definedName>
    <definedName name="Z_695446A2_A8C9_11D3_8A18_0004AC53A12A_.wvu.Rows" localSheetId="4" hidden="1">#REF!,#REF!</definedName>
    <definedName name="Z_695446A2_A8C9_11D3_8A18_0004AC53A12A_.wvu.Rows" localSheetId="6" hidden="1">#REF!,#REF!</definedName>
    <definedName name="Z_695446A2_A8C9_11D3_8A18_0004AC53A12A_.wvu.Rows" hidden="1">#REF!,#REF!</definedName>
    <definedName name="Z_95224721_0485_11D4_BFD1_00508B5F4DA4_.wvu.Cols" localSheetId="25" hidden="1">#REF!</definedName>
    <definedName name="Z_95224721_0485_11D4_BFD1_00508B5F4DA4_.wvu.Cols" localSheetId="28" hidden="1">#REF!</definedName>
    <definedName name="Z_95224721_0485_11D4_BFD1_00508B5F4DA4_.wvu.Cols" localSheetId="39" hidden="1">#REF!</definedName>
    <definedName name="Z_95224721_0485_11D4_BFD1_00508B5F4DA4_.wvu.Cols" localSheetId="42" hidden="1">#REF!</definedName>
    <definedName name="Z_95224721_0485_11D4_BFD1_00508B5F4DA4_.wvu.Cols" localSheetId="4" hidden="1">#REF!</definedName>
    <definedName name="Z_95224721_0485_11D4_BFD1_00508B5F4DA4_.wvu.Cols" localSheetId="6" hidden="1">#REF!</definedName>
    <definedName name="Z_95224721_0485_11D4_BFD1_00508B5F4DA4_.wvu.Cols" hidden="1">#REF!</definedName>
    <definedName name="zkouska" localSheetId="25" hidden="1">#REF!</definedName>
    <definedName name="zkouska" localSheetId="28" hidden="1">#REF!</definedName>
    <definedName name="zkouska" localSheetId="39" hidden="1">#REF!</definedName>
    <definedName name="zkouska" localSheetId="42" hidden="1">#REF!</definedName>
    <definedName name="zkouska" localSheetId="4" hidden="1">#REF!</definedName>
    <definedName name="zkouska" localSheetId="6" hidden="1">#REF!</definedName>
    <definedName name="zkouska" hidden="1">#REF!</definedName>
    <definedName name="zxdf" localSheetId="24" hidden="1">{#N/A,#N/A,FALSE,"DOC";"TB_28",#N/A,FALSE,"FITB_28";"TB_91",#N/A,FALSE,"FITB_91";"TB_182",#N/A,FALSE,"FITB_182";"TB_273",#N/A,FALSE,"FITB_273";"TB_364",#N/A,FALSE,"FITB_364 ";"SUMMARY",#N/A,FALSE,"Summary"}</definedName>
    <definedName name="zxdf" localSheetId="25" hidden="1">{#N/A,#N/A,FALSE,"DOC";"TB_28",#N/A,FALSE,"FITB_28";"TB_91",#N/A,FALSE,"FITB_91";"TB_182",#N/A,FALSE,"FITB_182";"TB_273",#N/A,FALSE,"FITB_273";"TB_364",#N/A,FALSE,"FITB_364 ";"SUMMARY",#N/A,FALSE,"Summary"}</definedName>
    <definedName name="zxdf" localSheetId="28" hidden="1">{#N/A,#N/A,FALSE,"DOC";"TB_28",#N/A,FALSE,"FITB_28";"TB_91",#N/A,FALSE,"FITB_91";"TB_182",#N/A,FALSE,"FITB_182";"TB_273",#N/A,FALSE,"FITB_273";"TB_364",#N/A,FALSE,"FITB_364 ";"SUMMARY",#N/A,FALSE,"Summary"}</definedName>
    <definedName name="zxdf" localSheetId="29"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3" hidden="1">{#N/A,#N/A,FALSE,"DOC";"TB_28",#N/A,FALSE,"FITB_28";"TB_91",#N/A,FALSE,"FITB_91";"TB_182",#N/A,FALSE,"FITB_182";"TB_273",#N/A,FALSE,"FITB_273";"TB_364",#N/A,FALSE,"FITB_364 ";"SUMMARY",#N/A,FALSE,"Summary"}</definedName>
    <definedName name="zxdf" localSheetId="37"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4" hidden="1">{#N/A,#N/A,FALSE,"DOC";"TB_28",#N/A,FALSE,"FITB_28";"TB_91",#N/A,FALSE,"FITB_91";"TB_182",#N/A,FALSE,"FITB_182";"TB_273",#N/A,FALSE,"FITB_273";"TB_364",#N/A,FALSE,"FITB_364 ";"SUMMARY",#N/A,FALSE,"Summary"}</definedName>
    <definedName name="zxdf" localSheetId="6"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24" hidden="1">{"Tab1",#N/A,FALSE,"P";"Tab2",#N/A,FALSE,"P"}</definedName>
    <definedName name="zz" localSheetId="25" hidden="1">{"Tab1",#N/A,FALSE,"P";"Tab2",#N/A,FALSE,"P"}</definedName>
    <definedName name="zz" localSheetId="28" hidden="1">{"Tab1",#N/A,FALSE,"P";"Tab2",#N/A,FALSE,"P"}</definedName>
    <definedName name="zz" localSheetId="29" hidden="1">{"Tab1",#N/A,FALSE,"P";"Tab2",#N/A,FALSE,"P"}</definedName>
    <definedName name="zz" localSheetId="31" hidden="1">{"Tab1",#N/A,FALSE,"P";"Tab2",#N/A,FALSE,"P"}</definedName>
    <definedName name="zz" localSheetId="32" hidden="1">{"Tab1",#N/A,FALSE,"P";"Tab2",#N/A,FALSE,"P"}</definedName>
    <definedName name="zz" localSheetId="33" hidden="1">{"Tab1",#N/A,FALSE,"P";"Tab2",#N/A,FALSE,"P"}</definedName>
    <definedName name="zz" localSheetId="37" hidden="1">{"Tab1",#N/A,FALSE,"P";"Tab2",#N/A,FALSE,"P"}</definedName>
    <definedName name="zz" localSheetId="39" hidden="1">{"Tab1",#N/A,FALSE,"P";"Tab2",#N/A,FALSE,"P"}</definedName>
    <definedName name="zz" localSheetId="41" hidden="1">{"Tab1",#N/A,FALSE,"P";"Tab2",#N/A,FALSE,"P"}</definedName>
    <definedName name="zz" localSheetId="42" hidden="1">{"Tab1",#N/A,FALSE,"P";"Tab2",#N/A,FALSE,"P"}</definedName>
    <definedName name="zz" localSheetId="4" hidden="1">{"Tab1",#N/A,FALSE,"P";"Tab2",#N/A,FALSE,"P"}</definedName>
    <definedName name="zz" localSheetId="6" hidden="1">{"Tab1",#N/A,FALSE,"P";"Tab2",#N/A,FALSE,"P"}</definedName>
    <definedName name="zz" hidden="1">{"Tab1",#N/A,FALSE,"P";"Tab2",#N/A,FALSE,"P"}</definedName>
    <definedName name="zzz" localSheetId="24" hidden="1">{"TBILLS_ALL",#N/A,FALSE,"FITB_all"}</definedName>
    <definedName name="zzz" localSheetId="25" hidden="1">{"TBILLS_ALL",#N/A,FALSE,"FITB_all"}</definedName>
    <definedName name="zzz" localSheetId="28" hidden="1">{"TBILLS_ALL",#N/A,FALSE,"FITB_all"}</definedName>
    <definedName name="zzz" localSheetId="29" hidden="1">{"TBILLS_ALL",#N/A,FALSE,"FITB_all"}</definedName>
    <definedName name="zzz" localSheetId="31" hidden="1">{"TBILLS_ALL",#N/A,FALSE,"FITB_all"}</definedName>
    <definedName name="zzz" localSheetId="32" hidden="1">{"TBILLS_ALL",#N/A,FALSE,"FITB_all"}</definedName>
    <definedName name="zzz" localSheetId="33" hidden="1">{"TBILLS_ALL",#N/A,FALSE,"FITB_all"}</definedName>
    <definedName name="zzz" localSheetId="37" hidden="1">{"TBILLS_ALL",#N/A,FALSE,"FITB_all"}</definedName>
    <definedName name="zzz" localSheetId="39" hidden="1">{"TBILLS_ALL",#N/A,FALSE,"FITB_all"}</definedName>
    <definedName name="zzz" localSheetId="41" hidden="1">{"TBILLS_ALL",#N/A,FALSE,"FITB_all"}</definedName>
    <definedName name="zzz" localSheetId="42" hidden="1">{"TBILLS_ALL",#N/A,FALSE,"FITB_all"}</definedName>
    <definedName name="zzz" localSheetId="4" hidden="1">{"TBILLS_ALL",#N/A,FALSE,"FITB_all"}</definedName>
    <definedName name="zzz" localSheetId="6" hidden="1">{"TBILLS_ALL",#N/A,FALSE,"FITB_all"}</definedName>
    <definedName name="zzz" hidden="1">{"TBILLS_ALL",#N/A,FALSE,"FITB_all"}</definedName>
    <definedName name="zzz1" localSheetId="24" hidden="1">{"TBILLS_ALL",#N/A,FALSE,"FITB_all"}</definedName>
    <definedName name="zzz1" localSheetId="25" hidden="1">{"TBILLS_ALL",#N/A,FALSE,"FITB_all"}</definedName>
    <definedName name="zzz1" localSheetId="28" hidden="1">{"TBILLS_ALL",#N/A,FALSE,"FITB_all"}</definedName>
    <definedName name="zzz1" localSheetId="29" hidden="1">{"TBILLS_ALL",#N/A,FALSE,"FITB_all"}</definedName>
    <definedName name="zzz1" localSheetId="31" hidden="1">{"TBILLS_ALL",#N/A,FALSE,"FITB_all"}</definedName>
    <definedName name="zzz1" localSheetId="32" hidden="1">{"TBILLS_ALL",#N/A,FALSE,"FITB_all"}</definedName>
    <definedName name="zzz1" localSheetId="33" hidden="1">{"TBILLS_ALL",#N/A,FALSE,"FITB_all"}</definedName>
    <definedName name="zzz1" localSheetId="37" hidden="1">{"TBILLS_ALL",#N/A,FALSE,"FITB_all"}</definedName>
    <definedName name="zzz1" localSheetId="39" hidden="1">{"TBILLS_ALL",#N/A,FALSE,"FITB_all"}</definedName>
    <definedName name="zzz1" localSheetId="41" hidden="1">{"TBILLS_ALL",#N/A,FALSE,"FITB_all"}</definedName>
    <definedName name="zzz1" localSheetId="42" hidden="1">{"TBILLS_ALL",#N/A,FALSE,"FITB_all"}</definedName>
    <definedName name="zzz1" localSheetId="4" hidden="1">{"TBILLS_ALL",#N/A,FALSE,"FITB_all"}</definedName>
    <definedName name="zzz1" localSheetId="6" hidden="1">{"TBILLS_ALL",#N/A,FALSE,"FITB_all"}</definedName>
    <definedName name="zzz1" hidden="1">{"TBILLS_ALL",#N/A,FALSE,"FITB_all"}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75" l="1"/>
  <c r="B50" i="75"/>
  <c r="B49" i="75"/>
  <c r="B48" i="75"/>
  <c r="B46" i="75"/>
  <c r="B44" i="75"/>
  <c r="B38" i="75"/>
  <c r="B37" i="75"/>
  <c r="B36" i="75"/>
  <c r="B35" i="75"/>
  <c r="B34" i="75"/>
  <c r="B33" i="75"/>
  <c r="B28" i="75"/>
  <c r="B27" i="75"/>
  <c r="B24" i="75"/>
  <c r="B23" i="75"/>
  <c r="B22" i="75"/>
  <c r="B21" i="75"/>
  <c r="B20" i="75"/>
  <c r="B18" i="75"/>
  <c r="B16" i="75"/>
  <c r="B15" i="75"/>
  <c r="B13" i="75"/>
  <c r="B12" i="75"/>
  <c r="B11" i="75"/>
  <c r="B9" i="75"/>
  <c r="D59" i="15"/>
  <c r="C59" i="15"/>
  <c r="D47" i="15"/>
  <c r="C47" i="15"/>
  <c r="F58" i="11" l="1"/>
  <c r="F59" i="11"/>
  <c r="F60" i="11"/>
  <c r="F61" i="11"/>
  <c r="F62" i="11"/>
  <c r="F63" i="11"/>
  <c r="F64" i="11"/>
  <c r="F66" i="11"/>
  <c r="F57" i="11"/>
  <c r="D58" i="11"/>
  <c r="D59" i="11"/>
  <c r="D60" i="11"/>
  <c r="D61" i="11"/>
  <c r="D62" i="11"/>
  <c r="D63" i="11"/>
  <c r="D64" i="11"/>
  <c r="D66" i="11"/>
  <c r="D57" i="11"/>
  <c r="E65" i="11"/>
  <c r="F65" i="11" s="1"/>
  <c r="C65" i="11"/>
  <c r="D65" i="11" s="1"/>
  <c r="I60" i="11"/>
  <c r="F60" i="19" l="1"/>
  <c r="E60" i="19"/>
  <c r="D60" i="19"/>
  <c r="C60" i="19"/>
  <c r="F36" i="83"/>
  <c r="E36" i="83"/>
  <c r="D36" i="83"/>
  <c r="C36" i="83"/>
  <c r="F31" i="83"/>
  <c r="E31" i="83"/>
  <c r="D31" i="83"/>
  <c r="D30" i="83" s="1"/>
  <c r="C31" i="83"/>
  <c r="F30" i="83"/>
  <c r="F35" i="3"/>
  <c r="E35" i="3"/>
  <c r="D35" i="3"/>
  <c r="C35" i="3"/>
  <c r="F30" i="3"/>
  <c r="E30" i="3"/>
  <c r="D30" i="3"/>
  <c r="C30" i="3"/>
  <c r="B52" i="75"/>
  <c r="B47" i="75"/>
  <c r="B45" i="75"/>
  <c r="B43" i="75"/>
  <c r="B42" i="75"/>
  <c r="B41" i="75"/>
  <c r="B32" i="75"/>
  <c r="B31" i="75"/>
  <c r="B26" i="75"/>
  <c r="B25" i="75"/>
  <c r="B19" i="75"/>
  <c r="B17" i="75"/>
  <c r="B14" i="75"/>
  <c r="B10" i="75"/>
  <c r="B8" i="75"/>
  <c r="B7" i="75"/>
  <c r="B6" i="75"/>
  <c r="B5" i="75"/>
  <c r="C30" i="83" l="1"/>
  <c r="E30" i="8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C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E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0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1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5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6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7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B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C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E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5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0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1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4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5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6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7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8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9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C40B473-A643-4BE3-909B-AA9E92EB6146}">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A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B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C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D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E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7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B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sharedStrings.xml><?xml version="1.0" encoding="utf-8"?>
<sst xmlns="http://schemas.openxmlformats.org/spreadsheetml/2006/main" count="969" uniqueCount="523">
  <si>
    <t>I</t>
  </si>
  <si>
    <t>II</t>
  </si>
  <si>
    <t>III</t>
  </si>
  <si>
    <t>IV</t>
  </si>
  <si>
    <t>RUS</t>
  </si>
  <si>
    <t>UKR</t>
  </si>
  <si>
    <t>ROU</t>
  </si>
  <si>
    <t>MDA</t>
  </si>
  <si>
    <t>Tabelul 1. Indicatorii macroeconomici principali ai Republicii Moldova</t>
  </si>
  <si>
    <t>%</t>
  </si>
  <si>
    <t>D1</t>
  </si>
  <si>
    <t>T1</t>
  </si>
  <si>
    <t>D2</t>
  </si>
  <si>
    <t>T2</t>
  </si>
  <si>
    <t>T3</t>
  </si>
  <si>
    <t>D4</t>
  </si>
  <si>
    <t>D5</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</si>
  <si>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</si>
  <si>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</si>
  <si>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</si>
  <si>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</si>
  <si>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</si>
  <si>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</si>
  <si>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</si>
  <si>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</si>
  <si>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</si>
  <si>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</si>
  <si>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</si>
  <si>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</si>
  <si>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</si>
  <si>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</si>
  <si>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</si>
  <si>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</si>
  <si>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</si>
  <si>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</si>
  <si>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</si>
  <si>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</si>
  <si>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</si>
  <si>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</si>
  <si>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</si>
  <si>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</si>
  <si>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</si>
  <si>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</si>
  <si>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</si>
  <si>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</si>
  <si>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</si>
  <si>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</si>
  <si>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</si>
  <si>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</si>
  <si>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Diagrama 1. PIB, indicii volumului fizic (% față de același trimestru al anului precedent)</t>
  </si>
  <si>
    <t>Diagrama 2. Indicatorii gradului de deschidere a economiei, %</t>
  </si>
  <si>
    <t>http://www.imf.org/external/np/pp/eng/2014/121914.pdf</t>
  </si>
  <si>
    <t>Tabelul 5. Contribuția principalelor categorii de servicii la modificărea totală (puncte procentuale)</t>
  </si>
  <si>
    <t>Tabelul 6. Balanța serviciilor de informatică, pe principalele tipuri</t>
  </si>
  <si>
    <t>UM</t>
  </si>
  <si>
    <t xml:space="preserve"> </t>
  </si>
  <si>
    <t>Tabelul 8. Investiții directe, intrări și ieșiri de mijloace financiare (mil. USD)</t>
  </si>
  <si>
    <t>Tabelul 7. Sursele de acoperire a necesarului net de finanțare, fluxuri financiare nete</t>
  </si>
  <si>
    <t>Tabelul 11. Datoria externă brută, la sfârșitul perioadei</t>
  </si>
  <si>
    <t>Țara partener</t>
  </si>
  <si>
    <t xml:space="preserve">Export </t>
  </si>
  <si>
    <t xml:space="preserve">Import </t>
  </si>
  <si>
    <t>România</t>
  </si>
  <si>
    <t>Ucraina</t>
  </si>
  <si>
    <t>Turcia</t>
  </si>
  <si>
    <t>Germania</t>
  </si>
  <si>
    <t>Polonia</t>
  </si>
  <si>
    <t>Italia</t>
  </si>
  <si>
    <t>Cehia</t>
  </si>
  <si>
    <t>2024</t>
  </si>
  <si>
    <t>Tabelul 4. Contribuția principalelor categorii de bunuri la modificarea totală (puncte procentuale)</t>
  </si>
  <si>
    <t>T4</t>
  </si>
  <si>
    <t>TOTAL</t>
  </si>
  <si>
    <t>Valută și depozite</t>
  </si>
  <si>
    <t>Investiții directe: creditarea intragrup</t>
  </si>
  <si>
    <t>T15</t>
  </si>
  <si>
    <t>T16</t>
  </si>
  <si>
    <t>D3</t>
  </si>
  <si>
    <t>Transferuri personale</t>
  </si>
  <si>
    <t xml:space="preserve">Remunerarea salariaților </t>
  </si>
  <si>
    <t>Transferuri de capital între gospodăriile populației</t>
  </si>
  <si>
    <t>Credit, total</t>
  </si>
  <si>
    <t>Debit, total</t>
  </si>
  <si>
    <t xml:space="preserve">Fondul Monetar Internațional și Grupul Băncii Mondiale au fost principalii creditori externi ai sectorului public. </t>
  </si>
  <si>
    <t>Societățile nefinanciare au menținut, în continuare, ponderea majoră în datoria externă privată.</t>
  </si>
  <si>
    <t>Legenda</t>
  </si>
  <si>
    <t>Credit</t>
  </si>
  <si>
    <t>Debit</t>
  </si>
  <si>
    <t>Remiteri personale pe zone geografice</t>
  </si>
  <si>
    <t>Ponderea majoră atât în structura activelor financiare, cât și în structura pasivelor a revenit celor pe termen lung.</t>
  </si>
  <si>
    <t>Remiteri personale (intrări) la PIB (%)</t>
  </si>
  <si>
    <t>Nr. crt.</t>
  </si>
  <si>
    <t xml:space="preserve">Tabelul 13. Serviciul datoriei externe, plăți efective </t>
  </si>
  <si>
    <t>IV*</t>
  </si>
  <si>
    <t>Activele de rezervă au deținut ponderea predominantă în poziția totală a activelor financiare, în timp ce alte investiții și investițiile directe - ponderi semnificative în totalul poziției pasivelor.</t>
  </si>
  <si>
    <t>Activitățile financiare și asigurările, comerțul cu ridicata și cu amănuntul, precum și industria prelucrătoare au continuat să dețină ponderile cele mai mari în poziția pasivelor sub formă de investiții directe (capital propriu).</t>
  </si>
  <si>
    <t>Tabelul 12. Indicatorii principali aferenţi datoriei externe, la sfârșitul perioadei</t>
  </si>
  <si>
    <t>2024-IV</t>
  </si>
  <si>
    <t>Tabelul 14. Datoria externă publică pe termen scurt (scadența reziduală), pe sectoare, la sfârșitul perioadei (mil. USD)</t>
  </si>
  <si>
    <t>Tabelul 16. Datoria externă privată pe termen scurt (scadența reziduală), pe sectoare, la sfârșitul perioadei (mil. USD)</t>
  </si>
  <si>
    <t>Diagrama 3. Contul curent – componente principale (mil. USD)</t>
  </si>
  <si>
    <t>Tabelul 15. Datoria externă sub formă de împrumuturi, alocări de DST și titluri de angajamente, pe creditori, la sfârșitul perioadei (mil. USD)</t>
  </si>
  <si>
    <t>31.12.2024</t>
  </si>
  <si>
    <t>Tabelul 2. Balanţa de plăţi a Republicii Moldova, agregate principale (mil. USD)</t>
  </si>
  <si>
    <t>Tabelul 3. Principalele componente ale contului curent al balanței de plăți, raportate la PIB</t>
  </si>
  <si>
    <t>Exportul de bunuri s-a diminuat ca urmare a reducerii livrărilor către UE și CSI, în timp ce importul s-a majorat pe seama celui din UE și alte țări. Produsele agroalimentare au fost în continuare principala categorie de bunuri exportate, iar produsele minerale – principala categorie de bunuri importate.</t>
  </si>
  <si>
    <t>Sold</t>
  </si>
  <si>
    <t>Cooperarea internațională curentă, net</t>
  </si>
  <si>
    <t>Transferuri personale, net</t>
  </si>
  <si>
    <t>Alte venituri secundare, net</t>
  </si>
  <si>
    <t>Sold / PIB (%, scala din dreapta)</t>
  </si>
  <si>
    <t>Tabelul 9. Indicatorii principali aferenţi poziţiei investiţionale internaţionale, la sfârșitul perioadei</t>
  </si>
  <si>
    <t>Tabelul 10. Poziţia investiţională internaţională (mil. USD)</t>
  </si>
  <si>
    <t>Principalul creditor al sectorului privat din cadrul organizațiilor internaționale a fost BERD.</t>
  </si>
  <si>
    <t xml:space="preserve">I 2025 / </t>
  </si>
  <si>
    <t>IV 2024</t>
  </si>
  <si>
    <t>2025-I</t>
  </si>
  <si>
    <t>I 2025 / IV 2024</t>
  </si>
  <si>
    <t>III. Datoria externă brută la 31.03.2025 (date provizorii)</t>
  </si>
  <si>
    <t>2025</t>
  </si>
  <si>
    <t>31.03.2024</t>
  </si>
  <si>
    <t>30.06.2024</t>
  </si>
  <si>
    <t>30.09.2024</t>
  </si>
  <si>
    <t>31.03.2025</t>
  </si>
  <si>
    <t>2025 I / 2024 IV</t>
  </si>
  <si>
    <t>2024 -I</t>
  </si>
  <si>
    <t>2024-II</t>
  </si>
  <si>
    <t>2024-III</t>
  </si>
  <si>
    <t>2025 -I</t>
  </si>
  <si>
    <t xml:space="preserve">I </t>
  </si>
  <si>
    <t>I. Balanța de plăți a Republicii Moldova în trimestrul I 2025 (date provizorii)</t>
  </si>
  <si>
    <t>Conturile internaționale ale Republicii Moldova în trimestrul I 2025 (date provizorii)</t>
  </si>
  <si>
    <t>II. Poziția investițională internațională a Republicii Moldova la 31.03.2025</t>
  </si>
  <si>
    <t>III. Datoria externă brută la 31.03.2025</t>
  </si>
  <si>
    <t>În trimestrul I 2025, deficitele comerțului cu bunuri cu toate zonele geografice au crescut comparativ cu perioada similară a anului precedent.</t>
  </si>
  <si>
    <t>Creșterea importului de produse energetice și electricitate, în trimestrul I 2025 față de perioada similară a anului precedent, a fost determinată de creșterea energiei electrice și gazului natural importat.</t>
  </si>
  <si>
    <t>În trimestrul I 2025, diminuarea excedentului veniturilor secundare a rezultat din scăderea transferurilor personale nete.</t>
  </si>
  <si>
    <t>În trimestrul I 2025, principalii creditori ai administrației publice au fost Banca Europeană pentru Reconstrucție și Dezvoltare și  Fondul Monetar Internațional.</t>
  </si>
  <si>
    <t xml:space="preserve">II. Poziția investițională internațională la 31.03.2025 (date provizorii) </t>
  </si>
  <si>
    <t xml:space="preserve">La 31.03.2025, poziția activelor oficiale de rezervă s-a majorat comparativ cu 31.12.2024 și corespundea tuturor criteriilor de suficiență. </t>
  </si>
  <si>
    <t>În trimestrul I 2025, atât deschiderea comercială a economiei, cât și deschiderea financiară s-au majorat.</t>
  </si>
  <si>
    <t xml:space="preserve">În trimestrul I 2025, deficitul contului curent s-a aprofundat, iar contul financiar a înregistrat intrări nete de mijloace financiare. </t>
  </si>
  <si>
    <t>Diagrama 4. Contul curent – componente principale (mil. USD)</t>
  </si>
  <si>
    <t xml:space="preserve">Majorarea deficitului contului curent, în trimestrul I 2025, a fost cauzată de aprofundarea deficitului balanței bunurilor, de evoluțiile nefavorabile înregistrate la veniturile primare și balanța serviciilor, în timp ce soldul veniturilor secundare a înregistrat o creștere.  </t>
  </si>
  <si>
    <t>2025 I / 2024 I</t>
  </si>
  <si>
    <t>Diagrama 5. Balanța comerțului cu bunuri, pe zone geografice (FOB-FOB), (mil. USD)</t>
  </si>
  <si>
    <t>Diagrama 6. Principalii parteneri comerciali (mil. USD)</t>
  </si>
  <si>
    <t xml:space="preserve">România a continuat să fie principalul partener comercial al Republicii Moldova în comerțul cu bunuri, fiind urmată de Ucraina. </t>
  </si>
  <si>
    <t xml:space="preserve">China </t>
  </si>
  <si>
    <t>Austria</t>
  </si>
  <si>
    <t>Olanda</t>
  </si>
  <si>
    <t>Export</t>
  </si>
  <si>
    <t>% în total</t>
  </si>
  <si>
    <t>Import</t>
  </si>
  <si>
    <t>Produse agroalimentare</t>
  </si>
  <si>
    <t>Animale vii</t>
  </si>
  <si>
    <t xml:space="preserve">Produse minerale </t>
  </si>
  <si>
    <t>Produse vegetale</t>
  </si>
  <si>
    <t>Produse ale industriei chimice</t>
  </si>
  <si>
    <t xml:space="preserve">Grăsimi și uleiuri </t>
  </si>
  <si>
    <t xml:space="preserve">Materiale plastice </t>
  </si>
  <si>
    <t>Produse alimentare</t>
  </si>
  <si>
    <t xml:space="preserve">Materiale textile </t>
  </si>
  <si>
    <t>Total</t>
  </si>
  <si>
    <t xml:space="preserve">Metale comune </t>
  </si>
  <si>
    <t xml:space="preserve">Maşini şi aparate, echipamente </t>
  </si>
  <si>
    <t xml:space="preserve">Vehicule, aparate de zbor </t>
  </si>
  <si>
    <t>Altele</t>
  </si>
  <si>
    <t>Export pe zone</t>
  </si>
  <si>
    <t xml:space="preserve">UE </t>
  </si>
  <si>
    <t>CSI</t>
  </si>
  <si>
    <t>Alte țări</t>
  </si>
  <si>
    <t>Import pe zone</t>
  </si>
  <si>
    <t xml:space="preserve">Reducerea excedentului balanței serviciilor a fost determinată de ritmul superior de creștere al importului comparativ cu cel al exportului. </t>
  </si>
  <si>
    <t>În trimestrul I 2025, serviciile de informatică au fost principala categorie de servicii exportate, fiind urmate de călătorii și transport, iar la import principalele categorii au fost transportul și călătoriile.</t>
  </si>
  <si>
    <t>Diagrama 7. Exportul și importul de bunuri pe categorii și zone geografice</t>
  </si>
  <si>
    <t>Diagrama 8. Import de produse energetice și electricitate (prețuri FOB), (mil. USD)</t>
  </si>
  <si>
    <t>Diagrama 9. Balanța serviciilor</t>
  </si>
  <si>
    <t>Diagrama 11. Evoluția veniturilor primare</t>
  </si>
  <si>
    <t>În trimestrul I 2025, soldul excedentar al balanței veniturilor primare a scăzut substanțial comparativ cu perioada similară a anului precedent.</t>
  </si>
  <si>
    <t>Impozite curente pe venit, patrimoniu, etc.</t>
  </si>
  <si>
    <t>Contribuţii sociale</t>
  </si>
  <si>
    <t>Cooperarea internaţională curentă</t>
  </si>
  <si>
    <t>Transferuri diverse ale administrației publice</t>
  </si>
  <si>
    <t>Intrări</t>
  </si>
  <si>
    <t>Ieșiri</t>
  </si>
  <si>
    <t>Diagrama 12. Evoluția veniturilor secundare</t>
  </si>
  <si>
    <t>Diagrama 13. Remiterile personale, pe componente și zone geografice</t>
  </si>
  <si>
    <t>Diagrama 14. Evoluția contului de capital</t>
  </si>
  <si>
    <t>Diagrama 15. Contul financiar, active și pasive pe categorii funcționale în trimestrul I 2025 (mil. USD)</t>
  </si>
  <si>
    <t xml:space="preserve">Intrările nete ale activelor financiare au rezultat din tranzacțiile de scădere a activelor sub formă de numerar și depozite, active de rezervă și credite comerciale și avansuri. Intrările nete ale pasivelor au constituit acumulări de angajamente sub formă de credite comerciale și avansuri și de investiții directe (profit reinvestit). </t>
  </si>
  <si>
    <t>Diagrama 16. Împrumuturi externe (pasive, fără cele intragrup), valorificări și rambursări, în trimestrul I 2025 (mil. USD)</t>
  </si>
  <si>
    <t>Diagrama 17. Principalii creditori ai administrației publice, în trimestrul I 2025</t>
  </si>
  <si>
    <t>I 2025 / I 2024</t>
  </si>
  <si>
    <t>Diagrama 18. Poziția investițională internațională netă, la sfârșitul perioadei, pe sectoare instituționale, % la PIB</t>
  </si>
  <si>
    <t>La 31.03.2025, raportul soldului net debitor al poziției investiționale internaționale la PIB s-a majorat față de 31.12.2024.</t>
  </si>
  <si>
    <t>Diagrama 19. Structura activelor financiare şi pasivelor externe, pe categorii funcționale, la sfârșitul perioadei (%)</t>
  </si>
  <si>
    <t>Diagrama 20. Indicatorii suficienței activelor oficiale de rezervă</t>
  </si>
  <si>
    <t xml:space="preserve">Pozițiile investițiilor directe sub formă de participații și acțiuni provenite din UE și alte țări s-au majorat față de 31.12.2024, iar cele din CSI au scăzut. </t>
  </si>
  <si>
    <t>Diagrama 21. Poziția investiţiilor directe*, capital propriu, pe zone geografice, la sfârșitul perioadei (mil.USD)</t>
  </si>
  <si>
    <t>Diagrama 22. Investiţiile directe, capital propriu acumulat la 31.03.2025, pe activităţi economice (conform CAEM-2)</t>
  </si>
  <si>
    <t>Diagrama 23. Structura activelor financiare şi pasivelor externe, pe scadenţe, la sfârșitul perioadei (%)</t>
  </si>
  <si>
    <t>Conform situației datoriei externe publice la 31.03.2025, principalul instrument de finanțare utilizat de către autoritățile Republicii Moldova au fost împrumuturile, cu o pondere de 91,3 la sută din total.</t>
  </si>
  <si>
    <t>Diagrama 24. Evoluția datoriei externe publice, la sfârșitul perioadei, pe scadențe (conform maturității originale) și pe instrumente (mil. USD)</t>
  </si>
  <si>
    <t>-2,9%</t>
  </si>
  <si>
    <t>+0,8%</t>
  </si>
  <si>
    <t>+0,5%</t>
  </si>
  <si>
    <t>+0,9%</t>
  </si>
  <si>
    <t>+1,9%</t>
  </si>
  <si>
    <t>-11,0%</t>
  </si>
  <si>
    <t>+2,2%</t>
  </si>
  <si>
    <t>+3,1%</t>
  </si>
  <si>
    <t>+5,2%</t>
  </si>
  <si>
    <t>+4,3%</t>
  </si>
  <si>
    <t>+2,4%</t>
  </si>
  <si>
    <t>+3,0%</t>
  </si>
  <si>
    <t>+0,4%</t>
  </si>
  <si>
    <t>+1,5%</t>
  </si>
  <si>
    <t>-12,5%</t>
  </si>
  <si>
    <t>+9,9%</t>
  </si>
  <si>
    <t>+57,1%</t>
  </si>
  <si>
    <t>-41,4%</t>
  </si>
  <si>
    <t>-9,4%</t>
  </si>
  <si>
    <t>-33,8%</t>
  </si>
  <si>
    <t>+1,8%</t>
  </si>
  <si>
    <t>+1,2%</t>
  </si>
  <si>
    <t xml:space="preserve">La 31.03.2025, datoria externă privată s-a majorat comparativ cu finele anului 2024, fiind contractată, preponderent, pe termen lung, principalele instrumente fiind împrumuturile și creditele comerciale și avansurile. </t>
  </si>
  <si>
    <t>Diagrama 26. Datoria externă privată, la sfârșitul perioadei (conform maturității originale), (mil. USD)</t>
  </si>
  <si>
    <t>Diagrama 27. Structura datoriei private, pe sectoare instituționale, la sfârșitul perioadei (%)</t>
  </si>
  <si>
    <t>Diagrama 28. Structura pe creditori a datoriei private sub formă de împrumuturi, la 31.03.2025</t>
  </si>
  <si>
    <t>Servicii</t>
  </si>
  <si>
    <t xml:space="preserve">Servicii de prelucrare a materiei prime </t>
  </si>
  <si>
    <t>Transport</t>
  </si>
  <si>
    <t>Călătorii</t>
  </si>
  <si>
    <t>Construcţii</t>
  </si>
  <si>
    <t>Servicii de informatică</t>
  </si>
  <si>
    <t>Bunuri şi servicii ale administrației publice (n.a.p.)</t>
  </si>
  <si>
    <t xml:space="preserve">Servicii profesionale şi de consultanţă </t>
  </si>
  <si>
    <t>Servicii tehnice, comerciale şi alte servicii</t>
  </si>
  <si>
    <t>Personale</t>
  </si>
  <si>
    <t>De afaceri</t>
  </si>
  <si>
    <t>Maritim</t>
  </si>
  <si>
    <t>Aerian</t>
  </si>
  <si>
    <t>Auto</t>
  </si>
  <si>
    <t>Informatică</t>
  </si>
  <si>
    <t>Aplicațiile program</t>
  </si>
  <si>
    <t>Alte servicii de informatică</t>
  </si>
  <si>
    <t>Remunerarea salariaților</t>
  </si>
  <si>
    <t xml:space="preserve">Venituri din investiții </t>
  </si>
  <si>
    <t>Alte venituri primare</t>
  </si>
  <si>
    <t>… din active de rezervă</t>
  </si>
  <si>
    <t>… din alte investiţii</t>
  </si>
  <si>
    <t>Venituri din investiţii directe</t>
  </si>
  <si>
    <t>Venituri din alte investiţii</t>
  </si>
  <si>
    <t>Cr</t>
  </si>
  <si>
    <t>Dt</t>
  </si>
  <si>
    <t>UE</t>
  </si>
  <si>
    <t>Diagrama 10. Exportul și importul de servicii pe principalele tipuri, în trimestrul I 2025, mil. USD</t>
  </si>
  <si>
    <t xml:space="preserve">Ieșirile nete la împrumuturi au fost determinate, în special, de rambursările nete de împrumuturi ale administrației publice. </t>
  </si>
  <si>
    <t>II*</t>
  </si>
  <si>
    <t>III*</t>
  </si>
  <si>
    <t>Diagrama 25. Structura pe creditori a datoriei externe publice, la sfârșitul perioadei (%)</t>
  </si>
  <si>
    <t>D28</t>
  </si>
  <si>
    <t>PIB-ul Republicii Moldova a fost în scădere, în trimestrul I 2025, iar cel al principalilor parteneri comerciali – în creștere.</t>
  </si>
  <si>
    <t>Diminuarea intrărilor de remiteri personale a fost cauzată de scăderea intrărilor din remunerarea netă a salariaților, iar a ieșirilor - de creșterea transferurilor personale. Atât intrările, cât și ieșirile de remiteri personale au fost preponderent din / către UE.</t>
  </si>
  <si>
    <t>În trimestrul I 2025, scăderea excedentului contului de capital a fost determinată de diminuarea intrărilor de capital la sectorul public.</t>
  </si>
  <si>
    <t>Notă: În unele cazuri sunt posibile diferențe nesemnificative între totaluri și componentele agregate, explicate prin rotunjirea datelor. </t>
  </si>
  <si>
    <t>Surse: Autoritățile naționale de statistică, OECD.Stat</t>
  </si>
  <si>
    <t>PIB în preţuri curente</t>
  </si>
  <si>
    <t>mil. Lei</t>
  </si>
  <si>
    <t>mil. USD</t>
  </si>
  <si>
    <t>PIB, indicii volumului fizic</t>
  </si>
  <si>
    <t>Export de bunuri, indicii volumului fizic</t>
  </si>
  <si>
    <t>Export de bunuri, indicii valorii unitare</t>
  </si>
  <si>
    <t>Import de bunuri, indicii volumului fizic</t>
  </si>
  <si>
    <t>Import de bunuri, indicii valorii unitare</t>
  </si>
  <si>
    <t>Raportul de schimb în comerțul exterior cu bunuri</t>
  </si>
  <si>
    <t>Rata de schimb medie pe perioadă</t>
  </si>
  <si>
    <t>MDL / USD</t>
  </si>
  <si>
    <t>Contul curent al balanței de plăți / PIB</t>
  </si>
  <si>
    <t>Remiterile personale / PIB</t>
  </si>
  <si>
    <t xml:space="preserve">Fluxurile de ISD (acumularea netă de pasive) </t>
  </si>
  <si>
    <t xml:space="preserve">Sursa: Elaborat de BNM în baza datelor BNS </t>
  </si>
  <si>
    <t>Gradul de deschidere comercială</t>
  </si>
  <si>
    <t>Export de bunuri și servicii / PIB</t>
  </si>
  <si>
    <t>Import de bunuri și servicii / PIB</t>
  </si>
  <si>
    <t>Gradul de deschidere financiară</t>
  </si>
  <si>
    <t>Active fin. externe / PIB</t>
  </si>
  <si>
    <t>Pasive externe / PIB</t>
  </si>
  <si>
    <t xml:space="preserve">Cont curent </t>
  </si>
  <si>
    <t>Contul de capital</t>
  </si>
  <si>
    <t>Contul financiar</t>
  </si>
  <si>
    <t xml:space="preserve">CONTUL CURENT (CC) </t>
  </si>
  <si>
    <t>Bunuri</t>
  </si>
  <si>
    <t xml:space="preserve">Servicii </t>
  </si>
  <si>
    <t>Venituri primare</t>
  </si>
  <si>
    <t>Venituri secundare</t>
  </si>
  <si>
    <t xml:space="preserve">CONTUL DE CAPITAL (CK) </t>
  </si>
  <si>
    <t>Necesarul net de finanţare (CC şi CK)</t>
  </si>
  <si>
    <t>CONTUL FINANCIAR</t>
  </si>
  <si>
    <t>Investiţii directe, net</t>
  </si>
  <si>
    <t>Investiţii de portofoliu, net</t>
  </si>
  <si>
    <t xml:space="preserve">Alte investiţii, net </t>
  </si>
  <si>
    <t>Numerar și depozite</t>
  </si>
  <si>
    <t>Împrumuturi</t>
  </si>
  <si>
    <t>Credite comerciale și avansuri</t>
  </si>
  <si>
    <t>Alte creanțe / angajamente</t>
  </si>
  <si>
    <t>Active de rezervă</t>
  </si>
  <si>
    <t xml:space="preserve">Erori şi omisiuni nete </t>
  </si>
  <si>
    <t>Export / intrări</t>
  </si>
  <si>
    <t xml:space="preserve">Bunuri </t>
  </si>
  <si>
    <t xml:space="preserve">Venituri primare </t>
  </si>
  <si>
    <t>Import / ieșiri</t>
  </si>
  <si>
    <t>p.p.</t>
  </si>
  <si>
    <t>Contul curent</t>
  </si>
  <si>
    <t>Balanța comercială</t>
  </si>
  <si>
    <t>Export de bunuri și servicii</t>
  </si>
  <si>
    <t>Import de bunuri și servicii</t>
  </si>
  <si>
    <t>Balanța veniturilor primare</t>
  </si>
  <si>
    <t>Intrări de venituri primare, dintre care:</t>
  </si>
  <si>
    <t>Ieșiri de venituri primare, dinte care:</t>
  </si>
  <si>
    <t>Venituri din investiții</t>
  </si>
  <si>
    <t>Balanța veniturilor secundare</t>
  </si>
  <si>
    <t>Intrări de venituri secundare, dintre care:</t>
  </si>
  <si>
    <t>Cooperarea internațională curentă</t>
  </si>
  <si>
    <t>Ieșiri de venituri secundare</t>
  </si>
  <si>
    <t>Necesarul net de finanţare (soldul conturilor curent şi de capital)</t>
  </si>
  <si>
    <t xml:space="preserve">Total </t>
  </si>
  <si>
    <t xml:space="preserve">CSI  </t>
  </si>
  <si>
    <t xml:space="preserve">Alte țări </t>
  </si>
  <si>
    <t>Tr. I</t>
  </si>
  <si>
    <t>Produse minerale</t>
  </si>
  <si>
    <t>Materiale plastice şi articole din material plastic</t>
  </si>
  <si>
    <t>Materiale textile şi articole din acestea</t>
  </si>
  <si>
    <t>Metale comune şi articole din metale comune</t>
  </si>
  <si>
    <t>Maşini şi aparate, echipamente electrice şi părţi ale acestora</t>
  </si>
  <si>
    <t>Vehicule, aparate de zbor</t>
  </si>
  <si>
    <t xml:space="preserve">Altele </t>
  </si>
  <si>
    <t>Combustibil diesel</t>
  </si>
  <si>
    <t>Gaz natural</t>
  </si>
  <si>
    <t xml:space="preserve">Benzine auto </t>
  </si>
  <si>
    <t>Energie electrică</t>
  </si>
  <si>
    <t xml:space="preserve">Cărbune </t>
  </si>
  <si>
    <t>Pacură</t>
  </si>
  <si>
    <t xml:space="preserve">Sold </t>
  </si>
  <si>
    <t>Sold / PIB (scala din dreapta)</t>
  </si>
  <si>
    <t>Servicii de prelucrare a materiei prime aflate în proprietatea terților</t>
  </si>
  <si>
    <t xml:space="preserve">Transport </t>
  </si>
  <si>
    <t xml:space="preserve">Călătorii </t>
  </si>
  <si>
    <t>Construcții</t>
  </si>
  <si>
    <t xml:space="preserve">Taxe pentru utilizarea proprietăţii intelectuale (n.a.p) </t>
  </si>
  <si>
    <t xml:space="preserve">Servicii de informatică </t>
  </si>
  <si>
    <t>Servicii profesionale şi de consultanţă managerială</t>
  </si>
  <si>
    <t xml:space="preserve">Bunuri și servicii ale administrației publice      </t>
  </si>
  <si>
    <t xml:space="preserve">Balanța, dintre care: </t>
  </si>
  <si>
    <t>Servicii legate de aplicațiile de program</t>
  </si>
  <si>
    <t>Alte servicii de informatică**</t>
  </si>
  <si>
    <t xml:space="preserve">Export dintre care: </t>
  </si>
  <si>
    <t>Alte servicii de informatică*</t>
  </si>
  <si>
    <t xml:space="preserve">Import, dintre care: </t>
  </si>
  <si>
    <t>* Servicii de instalare și mentenanță software / hardware nepersonalizate, prelucrarea datelor, web hosting etc.</t>
  </si>
  <si>
    <t xml:space="preserve">Remunerarea salariaților, net   </t>
  </si>
  <si>
    <t>Venituri din investiţii, net</t>
  </si>
  <si>
    <t>Alte venituri primare, net</t>
  </si>
  <si>
    <t xml:space="preserve">* date revizuite </t>
  </si>
  <si>
    <t>intrări</t>
  </si>
  <si>
    <t>ieșiri</t>
  </si>
  <si>
    <t xml:space="preserve">Administraţia publică </t>
  </si>
  <si>
    <t>Sold CK</t>
  </si>
  <si>
    <t>% din PIB (scala din dreapta)</t>
  </si>
  <si>
    <t xml:space="preserve"> Societăţi financiare și nefinanciare, GP şi IFSLSGP </t>
  </si>
  <si>
    <t>Achiziția netă de active financiare</t>
  </si>
  <si>
    <t>Acumularea netă de pasive</t>
  </si>
  <si>
    <t>Investiţii directe</t>
  </si>
  <si>
    <t>Investiții de portofoliu</t>
  </si>
  <si>
    <t>Alte fluxuri financiare</t>
  </si>
  <si>
    <t>Numerar şi depozite</t>
  </si>
  <si>
    <t>Credite comerciale şi avansuri</t>
  </si>
  <si>
    <t xml:space="preserve">mil. USD </t>
  </si>
  <si>
    <t>% din PIB</t>
  </si>
  <si>
    <t>Investiții directe</t>
  </si>
  <si>
    <t>Investiţii de portofoliu</t>
  </si>
  <si>
    <t>Alte investiții, dintre care:</t>
  </si>
  <si>
    <t xml:space="preserve">Modificarea activelor de rezervă </t>
  </si>
  <si>
    <t>Notă: (-) – intrări nete de capital, (+) – ieșiri nete de capital</t>
  </si>
  <si>
    <t xml:space="preserve">Active </t>
  </si>
  <si>
    <t xml:space="preserve">Pasive </t>
  </si>
  <si>
    <t xml:space="preserve">Participaţii la capital și acțiuni ale fondurilor de investiții, exceptând reinvestirea profiturilor </t>
  </si>
  <si>
    <t xml:space="preserve">Reinvestirea profiturilor (+) / pierderi (-) </t>
  </si>
  <si>
    <t>Instrumente de natura datoriei</t>
  </si>
  <si>
    <t>Notă: Achiziția activelor financiare se reflectă pe debit la ieșiri, iar retragerea activelor financiare - pe credit la intrări. Acumularea pasivelor se reflectă pe credit la intrări, iar stingerea pasivelor - pe debit la ieșiri.</t>
  </si>
  <si>
    <t>valorificări</t>
  </si>
  <si>
    <t>rambursări</t>
  </si>
  <si>
    <t>Administraţia publică</t>
  </si>
  <si>
    <t xml:space="preserve">termen scurt </t>
  </si>
  <si>
    <t>Societăţi care acceptă depozite, exclusiv BC</t>
  </si>
  <si>
    <t xml:space="preserve">termen lung </t>
  </si>
  <si>
    <t xml:space="preserve">Societăţi nefinanciare, GP şi IFSLSGP </t>
  </si>
  <si>
    <t>Alte societăţi financiare</t>
  </si>
  <si>
    <t>Banca centrală</t>
  </si>
  <si>
    <t>BERD</t>
  </si>
  <si>
    <t>FMI</t>
  </si>
  <si>
    <t xml:space="preserve">AID </t>
  </si>
  <si>
    <t xml:space="preserve">BIRD </t>
  </si>
  <si>
    <t>FIDA</t>
  </si>
  <si>
    <t>JICA</t>
  </si>
  <si>
    <t>Poziția investițională internațională netă (PII)</t>
  </si>
  <si>
    <t>Activele oficiale de rezervă</t>
  </si>
  <si>
    <t>Investiţiile directe, pasive</t>
  </si>
  <si>
    <t>Împrumuturi (fără cele intragrup), pasive</t>
  </si>
  <si>
    <t>PII / PIB</t>
  </si>
  <si>
    <t>Activele externe / pasivele externe</t>
  </si>
  <si>
    <t>Ponderea ISD în stocul pasivelor externe</t>
  </si>
  <si>
    <t>Ponderea împrumuturilor (fără împrumuturile intragrup) în stocul pasivelor externe</t>
  </si>
  <si>
    <t>Poziția la 31.03.2024</t>
  </si>
  <si>
    <t>Modificări care reflectă:</t>
  </si>
  <si>
    <t>Poziția la 31.03.2025</t>
  </si>
  <si>
    <t>dinamica totală</t>
  </si>
  <si>
    <t>fluxul din BP</t>
  </si>
  <si>
    <t>schimbări de preţ</t>
  </si>
  <si>
    <t xml:space="preserve">fluctuaţia ratei de schimb </t>
  </si>
  <si>
    <t>alte schimbări</t>
  </si>
  <si>
    <t>Poziţia investiţională internaţională (netă)</t>
  </si>
  <si>
    <t>Alte investiţii</t>
  </si>
  <si>
    <t>Active de rezervă*</t>
  </si>
  <si>
    <t xml:space="preserve">Notă: Pentru evaluarea pozițiilor se utilizează cross‑cursurile oficiale de schimb ale valutelor originale faţă de dolarul SUA, la sfârşit de perioadă. </t>
  </si>
  <si>
    <t xml:space="preserve">* fluxuri evaluate la rata de schimb zilnică </t>
  </si>
  <si>
    <t>Banca сentrală</t>
  </si>
  <si>
    <t>Societăţi care acceptă depozite</t>
  </si>
  <si>
    <t>Alte sectoare</t>
  </si>
  <si>
    <t>PII netă</t>
  </si>
  <si>
    <t>Active</t>
  </si>
  <si>
    <t xml:space="preserve">Investiţii de portofoliu </t>
  </si>
  <si>
    <t>Notă: Criteriile se bazează pe recomandările FMI din "Assessing Reserve Adequacy - Specific Proposals", aprilie 2015</t>
  </si>
  <si>
    <t>3 luni de import efectiv de bunuri şi servicii</t>
  </si>
  <si>
    <t>100% din datoria externă pe termen scurt</t>
  </si>
  <si>
    <t>20% din M2</t>
  </si>
  <si>
    <t>100% din (30%DTS + 15%AA + 5%M2 + 5%eX)</t>
  </si>
  <si>
    <t>100-150% din (30%DTS + 15%AA + 5%M2 + 5%eX)</t>
  </si>
  <si>
    <t xml:space="preserve">* poziții calculate conform valorii de bilanț, distribuţia pe ţări în baza investitorului nemijlocit </t>
  </si>
  <si>
    <t xml:space="preserve">Alte ţări </t>
  </si>
  <si>
    <t xml:space="preserve">CSI </t>
  </si>
  <si>
    <t xml:space="preserve">Notă: Date estimate </t>
  </si>
  <si>
    <t>Activități financiare și asigurări</t>
  </si>
  <si>
    <t>Comerț cu ridicata și cu amănuntul; repararea autovehiculelor</t>
  </si>
  <si>
    <t>Industria prelucrătoare</t>
  </si>
  <si>
    <t>Informații și comunicații</t>
  </si>
  <si>
    <t>Transport și depozitare</t>
  </si>
  <si>
    <t>Producția și furnizarea de energie electrică și termică, gaze, apă caldă și aer condiționat</t>
  </si>
  <si>
    <t>Agricultura, silvicultura și pescuit</t>
  </si>
  <si>
    <t>Sănătate și asistență socială</t>
  </si>
  <si>
    <t>pe termen scurt</t>
  </si>
  <si>
    <t>pe termen lung</t>
  </si>
  <si>
    <t xml:space="preserve">Datoria externă brută </t>
  </si>
  <si>
    <t xml:space="preserve">Datoria externă publică </t>
  </si>
  <si>
    <t xml:space="preserve">Datoria externă privată  </t>
  </si>
  <si>
    <t>Pe termen scurt</t>
  </si>
  <si>
    <t>Pe termen lung</t>
  </si>
  <si>
    <t>Pe termen scurt*</t>
  </si>
  <si>
    <t>Pe termen lung*</t>
  </si>
  <si>
    <t>* conform maturității originale</t>
  </si>
  <si>
    <t xml:space="preserve">p.p. </t>
  </si>
  <si>
    <t>Ponderea datoriei externe publice în DE brută</t>
  </si>
  <si>
    <t>Ponderea DE pe termen lung în DE brută</t>
  </si>
  <si>
    <t>Ponderea DE pe termen scurt în DE brută</t>
  </si>
  <si>
    <t>Ponderea creditorilor organizații internaționale și guverne străine în DE sub formă de împrumuturi şi alocări de DST</t>
  </si>
  <si>
    <t>Rata medie trimestrială implicită a dobânzii la DE sub formă de împrumuturi și alocări de DST</t>
  </si>
  <si>
    <t>Rata reînnoirii finanțării (raportul dintre tragerile noi și rambursările împrumuturilor pe termen lung)</t>
  </si>
  <si>
    <t xml:space="preserve">ani </t>
  </si>
  <si>
    <t>Scadența medie implicită a DE pe termen lung sub formă de împrumuturi (în câți ani va fi achitată datoria, dacă se vor păstra rambursările curente și nu vor fi trageri noi)</t>
  </si>
  <si>
    <t>Serviciul datoriei externe brute</t>
  </si>
  <si>
    <t>Serviciul datoriei externe publice sub formă de împrumuturi, alocări de DST și titluri de angajamente, dintre care:</t>
  </si>
  <si>
    <t xml:space="preserve">Serviciul datoriei de stat externe brute </t>
  </si>
  <si>
    <t>Serviciul datoriei externe sectorului privat sub formă de împrumuturi</t>
  </si>
  <si>
    <t>/ export de bunuri și servicii (%)</t>
  </si>
  <si>
    <t>Alocări de DST</t>
  </si>
  <si>
    <t xml:space="preserve">Alte </t>
  </si>
  <si>
    <t>Administrația publică</t>
  </si>
  <si>
    <t>Datoria pe termen scurt conform maturității originale</t>
  </si>
  <si>
    <t>Alte angajamente de natura datoriei</t>
  </si>
  <si>
    <t>Angajamente pe termen lung scadente timp de un an sau mai puțin</t>
  </si>
  <si>
    <t>din care datoria corporațiilor publice</t>
  </si>
  <si>
    <t>Notă: Indicatorii privind datoria externă conform scadenței reziduale sunt calculați suplimentar și li se aplică o politică de revizuire a datelor diferită de cea a statisticilor sectorului extern. Astfel, aceștia sunt revizuiți pentru trei trimestre anterioare perioadei de raportare.  </t>
  </si>
  <si>
    <t>Grupul BM</t>
  </si>
  <si>
    <t>BEI</t>
  </si>
  <si>
    <t>Comisia Europeană</t>
  </si>
  <si>
    <t>Alți creditori</t>
  </si>
  <si>
    <t xml:space="preserve">FMI </t>
  </si>
  <si>
    <t xml:space="preserve">Datoria de stat directă </t>
  </si>
  <si>
    <t xml:space="preserve">Organisme internaționale </t>
  </si>
  <si>
    <t xml:space="preserve">BEI </t>
  </si>
  <si>
    <t xml:space="preserve">BERD </t>
  </si>
  <si>
    <t xml:space="preserve">Comisia Europeană </t>
  </si>
  <si>
    <t xml:space="preserve">FIDA </t>
  </si>
  <si>
    <t xml:space="preserve">BDCE </t>
  </si>
  <si>
    <t xml:space="preserve">Relații bilaterale  </t>
  </si>
  <si>
    <t>Franța</t>
  </si>
  <si>
    <t xml:space="preserve">Japonia </t>
  </si>
  <si>
    <t>Canada</t>
  </si>
  <si>
    <t xml:space="preserve">Polonia </t>
  </si>
  <si>
    <t xml:space="preserve">Rusia </t>
  </si>
  <si>
    <t xml:space="preserve">Austria </t>
  </si>
  <si>
    <t xml:space="preserve">SUA </t>
  </si>
  <si>
    <t xml:space="preserve">Germania </t>
  </si>
  <si>
    <t xml:space="preserve">Datoria UAT </t>
  </si>
  <si>
    <t xml:space="preserve">NEFCO </t>
  </si>
  <si>
    <t>Datoria corporaţiilor publice</t>
  </si>
  <si>
    <t>Organisme internaționale</t>
  </si>
  <si>
    <t xml:space="preserve">Alți creditori </t>
  </si>
  <si>
    <t>Datoria privată negarantată de stat</t>
  </si>
  <si>
    <t xml:space="preserve">TOTAL </t>
  </si>
  <si>
    <t>Datoria externă privată</t>
  </si>
  <si>
    <t>Alte angajamente aferente datoriei</t>
  </si>
  <si>
    <t>Societăţi nefinanciare</t>
  </si>
  <si>
    <t>Societăți care acceptă depozite</t>
  </si>
  <si>
    <t>Gospodăriile populaţiei şi IFSLSGP</t>
  </si>
  <si>
    <t>Organizații internaționale</t>
  </si>
  <si>
    <t xml:space="preserve">CFI </t>
  </si>
  <si>
    <t xml:space="preserve">BCDMN </t>
  </si>
  <si>
    <t>Societăți care acceptă depozite, exclusiv banca centrală</t>
  </si>
  <si>
    <t>Angajamente aferente datoriilor întreprinderilor cu investiții directe față de investitorii lor direcți</t>
  </si>
  <si>
    <t>Alte transferuri curente*</t>
  </si>
  <si>
    <t xml:space="preserve">* Transferuri curente între gospodăriile populației rezidente și nerezidente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</si>
</sst>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0.0"/>
    <numFmt numFmtId="165" formatCode="#,##0.0"/>
    <numFmt numFmtId="166" formatCode="_-* #,##0.00\ _₽_-;\-* #,##0.00\ _₽_-;_-* &quot;-&quot;??\ _₽_-;_-@_-"/>
    <numFmt numFmtId="167" formatCode="_-* #,##0.00\ _L_-;\-* #,##0.00\ _L_-;_-* &quot;-&quot;??\ _L_-;_-@_-"/>
    <numFmt numFmtId="168" formatCode="0.0%"/>
    <numFmt numFmtId="169" formatCode="0.0000"/>
    <numFmt numFmtId="170" formatCode="0.00000"/>
    <numFmt numFmtId="171" formatCode="0.000000"/>
    <numFmt numFmtId="172" formatCode="0.000"/>
  </numFmts>
  <fonts count="10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04"/>
    </font>
    <font>
      <sz val="10"/>
      <name val="Arial Cyr"/>
      <charset val="204"/>
    </font>
    <font>
      <sz val="10"/>
      <color theme="1"/>
      <name val="Times New Roman"/>
      <family val="1"/>
      <charset val="204"/>
    </font>
    <font>
      <sz val="11"/>
      <color theme="1"/>
      <name val="Calibri"/>
      <family val="2"/>
      <charset val="204"/>
      <scheme val="minor"/>
    </font>
    <font>
      <sz val="11"/>
      <color theme="0"/>
      <name val="Calibri"/>
      <family val="2"/>
      <charset val="204"/>
      <scheme val="minor"/>
    </font>
    <font>
      <sz val="11"/>
      <color indexed="8"/>
      <name val="Calibri"/>
      <family val="2"/>
      <charset val="204"/>
    </font>
    <font>
      <sz val="9"/>
      <color indexed="81"/>
      <name val="Tahoma"/>
      <family val="2"/>
      <charset val="204"/>
    </font>
    <font>
      <b/>
      <sz val="9"/>
      <color indexed="81"/>
      <name val="Tahoma"/>
      <family val="2"/>
      <charset val="204"/>
    </font>
    <font>
      <u/>
      <sz val="11"/>
      <color theme="10"/>
      <name val="Calibri"/>
      <family val="2"/>
      <scheme val="minor"/>
    </font>
    <font>
      <sz val="9"/>
      <name val="Times New Roman"/>
      <family val="1"/>
      <charset val="204"/>
    </font>
    <font>
      <sz val="8"/>
      <name val="Calibri"/>
      <family val="2"/>
      <scheme val="minor"/>
    </font>
    <font>
      <sz val="8"/>
      <name val="Cambria"/>
      <family val="1"/>
      <charset val="204"/>
    </font>
    <font>
      <b/>
      <sz val="9"/>
      <color rgb="FF000000"/>
      <name val="Cambria"/>
      <family val="1"/>
      <charset val="204"/>
    </font>
    <font>
      <b/>
      <sz val="9"/>
      <color theme="1"/>
      <name val="Cambria"/>
      <family val="1"/>
      <charset val="204"/>
    </font>
    <font>
      <sz val="9"/>
      <color rgb="FF000000"/>
      <name val="Cambria"/>
      <family val="1"/>
      <charset val="204"/>
    </font>
    <font>
      <sz val="9"/>
      <color theme="1"/>
      <name val="Cambria"/>
      <family val="1"/>
      <charset val="204"/>
    </font>
    <font>
      <i/>
      <sz val="9"/>
      <color rgb="FF000000"/>
      <name val="Cambria"/>
      <family val="1"/>
      <charset val="204"/>
    </font>
    <font>
      <i/>
      <sz val="9"/>
      <color theme="1"/>
      <name val="Cambria"/>
      <family val="1"/>
      <charset val="204"/>
    </font>
    <font>
      <sz val="11"/>
      <color theme="1"/>
      <name val="Cambria"/>
      <family val="1"/>
      <charset val="204"/>
    </font>
    <font>
      <b/>
      <sz val="11"/>
      <color rgb="FF984806"/>
      <name val="Cambria"/>
      <family val="1"/>
      <charset val="204"/>
    </font>
    <font>
      <sz val="12"/>
      <color rgb="FF984806"/>
      <name val="Cambria"/>
      <family val="1"/>
      <charset val="204"/>
    </font>
    <font>
      <b/>
      <sz val="11"/>
      <name val="Cambria"/>
      <family val="1"/>
      <charset val="204"/>
    </font>
    <font>
      <b/>
      <sz val="8"/>
      <name val="Cambria"/>
      <family val="1"/>
      <charset val="204"/>
    </font>
    <font>
      <b/>
      <sz val="10"/>
      <color theme="1"/>
      <name val="Cambria"/>
      <family val="1"/>
      <charset val="204"/>
    </font>
    <font>
      <sz val="12"/>
      <name val="Cambria"/>
      <family val="1"/>
      <charset val="204"/>
    </font>
    <font>
      <b/>
      <sz val="10"/>
      <name val="Cambria"/>
      <family val="1"/>
      <charset val="204"/>
    </font>
    <font>
      <sz val="10"/>
      <color theme="1"/>
      <name val="Cambria"/>
      <family val="1"/>
      <charset val="204"/>
    </font>
    <font>
      <i/>
      <sz val="8"/>
      <color theme="1"/>
      <name val="Cambria"/>
      <family val="1"/>
      <charset val="204"/>
    </font>
    <font>
      <sz val="8"/>
      <color theme="1"/>
      <name val="Cambria"/>
      <family val="1"/>
      <charset val="204"/>
    </font>
    <font>
      <sz val="10"/>
      <color rgb="FFFF0000"/>
      <name val="Cambria"/>
      <family val="1"/>
      <charset val="204"/>
    </font>
    <font>
      <sz val="11"/>
      <name val="Cambria"/>
      <family val="1"/>
      <charset val="204"/>
    </font>
    <font>
      <sz val="8"/>
      <color rgb="FF000000"/>
      <name val="Cambria"/>
      <family val="1"/>
      <charset val="204"/>
    </font>
    <font>
      <sz val="8"/>
      <color rgb="FFFF0000"/>
      <name val="Cambria"/>
      <family val="1"/>
      <charset val="204"/>
    </font>
    <font>
      <b/>
      <sz val="8"/>
      <color theme="1"/>
      <name val="Cambria"/>
      <family val="1"/>
      <charset val="204"/>
    </font>
    <font>
      <b/>
      <sz val="11"/>
      <color theme="1"/>
      <name val="Cambria"/>
      <family val="1"/>
      <charset val="204"/>
    </font>
    <font>
      <b/>
      <sz val="8"/>
      <color rgb="FF000000"/>
      <name val="Cambria"/>
      <family val="1"/>
      <charset val="204"/>
    </font>
    <font>
      <i/>
      <sz val="8"/>
      <name val="Cambria"/>
      <family val="1"/>
      <charset val="204"/>
    </font>
    <font>
      <i/>
      <sz val="8"/>
      <color rgb="FF000000"/>
      <name val="Cambria"/>
      <family val="1"/>
      <charset val="204"/>
    </font>
    <font>
      <sz val="11"/>
      <color rgb="FFFF0000"/>
      <name val="Cambria"/>
      <family val="1"/>
      <charset val="204"/>
    </font>
    <font>
      <sz val="10"/>
      <name val="Cambria"/>
      <family val="1"/>
      <charset val="204"/>
    </font>
    <font>
      <b/>
      <sz val="9"/>
      <name val="Cambria"/>
      <family val="1"/>
      <charset val="204"/>
    </font>
    <font>
      <i/>
      <sz val="9"/>
      <name val="Cambria"/>
      <family val="1"/>
      <charset val="204"/>
    </font>
    <font>
      <sz val="9"/>
      <name val="Cambria"/>
      <family val="1"/>
      <charset val="204"/>
    </font>
    <font>
      <sz val="9"/>
      <color rgb="FFFF0000"/>
      <name val="Cambria"/>
      <family val="1"/>
      <charset val="204"/>
    </font>
    <font>
      <b/>
      <sz val="9"/>
      <color rgb="FF984806"/>
      <name val="Cambria"/>
      <family val="1"/>
      <charset val="204"/>
    </font>
    <font>
      <sz val="9"/>
      <color rgb="FF984806"/>
      <name val="Cambria"/>
      <family val="1"/>
      <charset val="204"/>
    </font>
    <font>
      <sz val="12"/>
      <color rgb="FFFF0000"/>
      <name val="Cambria"/>
      <family val="1"/>
      <charset val="204"/>
    </font>
    <font>
      <b/>
      <sz val="11"/>
      <name val="Cambria"/>
      <family val="1"/>
      <charset val="238"/>
    </font>
    <font>
      <b/>
      <sz val="11"/>
      <color theme="1"/>
      <name val="Cambria"/>
      <family val="1"/>
      <charset val="238"/>
    </font>
    <font>
      <sz val="11"/>
      <color theme="1"/>
      <name val="Cambria"/>
      <family val="1"/>
      <charset val="238"/>
    </font>
    <font>
      <sz val="11"/>
      <color theme="1"/>
      <name val="Cambria"/>
      <family val="1"/>
    </font>
    <font>
      <b/>
      <sz val="11"/>
      <name val="Cambria"/>
      <family val="1"/>
    </font>
    <font>
      <sz val="11"/>
      <color rgb="FF000000"/>
      <name val="Cambria"/>
      <family val="1"/>
      <charset val="204"/>
    </font>
    <font>
      <b/>
      <sz val="11"/>
      <color rgb="FF000000"/>
      <name val="Cambria"/>
      <family val="1"/>
      <charset val="204"/>
    </font>
    <font>
      <sz val="10"/>
      <color rgb="FF000000"/>
      <name val="Cambria"/>
      <family val="1"/>
      <charset val="204"/>
    </font>
    <font>
      <sz val="11"/>
      <color indexed="8"/>
      <name val="Cambria"/>
      <family val="1"/>
      <charset val="204"/>
    </font>
    <font>
      <b/>
      <sz val="8"/>
      <color indexed="8"/>
      <name val="Cambria"/>
      <family val="1"/>
      <charset val="204"/>
    </font>
    <font>
      <sz val="8"/>
      <color indexed="8"/>
      <name val="Cambria"/>
      <family val="1"/>
      <charset val="204"/>
    </font>
    <font>
      <b/>
      <sz val="10"/>
      <color theme="0"/>
      <name val="Cambria"/>
      <family val="1"/>
      <charset val="204"/>
    </font>
    <font>
      <sz val="11"/>
      <color rgb="FF7E4824"/>
      <name val="Cambria"/>
      <family val="1"/>
      <charset val="204"/>
    </font>
    <font>
      <u/>
      <sz val="11"/>
      <color theme="10"/>
      <name val="Cambria"/>
      <family val="1"/>
      <charset val="204"/>
    </font>
    <font>
      <i/>
      <u/>
      <sz val="8"/>
      <name val="Cambria"/>
      <family val="1"/>
      <charset val="204"/>
    </font>
    <font>
      <b/>
      <sz val="11"/>
      <color rgb="FFFF0000"/>
      <name val="Cambria"/>
      <family val="1"/>
      <charset val="204"/>
    </font>
    <font>
      <b/>
      <sz val="16"/>
      <name val="Cambria"/>
      <family val="1"/>
      <charset val="204"/>
    </font>
    <font>
      <b/>
      <sz val="10"/>
      <color rgb="FFFF0000"/>
      <name val="Cambria"/>
      <family val="1"/>
      <charset val="204"/>
    </font>
    <font>
      <b/>
      <sz val="11"/>
      <color rgb="FF000000"/>
      <name val="Cambria"/>
      <family val="1"/>
    </font>
    <font>
      <sz val="11"/>
      <color rgb="FF984806"/>
      <name val="Cambria"/>
      <family val="1"/>
      <charset val="204"/>
    </font>
    <font>
      <sz val="9"/>
      <color rgb="FFFFFFFF"/>
      <name val="Cambria"/>
      <family val="1"/>
      <charset val="204"/>
    </font>
    <font>
      <b/>
      <sz val="9"/>
      <color rgb="FFFFFFFF"/>
      <name val="Cambria"/>
      <family val="1"/>
      <charset val="204"/>
    </font>
    <font>
      <b/>
      <sz val="11"/>
      <color theme="1"/>
      <name val="Calibri"/>
      <family val="2"/>
      <scheme val="minor"/>
    </font>
    <font>
      <sz val="8"/>
      <name val="PermianSerifTypeface"/>
      <family val="3"/>
    </font>
    <font>
      <sz val="11"/>
      <name val="Cambria"/>
      <family val="1"/>
    </font>
    <font>
      <sz val="9"/>
      <name val="Cambria"/>
      <family val="1"/>
    </font>
    <font>
      <b/>
      <sz val="11"/>
      <color rgb="FFFF0000"/>
      <name val="Cambria"/>
      <family val="1"/>
    </font>
    <font>
      <b/>
      <sz val="10"/>
      <color rgb="FFFF0000"/>
      <name val="Cambria"/>
      <family val="1"/>
    </font>
    <font>
      <b/>
      <i/>
      <sz val="9"/>
      <color rgb="FF000000"/>
      <name val="Cambria"/>
      <family val="1"/>
      <charset val="204"/>
    </font>
    <font>
      <i/>
      <sz val="8"/>
      <color rgb="FFFF0000"/>
      <name val="Cambria"/>
      <family val="1"/>
      <charset val="204"/>
    </font>
    <font>
      <b/>
      <sz val="8"/>
      <name val="PermianSerifTypeface"/>
      <family val="3"/>
    </font>
    <font>
      <b/>
      <sz val="8"/>
      <name val="Cambria"/>
      <family val="1"/>
      <charset val="238"/>
    </font>
    <font>
      <sz val="8"/>
      <name val="Calibri Light"/>
      <family val="2"/>
      <charset val="204"/>
      <scheme val="major"/>
    </font>
    <font>
      <sz val="8"/>
      <color theme="1"/>
      <name val="PermianSerifTypeface"/>
      <family val="3"/>
    </font>
    <font>
      <b/>
      <sz val="11"/>
      <color theme="1"/>
      <name val="Calibri"/>
      <family val="2"/>
      <charset val="204"/>
      <scheme val="minor"/>
    </font>
    <font>
      <sz val="9"/>
      <color theme="0"/>
      <name val="Cambria"/>
      <family val="1"/>
      <charset val="204"/>
    </font>
    <font>
      <sz val="8"/>
      <color theme="0"/>
      <name val="Cambria"/>
      <family val="1"/>
      <charset val="204"/>
    </font>
    <font>
      <b/>
      <sz val="8"/>
      <color theme="1"/>
      <name val="Calibri"/>
      <family val="2"/>
      <charset val="204"/>
      <scheme val="minor"/>
    </font>
    <font>
      <sz val="8"/>
      <color theme="1"/>
      <name val="Calibri"/>
      <family val="2"/>
      <scheme val="minor"/>
    </font>
    <font>
      <sz val="16"/>
      <color theme="1"/>
      <name val="Cambria"/>
      <family val="1"/>
      <charset val="204"/>
    </font>
    <font>
      <b/>
      <sz val="8"/>
      <name val="PermianSerifTypeface"/>
      <family val="3"/>
      <charset val="238"/>
    </font>
    <font>
      <sz val="8"/>
      <name val="PermianSerifTypeface"/>
      <family val="3"/>
      <charset val="238"/>
    </font>
    <font>
      <sz val="8"/>
      <color rgb="FF984806"/>
      <name val="Cambria"/>
      <family val="1"/>
      <charset val="204"/>
    </font>
    <font>
      <b/>
      <sz val="9"/>
      <name val="Cambria"/>
      <family val="1"/>
    </font>
    <font>
      <sz val="9"/>
      <color theme="1"/>
      <name val="Cambria"/>
      <family val="1"/>
    </font>
    <font>
      <sz val="8"/>
      <color theme="0"/>
      <name val="PermianSerifTypeface"/>
      <family val="3"/>
    </font>
    <font>
      <b/>
      <sz val="8"/>
      <name val="Cambria"/>
      <family val="1"/>
    </font>
    <font>
      <b/>
      <sz val="11"/>
      <color theme="1"/>
      <name val="Cambria"/>
      <family val="1"/>
    </font>
    <font>
      <sz val="8"/>
      <color theme="1"/>
      <name val="Calibri Light"/>
      <family val="2"/>
      <charset val="204"/>
    </font>
    <font>
      <sz val="8"/>
      <color rgb="FF984806"/>
      <name val="Calibri Light"/>
      <family val="2"/>
      <charset val="204"/>
    </font>
    <font>
      <b/>
      <sz val="9"/>
      <color rgb="FF000000"/>
      <name val="Cambria"/>
      <family val="1"/>
      <charset val="238"/>
    </font>
    <font>
      <sz val="9"/>
      <color theme="1"/>
      <name val="Cambria"/>
      <family val="1"/>
      <charset val="238"/>
    </font>
    <font>
      <sz val="8"/>
      <color indexed="10"/>
      <name val="Cambria"/>
      <family val="1"/>
      <charset val="204"/>
    </font>
    <font>
      <sz val="8"/>
      <color rgb="FF0070C0"/>
      <name val="Cambria"/>
      <family val="1"/>
      <charset val="204"/>
    </font>
    <font>
      <sz val="8"/>
      <color theme="1"/>
      <name val="Cambria"/>
      <family val="1"/>
    </font>
    <font>
      <sz val="8"/>
      <name val="Cambria"/>
      <family val="1"/>
    </font>
  </fonts>
  <fills count="12">
    <fill>
      <patternFill patternType="none"/>
    </fill>
    <fill>
      <patternFill patternType="gray125"/>
    </fill>
    <fill>
      <patternFill patternType="solid">
        <fgColor theme="9"/>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5F5F5"/>
        <bgColor indexed="64"/>
      </patternFill>
    </fill>
    <fill>
      <patternFill patternType="solid">
        <fgColor rgb="FFD8D9D9"/>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bottom style="thick">
        <color rgb="FFFFFFFF"/>
      </bottom>
      <diagonal/>
    </border>
    <border>
      <left/>
      <right/>
      <top/>
      <bottom style="thick">
        <color rgb="FFFFFFFF"/>
      </bottom>
      <diagonal/>
    </border>
    <border>
      <left/>
      <right/>
      <top style="thick">
        <color rgb="FFFFFFFF"/>
      </top>
      <bottom/>
      <diagonal/>
    </border>
    <border>
      <left style="thin">
        <color indexed="64"/>
      </left>
      <right/>
      <top/>
      <bottom style="thin">
        <color indexed="64"/>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style="medium">
        <color theme="0"/>
      </left>
      <right style="medium">
        <color theme="0"/>
      </right>
      <top/>
      <bottom style="thick">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top/>
      <bottom style="medium">
        <color theme="0"/>
      </bottom>
      <diagonal/>
    </border>
    <border>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thick">
        <color rgb="FFFFFFFF"/>
      </top>
      <bottom style="thick">
        <color theme="0"/>
      </bottom>
      <diagonal/>
    </border>
    <border>
      <left style="medium">
        <color theme="0"/>
      </left>
      <right style="medium">
        <color theme="0"/>
      </right>
      <top style="thick">
        <color rgb="FFFFFFFF"/>
      </top>
      <bottom style="thick">
        <color theme="0"/>
      </bottom>
      <diagonal/>
    </border>
    <border>
      <left/>
      <right/>
      <top style="thick">
        <color theme="0"/>
      </top>
      <bottom style="thick">
        <color theme="0"/>
      </bottom>
      <diagonal/>
    </border>
    <border>
      <left style="medium">
        <color theme="0"/>
      </left>
      <right style="medium">
        <color theme="0"/>
      </right>
      <top style="thick">
        <color theme="0"/>
      </top>
      <bottom style="thick">
        <color theme="0"/>
      </bottom>
      <diagonal/>
    </border>
    <border>
      <left/>
      <right/>
      <top/>
      <bottom style="thick">
        <color theme="0"/>
      </bottom>
      <diagonal/>
    </border>
    <border>
      <left style="medium">
        <color theme="0"/>
      </left>
      <right/>
      <top style="thick">
        <color theme="0"/>
      </top>
      <bottom style="thick">
        <color theme="0"/>
      </bottom>
      <diagonal/>
    </border>
    <border>
      <left style="medium">
        <color theme="0"/>
      </left>
      <right/>
      <top style="thick">
        <color rgb="FFFFFFFF"/>
      </top>
      <bottom style="thick">
        <color theme="0"/>
      </bottom>
      <diagonal/>
    </border>
    <border>
      <left/>
      <right style="medium">
        <color rgb="FFFFFFFF"/>
      </right>
      <top/>
      <bottom style="thick">
        <color theme="0"/>
      </bottom>
      <diagonal/>
    </border>
    <border>
      <left style="medium">
        <color rgb="FFFFFFFF"/>
      </left>
      <right style="medium">
        <color rgb="FFFFFFFF"/>
      </right>
      <top/>
      <bottom style="thick">
        <color theme="0"/>
      </bottom>
      <diagonal/>
    </border>
    <border>
      <left style="medium">
        <color rgb="FFFFFFFF"/>
      </left>
      <right style="medium">
        <color rgb="FFFFFFFF"/>
      </right>
      <top style="medium">
        <color rgb="FFFFFFFF"/>
      </top>
      <bottom style="thick">
        <color theme="0"/>
      </bottom>
      <diagonal/>
    </border>
    <border>
      <left style="medium">
        <color rgb="FFFFFFFF"/>
      </left>
      <right/>
      <top/>
      <bottom style="thick">
        <color theme="0"/>
      </bottom>
      <diagonal/>
    </border>
    <border>
      <left/>
      <right/>
      <top style="thick">
        <color rgb="FFFFFFFF"/>
      </top>
      <bottom style="thick">
        <color rgb="FFFFFFFF"/>
      </bottom>
      <diagonal/>
    </border>
    <border>
      <left style="thin">
        <color indexed="64"/>
      </left>
      <right style="thin">
        <color indexed="64"/>
      </right>
      <top/>
      <bottom/>
      <diagonal/>
    </border>
    <border>
      <left/>
      <right style="medium">
        <color rgb="FFFFFFFF"/>
      </right>
      <top style="medium">
        <color rgb="FFFFFFFF"/>
      </top>
      <bottom style="medium">
        <color rgb="FFFFFFFF"/>
      </bottom>
      <diagonal/>
    </border>
    <border>
      <left style="medium">
        <color theme="0"/>
      </left>
      <right/>
      <top/>
      <bottom style="medium">
        <color rgb="FFFFFFFF"/>
      </bottom>
      <diagonal/>
    </border>
    <border>
      <left style="medium">
        <color rgb="FFFFFFFF"/>
      </left>
      <right/>
      <top/>
      <bottom/>
      <diagonal/>
    </border>
    <border>
      <left style="medium">
        <color theme="0"/>
      </left>
      <right style="medium">
        <color theme="0"/>
      </right>
      <top style="medium">
        <color theme="0"/>
      </top>
      <bottom style="medium">
        <color theme="0"/>
      </bottom>
      <diagonal/>
    </border>
    <border>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style="medium">
        <color rgb="FFFFFFFF"/>
      </left>
      <right style="medium">
        <color rgb="FFFFFFFF"/>
      </right>
      <top/>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right style="medium">
        <color rgb="FFFFFFFF"/>
      </right>
      <top style="thick">
        <color rgb="FFFFFFFF"/>
      </top>
      <bottom/>
      <diagonal/>
    </border>
    <border>
      <left style="medium">
        <color theme="0"/>
      </left>
      <right style="medium">
        <color theme="0"/>
      </right>
      <top/>
      <bottom/>
      <diagonal/>
    </border>
    <border>
      <left/>
      <right style="medium">
        <color rgb="FFFFFFFF"/>
      </right>
      <top style="thick">
        <color rgb="FFFFFFFF"/>
      </top>
      <bottom style="medium">
        <color theme="0"/>
      </bottom>
      <diagonal/>
    </border>
    <border>
      <left/>
      <right style="medium">
        <color rgb="FFFFFFFF"/>
      </right>
      <top style="medium">
        <color theme="0"/>
      </top>
      <bottom style="medium">
        <color theme="0"/>
      </bottom>
      <diagonal/>
    </border>
    <border>
      <left style="medium">
        <color theme="0"/>
      </left>
      <right/>
      <top/>
      <bottom/>
      <diagonal/>
    </border>
    <border>
      <left style="medium">
        <color theme="0"/>
      </left>
      <right style="medium">
        <color theme="0"/>
      </right>
      <top/>
      <bottom style="medium">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FFFFFF"/>
      </left>
      <right/>
      <top/>
      <bottom style="medium">
        <color theme="0"/>
      </bottom>
      <diagonal/>
    </border>
    <border>
      <left/>
      <right style="medium">
        <color rgb="FFFFFFFF"/>
      </right>
      <top/>
      <bottom style="medium">
        <color theme="0"/>
      </bottom>
      <diagonal/>
    </border>
    <border>
      <left/>
      <right style="medium">
        <color theme="0"/>
      </right>
      <top/>
      <bottom/>
      <diagonal/>
    </border>
    <border>
      <left/>
      <right style="medium">
        <color theme="0"/>
      </right>
      <top/>
      <bottom style="medium">
        <color theme="0"/>
      </bottom>
      <diagonal/>
    </border>
    <border>
      <left/>
      <right style="medium">
        <color theme="0"/>
      </right>
      <top style="medium">
        <color rgb="FFFFFFFF"/>
      </top>
      <bottom style="medium">
        <color rgb="FFFFFFFF"/>
      </bottom>
      <diagonal/>
    </border>
    <border>
      <left/>
      <right/>
      <top/>
      <bottom style="thin">
        <color indexed="64"/>
      </bottom>
      <diagonal/>
    </border>
    <border>
      <left/>
      <right/>
      <top style="thick">
        <color theme="0"/>
      </top>
      <bottom style="thick">
        <color rgb="FFFFFFFF"/>
      </bottom>
      <diagonal/>
    </border>
    <border>
      <left/>
      <right style="medium">
        <color theme="0"/>
      </right>
      <top/>
      <bottom style="medium">
        <color rgb="FFFFFFFF"/>
      </bottom>
      <diagonal/>
    </border>
    <border>
      <left style="medium">
        <color rgb="FFFFFFFF"/>
      </left>
      <right/>
      <top style="medium">
        <color theme="0"/>
      </top>
      <bottom style="medium">
        <color theme="0"/>
      </bottom>
      <diagonal/>
    </border>
    <border>
      <left style="medium">
        <color rgb="FFFFFFFF"/>
      </left>
      <right/>
      <top style="medium">
        <color theme="0"/>
      </top>
      <bottom/>
      <diagonal/>
    </border>
    <border>
      <left/>
      <right/>
      <top style="medium">
        <color theme="0"/>
      </top>
      <bottom/>
      <diagonal/>
    </border>
    <border>
      <left style="thin">
        <color theme="0"/>
      </left>
      <right/>
      <top style="medium">
        <color theme="0"/>
      </top>
      <bottom style="medium">
        <color theme="0"/>
      </bottom>
      <diagonal/>
    </border>
    <border>
      <left style="thin">
        <color theme="0"/>
      </left>
      <right/>
      <top/>
      <bottom/>
      <diagonal/>
    </border>
    <border>
      <left style="medium">
        <color theme="0"/>
      </left>
      <right/>
      <top style="thick">
        <color theme="0"/>
      </top>
      <bottom style="medium">
        <color theme="0"/>
      </bottom>
      <diagonal/>
    </border>
    <border>
      <left/>
      <right/>
      <top style="thick">
        <color theme="0"/>
      </top>
      <bottom style="medium">
        <color theme="0"/>
      </bottom>
      <diagonal/>
    </border>
    <border>
      <left style="thick">
        <color rgb="FFFFFFFF"/>
      </left>
      <right/>
      <top/>
      <bottom style="thick">
        <color rgb="FFFFFFFF"/>
      </bottom>
      <diagonal/>
    </border>
    <border>
      <left style="thick">
        <color rgb="FFFFFFFF"/>
      </left>
      <right/>
      <top style="thick">
        <color rgb="FFFFFFFF"/>
      </top>
      <bottom style="thick">
        <color rgb="FFFFFFFF"/>
      </bottom>
      <diagonal/>
    </border>
    <border>
      <left/>
      <right style="medium">
        <color rgb="FFFFFFFF"/>
      </right>
      <top style="thick">
        <color rgb="FFFFFFFF"/>
      </top>
      <bottom style="medium">
        <color rgb="FFFFFFFF"/>
      </bottom>
      <diagonal/>
    </border>
    <border>
      <left/>
      <right/>
      <top style="thick">
        <color rgb="FFFFFFFF"/>
      </top>
      <bottom style="medium">
        <color rgb="FFFFFFFF"/>
      </bottom>
      <diagonal/>
    </border>
    <border>
      <left style="medium">
        <color rgb="FFFFFFFF"/>
      </left>
      <right/>
      <top style="thick">
        <color rgb="FFFFFFFF"/>
      </top>
      <bottom style="medium">
        <color rgb="FFFFFFFF"/>
      </bottom>
      <diagonal/>
    </border>
    <border>
      <left/>
      <right style="medium">
        <color theme="0"/>
      </right>
      <top/>
      <bottom style="thick">
        <color rgb="FFFFFFFF"/>
      </bottom>
      <diagonal/>
    </border>
    <border>
      <left style="medium">
        <color rgb="FFFFFFFF"/>
      </left>
      <right/>
      <top style="medium">
        <color rgb="FFFFFFFF"/>
      </top>
      <bottom style="medium">
        <color theme="0"/>
      </bottom>
      <diagonal/>
    </border>
    <border>
      <left/>
      <right/>
      <top style="medium">
        <color rgb="FFFFFFFF"/>
      </top>
      <bottom style="medium">
        <color theme="0"/>
      </bottom>
      <diagonal/>
    </border>
    <border>
      <left style="medium">
        <color theme="0"/>
      </left>
      <right style="medium">
        <color theme="0"/>
      </right>
      <top style="medium">
        <color theme="0"/>
      </top>
      <bottom/>
      <diagonal/>
    </border>
    <border>
      <left style="medium">
        <color rgb="FFFFFFFF"/>
      </left>
      <right style="medium">
        <color rgb="FFFFFFFF"/>
      </right>
      <top style="medium">
        <color theme="0"/>
      </top>
      <bottom style="medium">
        <color rgb="FFFFFFFF"/>
      </bottom>
      <diagonal/>
    </border>
    <border>
      <left/>
      <right style="medium">
        <color rgb="FFFFFFFF"/>
      </right>
      <top style="medium">
        <color theme="0"/>
      </top>
      <bottom style="medium">
        <color rgb="FFFFFFFF"/>
      </bottom>
      <diagonal/>
    </border>
    <border>
      <left/>
      <right/>
      <top style="medium">
        <color theme="0"/>
      </top>
      <bottom style="medium">
        <color rgb="FFFFFFFF"/>
      </bottom>
      <diagonal/>
    </border>
    <border>
      <left/>
      <right/>
      <top style="thick">
        <color rgb="FFFFFFFF"/>
      </top>
      <bottom style="medium">
        <color theme="0"/>
      </bottom>
      <diagonal/>
    </border>
    <border>
      <left/>
      <right style="medium">
        <color theme="0"/>
      </right>
      <top style="thick">
        <color rgb="FFFFFFFF"/>
      </top>
      <bottom style="medium">
        <color theme="0"/>
      </bottom>
      <diagonal/>
    </border>
    <border>
      <left style="thin">
        <color rgb="FF000000"/>
      </left>
      <right style="thin">
        <color indexed="64"/>
      </right>
      <top style="thin">
        <color rgb="FF000000"/>
      </top>
      <bottom style="thin">
        <color rgb="FF000000"/>
      </bottom>
      <diagonal/>
    </border>
    <border>
      <left style="thick">
        <color rgb="FFFFFFFF"/>
      </left>
      <right/>
      <top style="thick">
        <color rgb="FFFFFFFF"/>
      </top>
      <bottom style="thick">
        <color theme="0"/>
      </bottom>
      <diagonal/>
    </border>
    <border>
      <left/>
      <right/>
      <top style="thick">
        <color theme="0"/>
      </top>
      <bottom/>
      <diagonal/>
    </border>
    <border>
      <left style="thick">
        <color theme="0"/>
      </left>
      <right/>
      <top/>
      <bottom/>
      <diagonal/>
    </border>
    <border>
      <left/>
      <right style="medium">
        <color theme="0"/>
      </right>
      <top style="thick">
        <color rgb="FFFFFFFF"/>
      </top>
      <bottom style="thick">
        <color rgb="FFFFFFFF"/>
      </bottom>
      <diagonal/>
    </border>
    <border>
      <left style="medium">
        <color theme="0"/>
      </left>
      <right/>
      <top style="thick">
        <color rgb="FFFFFFFF"/>
      </top>
      <bottom/>
      <diagonal/>
    </border>
    <border>
      <left style="medium">
        <color theme="0"/>
      </left>
      <right/>
      <top/>
      <bottom style="thick">
        <color rgb="FFFFFFFF"/>
      </bottom>
      <diagonal/>
    </border>
    <border>
      <left style="medium">
        <color rgb="FFFFFFFF"/>
      </left>
      <right style="medium">
        <color theme="0"/>
      </right>
      <top/>
      <bottom style="medium">
        <color theme="0"/>
      </bottom>
      <diagonal/>
    </border>
    <border>
      <left style="medium">
        <color theme="0"/>
      </left>
      <right style="medium">
        <color theme="0"/>
      </right>
      <top style="medium">
        <color theme="0"/>
      </top>
      <bottom style="thick">
        <color rgb="FFFFFFFF"/>
      </bottom>
      <diagonal/>
    </border>
    <border>
      <left/>
      <right style="medium">
        <color theme="0"/>
      </right>
      <top style="medium">
        <color theme="0"/>
      </top>
      <bottom style="thick">
        <color rgb="FFFFFFFF"/>
      </bottom>
      <diagonal/>
    </border>
    <border>
      <left/>
      <right style="medium">
        <color theme="0"/>
      </right>
      <top style="thick">
        <color rgb="FFFFFFFF"/>
      </top>
      <bottom style="thick">
        <color theme="0"/>
      </bottom>
      <diagonal/>
    </border>
    <border>
      <left/>
      <right style="medium">
        <color theme="0"/>
      </right>
      <top style="thick">
        <color theme="0"/>
      </top>
      <bottom style="thick">
        <color theme="0"/>
      </bottom>
      <diagonal/>
    </border>
    <border>
      <left/>
      <right style="medium">
        <color theme="0"/>
      </right>
      <top/>
      <bottom style="thick">
        <color theme="0"/>
      </bottom>
      <diagonal/>
    </border>
    <border>
      <left style="medium">
        <color theme="0"/>
      </left>
      <right/>
      <top style="medium">
        <color theme="0"/>
      </top>
      <bottom style="medium">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FFFFFF"/>
      </left>
      <right style="medium">
        <color theme="0"/>
      </right>
      <top style="medium">
        <color theme="0"/>
      </top>
      <bottom style="medium">
        <color theme="0"/>
      </bottom>
      <diagonal/>
    </border>
    <border>
      <left style="medium">
        <color rgb="FFFFFFFF"/>
      </left>
      <right style="medium">
        <color theme="0"/>
      </right>
      <top/>
      <bottom/>
      <diagonal/>
    </border>
  </borders>
  <cellStyleXfs count="29">
    <xf numFmtId="0" fontId="0" fillId="0" borderId="0"/>
    <xf numFmtId="9" fontId="5" fillId="0" borderId="0" applyFont="0" applyFill="0" applyBorder="0" applyAlignment="0" applyProtection="0"/>
    <xf numFmtId="0" fontId="6" fillId="0" borderId="0"/>
    <xf numFmtId="0" fontId="7" fillId="0" borderId="0"/>
    <xf numFmtId="0" fontId="9" fillId="0" borderId="0"/>
    <xf numFmtId="0" fontId="10" fillId="2" borderId="0" applyNumberFormat="0" applyBorder="0" applyAlignment="0" applyProtection="0"/>
    <xf numFmtId="0" fontId="6" fillId="0" borderId="0"/>
    <xf numFmtId="0" fontId="9" fillId="0" borderId="0"/>
    <xf numFmtId="0" fontId="5" fillId="0" borderId="0"/>
    <xf numFmtId="0" fontId="11" fillId="0" borderId="0"/>
    <xf numFmtId="166" fontId="5" fillId="0" borderId="0" applyFont="0" applyFill="0" applyBorder="0" applyAlignment="0" applyProtection="0"/>
    <xf numFmtId="0" fontId="9" fillId="0" borderId="0"/>
    <xf numFmtId="0" fontId="4" fillId="0" borderId="0"/>
    <xf numFmtId="0" fontId="6" fillId="0" borderId="0"/>
    <xf numFmtId="0" fontId="4" fillId="0" borderId="0"/>
    <xf numFmtId="0" fontId="6" fillId="0" borderId="0"/>
    <xf numFmtId="0" fontId="6" fillId="0" borderId="0"/>
    <xf numFmtId="166" fontId="6" fillId="0" borderId="0" applyFont="0" applyFill="0" applyBorder="0" applyAlignment="0" applyProtection="0"/>
    <xf numFmtId="0" fontId="9" fillId="0" borderId="0"/>
    <xf numFmtId="0" fontId="3" fillId="0" borderId="0"/>
    <xf numFmtId="0" fontId="3" fillId="0" borderId="0"/>
    <xf numFmtId="0" fontId="14" fillId="0" borderId="0" applyNumberFormat="0" applyFill="0" applyBorder="0" applyAlignment="0" applyProtection="0"/>
    <xf numFmtId="0" fontId="15" fillId="0" borderId="0"/>
    <xf numFmtId="9" fontId="2" fillId="0" borderId="0" applyFont="0" applyFill="0" applyBorder="0" applyAlignment="0" applyProtection="0"/>
    <xf numFmtId="0" fontId="9" fillId="0" borderId="0"/>
    <xf numFmtId="0" fontId="1" fillId="0" borderId="0"/>
    <xf numFmtId="0" fontId="9" fillId="0" borderId="0"/>
    <xf numFmtId="0" fontId="11" fillId="0" borderId="0"/>
    <xf numFmtId="0" fontId="9" fillId="0" borderId="0"/>
  </cellStyleXfs>
  <cellXfs count="986">
    <xf numFmtId="0" fontId="0" fillId="0" borderId="0" xfId="0"/>
    <xf numFmtId="0" fontId="17" fillId="0" borderId="0" xfId="0" applyFont="1" applyAlignment="1">
      <alignment horizontal="left" vertical="center"/>
    </xf>
    <xf numFmtId="0" fontId="17" fillId="0" borderId="0" xfId="0" applyFont="1"/>
    <xf numFmtId="0" fontId="17" fillId="0" borderId="1" xfId="0" applyFont="1" applyBorder="1" applyAlignment="1">
      <alignment vertical="top" wrapText="1"/>
    </xf>
    <xf numFmtId="0" fontId="17" fillId="0" borderId="1" xfId="0" applyFont="1" applyBorder="1" applyAlignment="1">
      <alignment vertical="top"/>
    </xf>
    <xf numFmtId="0" fontId="17" fillId="0" borderId="0" xfId="0" applyFont="1" applyAlignment="1">
      <alignment horizontal="left" vertical="top"/>
    </xf>
    <xf numFmtId="0" fontId="17" fillId="0" borderId="0" xfId="0" applyFont="1" applyAlignment="1">
      <alignment vertical="top"/>
    </xf>
    <xf numFmtId="0" fontId="18" fillId="7" borderId="12" xfId="0" applyFont="1" applyFill="1" applyBorder="1" applyAlignment="1">
      <alignment horizontal="center" vertical="center" wrapText="1"/>
    </xf>
    <xf numFmtId="0" fontId="20" fillId="3" borderId="0" xfId="0" applyFont="1" applyFill="1" applyAlignment="1">
      <alignment vertical="center" wrapText="1"/>
    </xf>
    <xf numFmtId="0" fontId="24" fillId="0" borderId="0" xfId="0" applyFont="1"/>
    <xf numFmtId="0" fontId="24" fillId="0" borderId="0" xfId="19" applyFont="1"/>
    <xf numFmtId="0" fontId="26" fillId="0" borderId="0" xfId="0" applyFont="1" applyAlignment="1">
      <alignment horizontal="left" vertical="center"/>
    </xf>
    <xf numFmtId="0" fontId="30" fillId="0" borderId="0" xfId="0" applyFont="1" applyAlignment="1">
      <alignment horizontal="left" vertical="center"/>
    </xf>
    <xf numFmtId="0" fontId="32" fillId="0" borderId="0" xfId="0" applyFont="1" applyAlignment="1">
      <alignment vertical="top"/>
    </xf>
    <xf numFmtId="0" fontId="34" fillId="0" borderId="0" xfId="0" applyFont="1" applyAlignment="1">
      <alignment vertical="top"/>
    </xf>
    <xf numFmtId="0" fontId="35" fillId="0" borderId="0" xfId="0" applyFont="1" applyAlignment="1">
      <alignment vertical="top"/>
    </xf>
    <xf numFmtId="2" fontId="35" fillId="0" borderId="0" xfId="0" applyNumberFormat="1" applyFont="1" applyAlignment="1">
      <alignment vertical="top"/>
    </xf>
    <xf numFmtId="2" fontId="17" fillId="0" borderId="0" xfId="0" applyNumberFormat="1" applyFont="1" applyAlignment="1">
      <alignment vertical="top"/>
    </xf>
    <xf numFmtId="2" fontId="32" fillId="0" borderId="0" xfId="0" applyNumberFormat="1" applyFont="1" applyAlignment="1">
      <alignment vertical="top"/>
    </xf>
    <xf numFmtId="0" fontId="36" fillId="0" borderId="0" xfId="0" applyFont="1"/>
    <xf numFmtId="0" fontId="34" fillId="0" borderId="0" xfId="0" applyFont="1"/>
    <xf numFmtId="0" fontId="36" fillId="0" borderId="0" xfId="0" applyFont="1" applyAlignment="1">
      <alignment horizontal="left" wrapText="1"/>
    </xf>
    <xf numFmtId="0" fontId="34" fillId="0" borderId="0" xfId="0" applyFont="1" applyAlignment="1">
      <alignment vertical="center" wrapText="1"/>
    </xf>
    <xf numFmtId="168" fontId="37" fillId="0" borderId="0" xfId="0" applyNumberFormat="1" applyFont="1"/>
    <xf numFmtId="168" fontId="38" fillId="0" borderId="0" xfId="0" applyNumberFormat="1" applyFont="1"/>
    <xf numFmtId="168" fontId="17" fillId="0" borderId="0" xfId="0" applyNumberFormat="1" applyFont="1"/>
    <xf numFmtId="168" fontId="34" fillId="0" borderId="0" xfId="0" applyNumberFormat="1" applyFont="1"/>
    <xf numFmtId="2" fontId="34" fillId="0" borderId="0" xfId="0" applyNumberFormat="1" applyFont="1"/>
    <xf numFmtId="0" fontId="39" fillId="0" borderId="0" xfId="0" applyFont="1"/>
    <xf numFmtId="0" fontId="40" fillId="0" borderId="0" xfId="0" applyFont="1" applyAlignment="1">
      <alignment vertical="center"/>
    </xf>
    <xf numFmtId="171" fontId="24" fillId="0" borderId="0" xfId="0" applyNumberFormat="1" applyFont="1"/>
    <xf numFmtId="0" fontId="25" fillId="0" borderId="0" xfId="0" applyFont="1" applyAlignment="1">
      <alignment vertical="center"/>
    </xf>
    <xf numFmtId="0" fontId="28" fillId="0" borderId="1" xfId="19" applyFont="1" applyBorder="1" applyAlignment="1">
      <alignment horizontal="center" vertical="center" wrapText="1"/>
    </xf>
    <xf numFmtId="0" fontId="28" fillId="0" borderId="1" xfId="13" applyFont="1" applyBorder="1" applyAlignment="1">
      <alignment wrapText="1"/>
    </xf>
    <xf numFmtId="0" fontId="40" fillId="0" borderId="0" xfId="19" applyFont="1"/>
    <xf numFmtId="0" fontId="17" fillId="0" borderId="1" xfId="13" applyFont="1" applyBorder="1" applyAlignment="1">
      <alignment wrapText="1"/>
    </xf>
    <xf numFmtId="2" fontId="17" fillId="0" borderId="1" xfId="0" applyNumberFormat="1" applyFont="1" applyBorder="1" applyAlignment="1">
      <alignment vertical="top"/>
    </xf>
    <xf numFmtId="2" fontId="24" fillId="0" borderId="0" xfId="19" applyNumberFormat="1" applyFont="1"/>
    <xf numFmtId="170" fontId="24" fillId="0" borderId="0" xfId="19" applyNumberFormat="1" applyFont="1"/>
    <xf numFmtId="0" fontId="40" fillId="0" borderId="0" xfId="0" applyFont="1" applyAlignment="1">
      <alignment horizontal="left" vertical="top"/>
    </xf>
    <xf numFmtId="0" fontId="41" fillId="3" borderId="32" xfId="0" applyFont="1" applyFill="1" applyBorder="1" applyAlignment="1">
      <alignment vertical="center" wrapText="1"/>
    </xf>
    <xf numFmtId="2" fontId="20" fillId="3" borderId="6" xfId="0" applyNumberFormat="1" applyFont="1" applyFill="1" applyBorder="1" applyAlignment="1">
      <alignment horizontal="right" vertical="top" wrapText="1"/>
    </xf>
    <xf numFmtId="170" fontId="24" fillId="0" borderId="0" xfId="0" applyNumberFormat="1" applyFont="1"/>
    <xf numFmtId="0" fontId="45" fillId="0" borderId="0" xfId="13" applyFont="1"/>
    <xf numFmtId="0" fontId="27" fillId="0" borderId="0" xfId="0" applyFont="1" applyAlignment="1">
      <alignment vertical="center" wrapText="1"/>
    </xf>
    <xf numFmtId="0" fontId="36" fillId="0" borderId="0" xfId="0" applyFont="1" applyAlignment="1">
      <alignment wrapText="1"/>
    </xf>
    <xf numFmtId="0" fontId="42" fillId="0" borderId="0" xfId="0" applyFont="1" applyAlignment="1">
      <alignment vertical="center"/>
    </xf>
    <xf numFmtId="0" fontId="17" fillId="0" borderId="0" xfId="13" applyFont="1"/>
    <xf numFmtId="4" fontId="45" fillId="0" borderId="0" xfId="13" applyNumberFormat="1" applyFont="1"/>
    <xf numFmtId="0" fontId="18" fillId="7" borderId="49"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3" borderId="6" xfId="0" applyFont="1" applyFill="1" applyBorder="1" applyAlignment="1">
      <alignment vertical="center" wrapText="1"/>
    </xf>
    <xf numFmtId="0" fontId="20" fillId="3" borderId="6" xfId="0" applyFont="1" applyFill="1" applyBorder="1" applyAlignment="1">
      <alignment horizontal="left" vertical="center" wrapText="1" indent="1"/>
    </xf>
    <xf numFmtId="0" fontId="22" fillId="3" borderId="6" xfId="0" applyFont="1" applyFill="1" applyBorder="1" applyAlignment="1">
      <alignment horizontal="left" vertical="center" wrapText="1" indent="2"/>
    </xf>
    <xf numFmtId="0" fontId="22" fillId="3" borderId="0" xfId="0" applyFont="1" applyFill="1" applyAlignment="1">
      <alignment horizontal="left" vertical="center" wrapText="1" indent="2"/>
    </xf>
    <xf numFmtId="0" fontId="18" fillId="7" borderId="15" xfId="0" applyFont="1" applyFill="1" applyBorder="1" applyAlignment="1">
      <alignment horizontal="center" vertical="center" wrapText="1"/>
    </xf>
    <xf numFmtId="2" fontId="18" fillId="3" borderId="6" xfId="0" applyNumberFormat="1" applyFont="1" applyFill="1" applyBorder="1" applyAlignment="1">
      <alignment horizontal="right" vertical="top" wrapText="1"/>
    </xf>
    <xf numFmtId="0" fontId="20" fillId="3" borderId="6" xfId="0" applyFont="1" applyFill="1" applyBorder="1" applyAlignment="1">
      <alignment horizontal="right" vertical="top" wrapText="1"/>
    </xf>
    <xf numFmtId="164" fontId="20" fillId="3" borderId="6" xfId="0" applyNumberFormat="1" applyFont="1" applyFill="1" applyBorder="1" applyAlignment="1">
      <alignment horizontal="right" vertical="top" wrapText="1"/>
    </xf>
    <xf numFmtId="0" fontId="46" fillId="0" borderId="1" xfId="0" applyFont="1" applyBorder="1" applyAlignment="1">
      <alignment horizontal="center" vertical="center" wrapText="1"/>
    </xf>
    <xf numFmtId="2" fontId="17" fillId="0" borderId="1" xfId="0" applyNumberFormat="1" applyFont="1" applyBorder="1" applyAlignment="1">
      <alignment vertical="top" wrapText="1"/>
    </xf>
    <xf numFmtId="164" fontId="20" fillId="3" borderId="0" xfId="0" applyNumberFormat="1" applyFont="1" applyFill="1" applyAlignment="1">
      <alignment horizontal="right" vertical="top" wrapText="1"/>
    </xf>
    <xf numFmtId="0" fontId="19" fillId="7" borderId="5" xfId="0" applyFont="1" applyFill="1" applyBorder="1" applyAlignment="1">
      <alignment horizontal="center" vertical="center" wrapText="1"/>
    </xf>
    <xf numFmtId="0" fontId="18" fillId="3" borderId="5" xfId="0" applyFont="1" applyFill="1" applyBorder="1" applyAlignment="1">
      <alignment vertical="center" wrapText="1"/>
    </xf>
    <xf numFmtId="0" fontId="20" fillId="3" borderId="5" xfId="0" applyFont="1" applyFill="1" applyBorder="1" applyAlignment="1">
      <alignment vertical="center" wrapText="1"/>
    </xf>
    <xf numFmtId="0" fontId="22" fillId="3" borderId="9" xfId="0" applyFont="1" applyFill="1" applyBorder="1" applyAlignment="1">
      <alignment horizontal="left" vertical="center" wrapText="1" indent="1"/>
    </xf>
    <xf numFmtId="0" fontId="24" fillId="0" borderId="0" xfId="4" applyFont="1"/>
    <xf numFmtId="0" fontId="21" fillId="0" borderId="0" xfId="0" applyFont="1"/>
    <xf numFmtId="0" fontId="21" fillId="4" borderId="0" xfId="0" applyFont="1" applyFill="1" applyAlignment="1">
      <alignment vertical="top"/>
    </xf>
    <xf numFmtId="0" fontId="21" fillId="0" borderId="0" xfId="4" applyFont="1"/>
    <xf numFmtId="0" fontId="24" fillId="0" borderId="0" xfId="4" applyFont="1" applyAlignment="1">
      <alignment horizontal="left"/>
    </xf>
    <xf numFmtId="0" fontId="21" fillId="7" borderId="9" xfId="0" applyFont="1" applyFill="1" applyBorder="1"/>
    <xf numFmtId="0" fontId="21" fillId="7" borderId="9" xfId="0" applyFont="1" applyFill="1" applyBorder="1" applyAlignment="1">
      <alignment vertical="center" wrapText="1"/>
    </xf>
    <xf numFmtId="0" fontId="51" fillId="0" borderId="0" xfId="0" applyFont="1" applyAlignment="1">
      <alignment horizontal="left" vertical="center"/>
    </xf>
    <xf numFmtId="0" fontId="48" fillId="0" borderId="1" xfId="0" applyFont="1" applyBorder="1" applyAlignment="1">
      <alignment vertical="top" wrapText="1"/>
    </xf>
    <xf numFmtId="0" fontId="47" fillId="0" borderId="0" xfId="0" applyFont="1" applyAlignment="1">
      <alignment vertical="center" wrapText="1"/>
    </xf>
    <xf numFmtId="0" fontId="50" fillId="0" borderId="0" xfId="0" applyFont="1" applyAlignment="1">
      <alignment vertical="center"/>
    </xf>
    <xf numFmtId="0" fontId="48" fillId="0" borderId="0" xfId="0" applyFont="1"/>
    <xf numFmtId="0" fontId="48" fillId="0" borderId="1" xfId="0" applyFont="1" applyBorder="1" applyAlignment="1">
      <alignment wrapText="1"/>
    </xf>
    <xf numFmtId="0" fontId="48" fillId="0" borderId="1" xfId="0" applyFont="1" applyBorder="1"/>
    <xf numFmtId="0" fontId="46" fillId="4" borderId="1" xfId="18" applyFont="1" applyFill="1" applyBorder="1" applyAlignment="1">
      <alignment horizontal="center" vertical="center" wrapText="1"/>
    </xf>
    <xf numFmtId="2" fontId="21" fillId="0" borderId="0" xfId="0" applyNumberFormat="1" applyFont="1"/>
    <xf numFmtId="0" fontId="23" fillId="0" borderId="0" xfId="0" applyFont="1" applyAlignment="1">
      <alignment vertical="center"/>
    </xf>
    <xf numFmtId="0" fontId="21" fillId="0" borderId="0" xfId="0" applyFont="1" applyAlignment="1">
      <alignment vertical="top"/>
    </xf>
    <xf numFmtId="0" fontId="21" fillId="4" borderId="0" xfId="0" applyFont="1" applyFill="1" applyAlignment="1">
      <alignment horizontal="left" vertical="top" wrapText="1"/>
    </xf>
    <xf numFmtId="0" fontId="21" fillId="4" borderId="0" xfId="0" applyFont="1" applyFill="1"/>
    <xf numFmtId="0" fontId="21" fillId="4" borderId="0" xfId="0" applyFont="1" applyFill="1" applyAlignment="1">
      <alignment horizontal="right" vertical="top"/>
    </xf>
    <xf numFmtId="0" fontId="21" fillId="4" borderId="0" xfId="0" applyFont="1" applyFill="1" applyAlignment="1">
      <alignment horizontal="center"/>
    </xf>
    <xf numFmtId="0" fontId="48" fillId="4" borderId="2" xfId="18" applyFont="1" applyFill="1" applyBorder="1" applyAlignment="1">
      <alignment vertical="top" wrapText="1"/>
    </xf>
    <xf numFmtId="0" fontId="48" fillId="4" borderId="21" xfId="18" applyFont="1" applyFill="1" applyBorder="1" applyAlignment="1">
      <alignment vertical="top" wrapText="1"/>
    </xf>
    <xf numFmtId="0" fontId="48" fillId="0" borderId="0" xfId="0" applyFont="1" applyAlignment="1">
      <alignment vertical="top" wrapText="1"/>
    </xf>
    <xf numFmtId="0" fontId="22" fillId="0" borderId="0" xfId="0" applyFont="1" applyAlignment="1">
      <alignment vertical="center"/>
    </xf>
    <xf numFmtId="0" fontId="48" fillId="0" borderId="1" xfId="4" applyFont="1" applyBorder="1" applyAlignment="1">
      <alignment wrapText="1"/>
    </xf>
    <xf numFmtId="4" fontId="21" fillId="0" borderId="0" xfId="4" applyNumberFormat="1" applyFont="1"/>
    <xf numFmtId="0" fontId="21" fillId="7" borderId="5" xfId="0" applyFont="1" applyFill="1" applyBorder="1" applyAlignment="1">
      <alignment vertical="center" wrapText="1"/>
    </xf>
    <xf numFmtId="0" fontId="48" fillId="0" borderId="1" xfId="4" applyFont="1" applyBorder="1" applyAlignment="1">
      <alignment horizontal="center" vertical="center" wrapText="1"/>
    </xf>
    <xf numFmtId="0" fontId="48" fillId="0" borderId="1" xfId="4" applyFont="1" applyBorder="1" applyAlignment="1">
      <alignment horizontal="left" vertical="top" wrapText="1"/>
    </xf>
    <xf numFmtId="4" fontId="48" fillId="0" borderId="1" xfId="4" applyNumberFormat="1" applyFont="1" applyBorder="1" applyAlignment="1">
      <alignment horizontal="right" vertical="top" wrapText="1"/>
    </xf>
    <xf numFmtId="0" fontId="18" fillId="3" borderId="0" xfId="0" applyFont="1" applyFill="1" applyAlignment="1">
      <alignment vertical="center" wrapText="1"/>
    </xf>
    <xf numFmtId="0" fontId="22" fillId="3" borderId="6" xfId="0" applyFont="1" applyFill="1" applyBorder="1" applyAlignment="1">
      <alignment horizontal="left" vertical="center" wrapText="1" indent="1"/>
    </xf>
    <xf numFmtId="0" fontId="20" fillId="3" borderId="6" xfId="0" applyFont="1" applyFill="1" applyBorder="1" applyAlignment="1">
      <alignment horizontal="left" vertical="center" wrapText="1" indent="2"/>
    </xf>
    <xf numFmtId="168" fontId="48" fillId="0" borderId="1" xfId="1" applyNumberFormat="1" applyFont="1" applyBorder="1" applyAlignment="1">
      <alignment horizontal="right" vertical="top" wrapText="1"/>
    </xf>
    <xf numFmtId="0" fontId="40" fillId="0" borderId="0" xfId="0" applyFont="1" applyAlignment="1">
      <alignment horizontal="left" vertical="top" wrapText="1"/>
    </xf>
    <xf numFmtId="0" fontId="53" fillId="0" borderId="0" xfId="0" applyFont="1"/>
    <xf numFmtId="0" fontId="54" fillId="0" borderId="0" xfId="0" applyFont="1"/>
    <xf numFmtId="0" fontId="53" fillId="6" borderId="0" xfId="0" applyFont="1" applyFill="1"/>
    <xf numFmtId="0" fontId="53" fillId="6" borderId="0" xfId="13" applyFont="1" applyFill="1"/>
    <xf numFmtId="0" fontId="53" fillId="0" borderId="0" xfId="13" applyFont="1"/>
    <xf numFmtId="0" fontId="55" fillId="0" borderId="0" xfId="19" applyFont="1"/>
    <xf numFmtId="0" fontId="56" fillId="0" borderId="0" xfId="0" applyFont="1"/>
    <xf numFmtId="0" fontId="56" fillId="0" borderId="0" xfId="4" applyFont="1" applyAlignment="1">
      <alignment vertical="center"/>
    </xf>
    <xf numFmtId="0" fontId="21" fillId="3" borderId="56" xfId="0" applyFont="1" applyFill="1" applyBorder="1" applyAlignment="1">
      <alignment vertical="center" wrapText="1"/>
    </xf>
    <xf numFmtId="0" fontId="18" fillId="3" borderId="57" xfId="0" applyFont="1" applyFill="1" applyBorder="1" applyAlignment="1">
      <alignment vertical="center" wrapText="1"/>
    </xf>
    <xf numFmtId="4" fontId="24" fillId="0" borderId="0" xfId="0" applyNumberFormat="1" applyFont="1"/>
    <xf numFmtId="0" fontId="41" fillId="3" borderId="34" xfId="0" applyFont="1" applyFill="1" applyBorder="1" applyAlignment="1">
      <alignment vertical="center" wrapText="1"/>
    </xf>
    <xf numFmtId="0" fontId="43" fillId="3" borderId="34" xfId="0" applyFont="1" applyFill="1" applyBorder="1" applyAlignment="1">
      <alignment horizontal="left" vertical="center" wrapText="1" indent="1"/>
    </xf>
    <xf numFmtId="0" fontId="43" fillId="0" borderId="0" xfId="0" applyFont="1" applyAlignment="1">
      <alignment vertical="center"/>
    </xf>
    <xf numFmtId="0" fontId="24" fillId="0" borderId="0" xfId="25" applyFont="1"/>
    <xf numFmtId="0" fontId="40" fillId="0" borderId="0" xfId="25" applyFont="1" applyAlignment="1">
      <alignment horizontal="center"/>
    </xf>
    <xf numFmtId="0" fontId="37" fillId="0" borderId="60" xfId="25" applyFont="1" applyBorder="1"/>
    <xf numFmtId="0" fontId="41" fillId="0" borderId="60" xfId="25" applyFont="1" applyBorder="1" applyAlignment="1">
      <alignment horizontal="center"/>
    </xf>
    <xf numFmtId="0" fontId="41" fillId="0" borderId="60" xfId="25" applyFont="1" applyBorder="1" applyAlignment="1">
      <alignment horizontal="left" wrapText="1"/>
    </xf>
    <xf numFmtId="0" fontId="37" fillId="0" borderId="60" xfId="25" applyFont="1" applyBorder="1" applyAlignment="1">
      <alignment wrapText="1"/>
    </xf>
    <xf numFmtId="0" fontId="59" fillId="0" borderId="0" xfId="0" applyFont="1" applyAlignment="1">
      <alignment vertical="center"/>
    </xf>
    <xf numFmtId="0" fontId="41" fillId="6" borderId="48" xfId="0" applyFont="1" applyFill="1" applyBorder="1" applyAlignment="1">
      <alignment horizontal="center" vertical="center" wrapText="1"/>
    </xf>
    <xf numFmtId="0" fontId="41" fillId="3" borderId="36" xfId="0" applyFont="1" applyFill="1" applyBorder="1" applyAlignment="1">
      <alignment vertical="center" wrapText="1"/>
    </xf>
    <xf numFmtId="164" fontId="41" fillId="3" borderId="36" xfId="0" applyNumberFormat="1" applyFont="1" applyFill="1" applyBorder="1" applyAlignment="1">
      <alignment horizontal="right" vertical="top" wrapText="1"/>
    </xf>
    <xf numFmtId="164" fontId="24" fillId="0" borderId="0" xfId="0" applyNumberFormat="1" applyFont="1"/>
    <xf numFmtId="164" fontId="41" fillId="3" borderId="34" xfId="0" applyNumberFormat="1" applyFont="1" applyFill="1" applyBorder="1" applyAlignment="1">
      <alignment horizontal="right" vertical="top" wrapText="1"/>
    </xf>
    <xf numFmtId="164" fontId="37" fillId="3" borderId="34" xfId="0" applyNumberFormat="1" applyFont="1" applyFill="1" applyBorder="1" applyAlignment="1">
      <alignment horizontal="right" vertical="top" wrapText="1"/>
    </xf>
    <xf numFmtId="164" fontId="43" fillId="3" borderId="34" xfId="0" applyNumberFormat="1" applyFont="1" applyFill="1" applyBorder="1" applyAlignment="1">
      <alignment horizontal="right" vertical="top" wrapText="1"/>
    </xf>
    <xf numFmtId="164" fontId="42" fillId="3" borderId="34" xfId="0" applyNumberFormat="1" applyFont="1" applyFill="1" applyBorder="1" applyAlignment="1">
      <alignment horizontal="right" vertical="top" wrapText="1"/>
    </xf>
    <xf numFmtId="0" fontId="52" fillId="0" borderId="0" xfId="0" applyFont="1" applyAlignment="1">
      <alignment horizontal="left" vertical="center"/>
    </xf>
    <xf numFmtId="0" fontId="29" fillId="0" borderId="0" xfId="0" applyFont="1"/>
    <xf numFmtId="0" fontId="61" fillId="0" borderId="0" xfId="9" applyFont="1"/>
    <xf numFmtId="2" fontId="61" fillId="0" borderId="0" xfId="9" applyNumberFormat="1" applyFont="1"/>
    <xf numFmtId="0" fontId="42" fillId="0" borderId="0" xfId="0" applyFont="1" applyAlignment="1">
      <alignment wrapText="1"/>
    </xf>
    <xf numFmtId="0" fontId="62" fillId="0" borderId="1" xfId="9" applyFont="1" applyBorder="1" applyAlignment="1">
      <alignment horizontal="left" vertical="top" wrapText="1"/>
    </xf>
    <xf numFmtId="0" fontId="63" fillId="0" borderId="1" xfId="9" applyFont="1" applyBorder="1" applyAlignment="1">
      <alignment horizontal="left" vertical="top" wrapText="1" indent="1"/>
    </xf>
    <xf numFmtId="0" fontId="64" fillId="9" borderId="0" xfId="0" applyFont="1" applyFill="1" applyAlignment="1">
      <alignment horizontal="left"/>
    </xf>
    <xf numFmtId="0" fontId="64" fillId="9" borderId="0" xfId="0" applyFont="1" applyFill="1"/>
    <xf numFmtId="0" fontId="64" fillId="9" borderId="0" xfId="0" applyFont="1" applyFill="1" applyAlignment="1">
      <alignment horizontal="center" vertical="center" wrapText="1"/>
    </xf>
    <xf numFmtId="0" fontId="60" fillId="5" borderId="0" xfId="0" applyFont="1" applyFill="1" applyAlignment="1">
      <alignment horizontal="left"/>
    </xf>
    <xf numFmtId="0" fontId="32" fillId="0" borderId="0" xfId="0" applyFont="1"/>
    <xf numFmtId="0" fontId="24" fillId="0" borderId="0" xfId="0" applyFont="1" applyAlignment="1">
      <alignment horizontal="left"/>
    </xf>
    <xf numFmtId="0" fontId="24" fillId="0" borderId="0" xfId="0" applyFont="1" applyAlignment="1">
      <alignment vertical="top"/>
    </xf>
    <xf numFmtId="0" fontId="36" fillId="0" borderId="0" xfId="0" applyFont="1" applyAlignment="1">
      <alignment vertical="top"/>
    </xf>
    <xf numFmtId="0" fontId="28" fillId="0" borderId="1" xfId="8" applyFont="1" applyBorder="1" applyAlignment="1">
      <alignment horizontal="center" vertical="center" wrapText="1"/>
    </xf>
    <xf numFmtId="0" fontId="17" fillId="0" borderId="1" xfId="11" applyFont="1" applyBorder="1" applyAlignment="1">
      <alignment horizontal="left" vertical="top" wrapText="1" indent="1"/>
    </xf>
    <xf numFmtId="4" fontId="17" fillId="0" borderId="1" xfId="0" applyNumberFormat="1" applyFont="1" applyBorder="1" applyAlignment="1">
      <alignment horizontal="right" vertical="top"/>
    </xf>
    <xf numFmtId="0" fontId="28" fillId="0" borderId="1" xfId="11" applyFont="1" applyBorder="1" applyAlignment="1">
      <alignment vertical="top" wrapText="1"/>
    </xf>
    <xf numFmtId="0" fontId="33" fillId="0" borderId="0" xfId="0" applyFont="1" applyAlignment="1">
      <alignment vertical="top"/>
    </xf>
    <xf numFmtId="0" fontId="28" fillId="0" borderId="1" xfId="0" applyFont="1" applyBorder="1" applyAlignment="1">
      <alignment horizontal="center"/>
    </xf>
    <xf numFmtId="0" fontId="28" fillId="0" borderId="1" xfId="0" applyFont="1" applyBorder="1" applyAlignment="1">
      <alignment vertical="top" wrapText="1"/>
    </xf>
    <xf numFmtId="0" fontId="17" fillId="0" borderId="1" xfId="0" applyFont="1" applyBorder="1" applyAlignment="1">
      <alignment horizontal="left" vertical="top" wrapText="1"/>
    </xf>
    <xf numFmtId="2" fontId="24" fillId="0" borderId="0" xfId="0" applyNumberFormat="1" applyFont="1"/>
    <xf numFmtId="0" fontId="19" fillId="7" borderId="0" xfId="0" applyFont="1" applyFill="1" applyAlignment="1">
      <alignment horizontal="center" vertical="center" wrapText="1"/>
    </xf>
    <xf numFmtId="0" fontId="18" fillId="7" borderId="58"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44" fillId="0" borderId="0" xfId="0" applyFont="1"/>
    <xf numFmtId="0" fontId="37" fillId="3" borderId="34" xfId="0" applyFont="1" applyFill="1" applyBorder="1" applyAlignment="1">
      <alignment horizontal="left" vertical="center" wrapText="1" indent="2"/>
    </xf>
    <xf numFmtId="0" fontId="41" fillId="6" borderId="6" xfId="0" applyFont="1" applyFill="1" applyBorder="1" applyAlignment="1">
      <alignment vertical="center" wrapText="1"/>
    </xf>
    <xf numFmtId="0" fontId="41" fillId="6" borderId="6" xfId="0" applyFont="1" applyFill="1" applyBorder="1" applyAlignment="1">
      <alignment horizontal="center" vertical="center" wrapText="1"/>
    </xf>
    <xf numFmtId="0" fontId="29" fillId="0" borderId="0" xfId="0" applyFont="1" applyAlignment="1">
      <alignment vertical="center"/>
    </xf>
    <xf numFmtId="0" fontId="24" fillId="0" borderId="0" xfId="20" applyFont="1"/>
    <xf numFmtId="0" fontId="24" fillId="0" borderId="0" xfId="20" applyFont="1" applyAlignment="1">
      <alignment vertical="top"/>
    </xf>
    <xf numFmtId="0" fontId="36" fillId="0" borderId="0" xfId="0" applyFont="1" applyAlignment="1">
      <alignment horizontal="left" vertical="top" wrapText="1"/>
    </xf>
    <xf numFmtId="0" fontId="40" fillId="0" borderId="0" xfId="20" applyFont="1"/>
    <xf numFmtId="0" fontId="24" fillId="0" borderId="0" xfId="20" applyFont="1" applyProtection="1">
      <protection locked="0"/>
    </xf>
    <xf numFmtId="0" fontId="28" fillId="0" borderId="1" xfId="4" applyFont="1" applyBorder="1" applyAlignment="1">
      <alignment horizontal="center"/>
    </xf>
    <xf numFmtId="0" fontId="24" fillId="0" borderId="0" xfId="20" applyFont="1" applyAlignment="1">
      <alignment horizontal="right" vertical="top"/>
    </xf>
    <xf numFmtId="4" fontId="17" fillId="4" borderId="0" xfId="14" applyNumberFormat="1" applyFont="1" applyFill="1"/>
    <xf numFmtId="0" fontId="45" fillId="0" borderId="0" xfId="13" applyFont="1" applyAlignment="1">
      <alignment wrapText="1"/>
    </xf>
    <xf numFmtId="0" fontId="17" fillId="0" borderId="0" xfId="13" applyFont="1" applyAlignment="1">
      <alignment wrapText="1"/>
    </xf>
    <xf numFmtId="0" fontId="17" fillId="0" borderId="2" xfId="13" applyFont="1" applyBorder="1" applyAlignment="1">
      <alignment wrapText="1"/>
    </xf>
    <xf numFmtId="0" fontId="65" fillId="0" borderId="0" xfId="21" applyFont="1" applyAlignment="1">
      <alignment vertical="center"/>
    </xf>
    <xf numFmtId="0" fontId="48" fillId="0" borderId="0" xfId="22" applyFont="1"/>
    <xf numFmtId="4" fontId="24" fillId="0" borderId="0" xfId="11" applyNumberFormat="1" applyFont="1" applyAlignment="1">
      <alignment horizontal="right"/>
    </xf>
    <xf numFmtId="4" fontId="36" fillId="0" borderId="0" xfId="11" applyNumberFormat="1" applyFont="1"/>
    <xf numFmtId="4" fontId="66" fillId="0" borderId="0" xfId="21" applyNumberFormat="1" applyFont="1"/>
    <xf numFmtId="0" fontId="67" fillId="0" borderId="0" xfId="21" applyFont="1"/>
    <xf numFmtId="0" fontId="17" fillId="0" borderId="1" xfId="22" applyFont="1" applyBorder="1"/>
    <xf numFmtId="0" fontId="17" fillId="0" borderId="1" xfId="22" applyFont="1" applyBorder="1" applyAlignment="1">
      <alignment wrapText="1"/>
    </xf>
    <xf numFmtId="2" fontId="28" fillId="0" borderId="0" xfId="13" applyNumberFormat="1" applyFont="1"/>
    <xf numFmtId="0" fontId="28" fillId="0" borderId="0" xfId="13" applyFont="1" applyAlignment="1">
      <alignment horizontal="center"/>
    </xf>
    <xf numFmtId="0" fontId="17" fillId="0" borderId="1" xfId="13" applyFont="1" applyBorder="1" applyAlignment="1">
      <alignment vertical="center" wrapText="1"/>
    </xf>
    <xf numFmtId="2" fontId="17" fillId="0" borderId="0" xfId="13" applyNumberFormat="1" applyFont="1" applyAlignment="1">
      <alignment horizontal="right"/>
    </xf>
    <xf numFmtId="4" fontId="17" fillId="0" borderId="0" xfId="13" applyNumberFormat="1" applyFont="1" applyAlignment="1">
      <alignment horizontal="right"/>
    </xf>
    <xf numFmtId="4" fontId="34" fillId="0" borderId="0" xfId="4" applyNumberFormat="1" applyFont="1"/>
    <xf numFmtId="4" fontId="34" fillId="0" borderId="0" xfId="4" applyNumberFormat="1" applyFont="1" applyProtection="1">
      <protection locked="0"/>
    </xf>
    <xf numFmtId="0" fontId="42" fillId="0" borderId="0" xfId="13" applyFont="1" applyAlignment="1">
      <alignment vertical="center" wrapText="1"/>
    </xf>
    <xf numFmtId="4" fontId="39" fillId="0" borderId="0" xfId="4" applyNumberFormat="1" applyFont="1" applyAlignment="1">
      <alignment horizontal="center"/>
    </xf>
    <xf numFmtId="4" fontId="17" fillId="0" borderId="1" xfId="13" applyNumberFormat="1" applyFont="1" applyBorder="1" applyAlignment="1">
      <alignment wrapText="1"/>
    </xf>
    <xf numFmtId="3" fontId="33" fillId="0" borderId="0" xfId="4" applyNumberFormat="1" applyFont="1" applyAlignment="1">
      <alignment horizontal="left"/>
    </xf>
    <xf numFmtId="4" fontId="38" fillId="0" borderId="0" xfId="13" applyNumberFormat="1" applyFont="1"/>
    <xf numFmtId="4" fontId="37" fillId="0" borderId="0" xfId="13" applyNumberFormat="1" applyFont="1"/>
    <xf numFmtId="0" fontId="25" fillId="0" borderId="0" xfId="0" applyFont="1" applyAlignment="1">
      <alignment vertical="top"/>
    </xf>
    <xf numFmtId="0" fontId="27" fillId="0" borderId="0" xfId="0" applyFont="1"/>
    <xf numFmtId="0" fontId="69" fillId="0" borderId="0" xfId="0" applyFont="1"/>
    <xf numFmtId="0" fontId="27" fillId="0" borderId="0" xfId="0" applyFont="1" applyAlignment="1">
      <alignment wrapText="1"/>
    </xf>
    <xf numFmtId="0" fontId="45" fillId="0" borderId="0" xfId="0" applyFont="1" applyAlignment="1">
      <alignment vertical="center"/>
    </xf>
    <xf numFmtId="0" fontId="41" fillId="3" borderId="0" xfId="0" applyFont="1" applyFill="1" applyAlignment="1">
      <alignment vertical="center" wrapText="1"/>
    </xf>
    <xf numFmtId="0" fontId="37" fillId="3" borderId="30" xfId="0" applyFont="1" applyFill="1" applyBorder="1" applyAlignment="1">
      <alignment vertical="center" wrapText="1"/>
    </xf>
    <xf numFmtId="0" fontId="17" fillId="0" borderId="0" xfId="12" applyFont="1"/>
    <xf numFmtId="164" fontId="17" fillId="0" borderId="0" xfId="12" applyNumberFormat="1" applyFont="1"/>
    <xf numFmtId="0" fontId="28" fillId="0" borderId="1" xfId="0" applyFont="1" applyBorder="1" applyAlignment="1">
      <alignment horizontal="left" vertical="top" wrapText="1"/>
    </xf>
    <xf numFmtId="4" fontId="17" fillId="0" borderId="0" xfId="12" applyNumberFormat="1" applyFont="1"/>
    <xf numFmtId="171" fontId="17" fillId="0" borderId="0" xfId="12" applyNumberFormat="1" applyFont="1"/>
    <xf numFmtId="2" fontId="17" fillId="0" borderId="0" xfId="12" applyNumberFormat="1" applyFont="1"/>
    <xf numFmtId="0" fontId="34" fillId="0" borderId="0" xfId="12" applyFont="1"/>
    <xf numFmtId="0" fontId="27" fillId="0" borderId="0" xfId="0" applyFont="1" applyAlignment="1">
      <alignment vertical="top"/>
    </xf>
    <xf numFmtId="0" fontId="27" fillId="0" borderId="0" xfId="2" applyFont="1" applyAlignment="1">
      <alignment vertical="top" wrapText="1"/>
    </xf>
    <xf numFmtId="0" fontId="27" fillId="0" borderId="0" xfId="2" applyFont="1" applyAlignment="1">
      <alignment vertical="center"/>
    </xf>
    <xf numFmtId="0" fontId="46" fillId="0" borderId="0" xfId="13" applyFont="1"/>
    <xf numFmtId="0" fontId="58" fillId="0" borderId="0" xfId="0" applyFont="1"/>
    <xf numFmtId="0" fontId="40" fillId="0" borderId="0" xfId="0" applyFont="1"/>
    <xf numFmtId="0" fontId="68" fillId="0" borderId="0" xfId="0" applyFont="1" applyAlignment="1">
      <alignment horizontal="left" vertical="top" wrapText="1"/>
    </xf>
    <xf numFmtId="0" fontId="45" fillId="0" borderId="0" xfId="2" applyFont="1"/>
    <xf numFmtId="0" fontId="24" fillId="0" borderId="0" xfId="2" applyFont="1" applyAlignment="1">
      <alignment horizontal="left" vertical="top"/>
    </xf>
    <xf numFmtId="0" fontId="68" fillId="0" borderId="0" xfId="2" applyFont="1"/>
    <xf numFmtId="0" fontId="36" fillId="0" borderId="0" xfId="2" applyFont="1"/>
    <xf numFmtId="0" fontId="27" fillId="0" borderId="0" xfId="2" applyFont="1"/>
    <xf numFmtId="0" fontId="31" fillId="0" borderId="0" xfId="2" applyFont="1"/>
    <xf numFmtId="0" fontId="33" fillId="0" borderId="0" xfId="0" applyFont="1" applyAlignment="1">
      <alignment horizontal="left" vertical="center"/>
    </xf>
    <xf numFmtId="0" fontId="17" fillId="0" borderId="1" xfId="2" applyFont="1" applyBorder="1"/>
    <xf numFmtId="0" fontId="17" fillId="0" borderId="1" xfId="2" applyFont="1" applyBorder="1" applyAlignment="1">
      <alignment wrapText="1"/>
    </xf>
    <xf numFmtId="0" fontId="70" fillId="0" borderId="0" xfId="0" applyFont="1"/>
    <xf numFmtId="0" fontId="44" fillId="0" borderId="0" xfId="9" applyFont="1"/>
    <xf numFmtId="0" fontId="35" fillId="0" borderId="0" xfId="13" applyFont="1"/>
    <xf numFmtId="2" fontId="20" fillId="3" borderId="7" xfId="0" applyNumberFormat="1" applyFont="1" applyFill="1" applyBorder="1" applyAlignment="1">
      <alignment horizontal="right" vertical="top" wrapText="1"/>
    </xf>
    <xf numFmtId="164" fontId="18" fillId="3" borderId="7" xfId="0" applyNumberFormat="1" applyFont="1" applyFill="1" applyBorder="1" applyAlignment="1">
      <alignment horizontal="right" vertical="top" wrapText="1"/>
    </xf>
    <xf numFmtId="164" fontId="20" fillId="3" borderId="7" xfId="0" applyNumberFormat="1" applyFont="1" applyFill="1" applyBorder="1" applyAlignment="1">
      <alignment horizontal="right" vertical="top" wrapText="1"/>
    </xf>
    <xf numFmtId="0" fontId="27" fillId="0" borderId="0" xfId="0" applyFont="1" applyAlignment="1">
      <alignment vertical="center"/>
    </xf>
    <xf numFmtId="0" fontId="45" fillId="0" borderId="0" xfId="4" applyFont="1"/>
    <xf numFmtId="0" fontId="29" fillId="0" borderId="0" xfId="4" applyFont="1" applyAlignment="1">
      <alignment horizontal="left" vertical="top"/>
    </xf>
    <xf numFmtId="3" fontId="44" fillId="0" borderId="0" xfId="0" applyNumberFormat="1" applyFont="1"/>
    <xf numFmtId="0" fontId="40" fillId="0" borderId="0" xfId="4" applyFont="1" applyAlignment="1">
      <alignment horizontal="left" vertical="top"/>
    </xf>
    <xf numFmtId="0" fontId="27" fillId="0" borderId="0" xfId="4" applyFont="1"/>
    <xf numFmtId="0" fontId="45" fillId="0" borderId="0" xfId="4" applyFont="1" applyProtection="1">
      <protection locked="0"/>
    </xf>
    <xf numFmtId="0" fontId="28" fillId="0" borderId="1" xfId="4" applyFont="1" applyBorder="1" applyAlignment="1">
      <alignment horizontal="center" vertical="center"/>
    </xf>
    <xf numFmtId="0" fontId="17" fillId="0" borderId="1" xfId="4" applyFont="1" applyBorder="1" applyAlignment="1">
      <alignment wrapText="1"/>
    </xf>
    <xf numFmtId="164" fontId="17" fillId="0" borderId="1" xfId="5" applyNumberFormat="1" applyFont="1" applyFill="1" applyBorder="1" applyAlignment="1">
      <alignment horizontal="right" vertical="top" wrapText="1"/>
    </xf>
    <xf numFmtId="164" fontId="45" fillId="0" borderId="0" xfId="4" applyNumberFormat="1" applyFont="1"/>
    <xf numFmtId="0" fontId="17" fillId="0" borderId="3" xfId="4" applyFont="1" applyBorder="1"/>
    <xf numFmtId="0" fontId="17" fillId="0" borderId="0" xfId="4" applyFont="1"/>
    <xf numFmtId="0" fontId="17" fillId="0" borderId="1" xfId="4" applyFont="1" applyBorder="1" applyAlignment="1">
      <alignment horizontal="center"/>
    </xf>
    <xf numFmtId="49" fontId="28" fillId="0" borderId="1" xfId="4" applyNumberFormat="1" applyFont="1" applyBorder="1" applyAlignment="1">
      <alignment horizontal="center" vertical="top"/>
    </xf>
    <xf numFmtId="0" fontId="17" fillId="0" borderId="1" xfId="0" applyFont="1" applyBorder="1" applyAlignment="1">
      <alignment wrapText="1"/>
    </xf>
    <xf numFmtId="0" fontId="58" fillId="0" borderId="0" xfId="0" applyFont="1" applyAlignment="1">
      <alignment vertical="top"/>
    </xf>
    <xf numFmtId="0" fontId="42" fillId="0" borderId="0" xfId="0" applyFont="1" applyAlignment="1">
      <alignment horizontal="left" vertical="center" wrapText="1"/>
    </xf>
    <xf numFmtId="0" fontId="18" fillId="7" borderId="26" xfId="0" applyFont="1" applyFill="1" applyBorder="1" applyAlignment="1">
      <alignment horizontal="center" vertical="center" wrapText="1"/>
    </xf>
    <xf numFmtId="164" fontId="41" fillId="3" borderId="0" xfId="0" applyNumberFormat="1" applyFont="1" applyFill="1" applyAlignment="1">
      <alignment vertical="top" wrapText="1"/>
    </xf>
    <xf numFmtId="2" fontId="61" fillId="0" borderId="69" xfId="9" applyNumberFormat="1" applyFont="1" applyBorder="1"/>
    <xf numFmtId="2" fontId="62" fillId="0" borderId="2" xfId="0" applyNumberFormat="1" applyFont="1" applyBorder="1" applyAlignment="1">
      <alignment horizontal="center" vertical="center"/>
    </xf>
    <xf numFmtId="2" fontId="62" fillId="0" borderId="1" xfId="0" applyNumberFormat="1" applyFont="1" applyBorder="1" applyAlignment="1">
      <alignment horizontal="center" vertical="center"/>
    </xf>
    <xf numFmtId="4" fontId="28" fillId="0" borderId="1" xfId="0" applyNumberFormat="1" applyFont="1" applyBorder="1" applyAlignment="1">
      <alignment horizontal="right" vertical="top"/>
    </xf>
    <xf numFmtId="0" fontId="17" fillId="0" borderId="1" xfId="0" applyFont="1" applyBorder="1"/>
    <xf numFmtId="0" fontId="17" fillId="0" borderId="0" xfId="0" applyFont="1" applyAlignment="1">
      <alignment vertical="top" wrapText="1"/>
    </xf>
    <xf numFmtId="0" fontId="17" fillId="0" borderId="0" xfId="11" applyFont="1" applyAlignment="1">
      <alignment horizontal="left" vertical="top" wrapText="1" indent="1"/>
    </xf>
    <xf numFmtId="4" fontId="17" fillId="0" borderId="0" xfId="0" applyNumberFormat="1" applyFont="1" applyAlignment="1">
      <alignment horizontal="right" vertical="top"/>
    </xf>
    <xf numFmtId="0" fontId="28" fillId="0" borderId="0" xfId="11" applyFont="1" applyAlignment="1">
      <alignment vertical="top" wrapText="1"/>
    </xf>
    <xf numFmtId="4" fontId="28" fillId="0" borderId="0" xfId="0" applyNumberFormat="1" applyFont="1" applyAlignment="1">
      <alignment horizontal="right" vertical="top"/>
    </xf>
    <xf numFmtId="164" fontId="20" fillId="0" borderId="31" xfId="0" applyNumberFormat="1" applyFont="1" applyBorder="1" applyAlignment="1">
      <alignment horizontal="right" vertical="center" wrapText="1"/>
    </xf>
    <xf numFmtId="164" fontId="18" fillId="0" borderId="0" xfId="0" applyNumberFormat="1" applyFont="1" applyAlignment="1">
      <alignment horizontal="right" vertical="center" wrapText="1"/>
    </xf>
    <xf numFmtId="0" fontId="32" fillId="0" borderId="0" xfId="0" applyFont="1" applyAlignment="1">
      <alignment vertical="center"/>
    </xf>
    <xf numFmtId="0" fontId="24" fillId="0" borderId="0" xfId="0" applyFont="1" applyAlignment="1">
      <alignment vertical="center" wrapText="1"/>
    </xf>
    <xf numFmtId="0" fontId="24" fillId="0" borderId="0" xfId="0" applyFont="1" applyAlignment="1">
      <alignment wrapText="1"/>
    </xf>
    <xf numFmtId="167" fontId="32" fillId="0" borderId="0" xfId="0" applyNumberFormat="1" applyFont="1" applyAlignment="1">
      <alignment horizontal="center"/>
    </xf>
    <xf numFmtId="168" fontId="17" fillId="0" borderId="1" xfId="1" applyNumberFormat="1" applyFont="1" applyBorder="1"/>
    <xf numFmtId="0" fontId="42" fillId="0" borderId="0" xfId="0" applyFont="1" applyAlignment="1">
      <alignment vertical="center" wrapText="1"/>
    </xf>
    <xf numFmtId="0" fontId="43" fillId="0" borderId="0" xfId="0" applyFont="1" applyAlignment="1">
      <alignment vertical="center" wrapText="1"/>
    </xf>
    <xf numFmtId="3" fontId="34" fillId="0" borderId="0" xfId="0" applyNumberFormat="1" applyFont="1"/>
    <xf numFmtId="0" fontId="38" fillId="0" borderId="0" xfId="0" applyFont="1"/>
    <xf numFmtId="0" fontId="72" fillId="0" borderId="0" xfId="0" applyFont="1" applyAlignment="1">
      <alignment horizontal="left" vertical="center"/>
    </xf>
    <xf numFmtId="0" fontId="19" fillId="0" borderId="0" xfId="0" applyFont="1" applyAlignment="1">
      <alignment vertical="center"/>
    </xf>
    <xf numFmtId="0" fontId="20" fillId="7" borderId="25" xfId="0" applyFont="1" applyFill="1" applyBorder="1" applyAlignment="1">
      <alignment vertical="center"/>
    </xf>
    <xf numFmtId="168" fontId="49" fillId="0" borderId="0" xfId="0" applyNumberFormat="1" applyFont="1"/>
    <xf numFmtId="0" fontId="49" fillId="0" borderId="0" xfId="0" applyFont="1"/>
    <xf numFmtId="4" fontId="18" fillId="3" borderId="27" xfId="0" applyNumberFormat="1" applyFont="1" applyFill="1" applyBorder="1" applyAlignment="1">
      <alignment horizontal="right" vertical="top"/>
    </xf>
    <xf numFmtId="0" fontId="18" fillId="3" borderId="64" xfId="0" applyFont="1" applyFill="1" applyBorder="1" applyAlignment="1">
      <alignment vertical="center" wrapText="1"/>
    </xf>
    <xf numFmtId="0" fontId="20" fillId="3" borderId="72" xfId="0" applyFont="1" applyFill="1" applyBorder="1" applyAlignment="1">
      <alignment horizontal="left" vertical="center" wrapText="1" indent="1"/>
    </xf>
    <xf numFmtId="4" fontId="20" fillId="3" borderId="28" xfId="0" applyNumberFormat="1" applyFont="1" applyFill="1" applyBorder="1" applyAlignment="1">
      <alignment horizontal="right" vertical="top"/>
    </xf>
    <xf numFmtId="0" fontId="22" fillId="3" borderId="72" xfId="0" applyFont="1" applyFill="1" applyBorder="1" applyAlignment="1">
      <alignment horizontal="left" vertical="center" wrapText="1" indent="2"/>
    </xf>
    <xf numFmtId="4" fontId="22" fillId="3" borderId="28" xfId="0" applyNumberFormat="1" applyFont="1" applyFill="1" applyBorder="1" applyAlignment="1">
      <alignment horizontal="right" vertical="top"/>
    </xf>
    <xf numFmtId="0" fontId="22" fillId="3" borderId="73" xfId="0" applyFont="1" applyFill="1" applyBorder="1" applyAlignment="1">
      <alignment horizontal="left" vertical="center" wrapText="1" indent="2"/>
    </xf>
    <xf numFmtId="4" fontId="22" fillId="3" borderId="74" xfId="0" applyNumberFormat="1" applyFont="1" applyFill="1" applyBorder="1" applyAlignment="1">
      <alignment horizontal="right" vertical="top"/>
    </xf>
    <xf numFmtId="0" fontId="21" fillId="0" borderId="30" xfId="0" applyFont="1" applyBorder="1"/>
    <xf numFmtId="4" fontId="18" fillId="3" borderId="0" xfId="0" applyNumberFormat="1" applyFont="1" applyFill="1" applyAlignment="1">
      <alignment horizontal="right" vertical="top"/>
    </xf>
    <xf numFmtId="0" fontId="18" fillId="3" borderId="72" xfId="0" applyFont="1" applyFill="1" applyBorder="1" applyAlignment="1">
      <alignment vertical="center" wrapText="1"/>
    </xf>
    <xf numFmtId="4" fontId="18" fillId="3" borderId="28" xfId="0" applyNumberFormat="1" applyFont="1" applyFill="1" applyBorder="1" applyAlignment="1">
      <alignment horizontal="right" vertical="top"/>
    </xf>
    <xf numFmtId="0" fontId="46" fillId="3" borderId="75" xfId="0" applyFont="1" applyFill="1" applyBorder="1" applyAlignment="1">
      <alignment vertical="center"/>
    </xf>
    <xf numFmtId="0" fontId="47" fillId="3" borderId="75" xfId="0" applyFont="1" applyFill="1" applyBorder="1" applyAlignment="1">
      <alignment horizontal="left" vertical="center" wrapText="1" indent="2"/>
    </xf>
    <xf numFmtId="0" fontId="46" fillId="3" borderId="76" xfId="0" applyFont="1" applyFill="1" applyBorder="1" applyAlignment="1">
      <alignment vertical="center"/>
    </xf>
    <xf numFmtId="0" fontId="20" fillId="7" borderId="42" xfId="0" applyFont="1" applyFill="1" applyBorder="1" applyAlignment="1">
      <alignment vertical="center"/>
    </xf>
    <xf numFmtId="4" fontId="18" fillId="7" borderId="40" xfId="0" applyNumberFormat="1" applyFont="1" applyFill="1" applyBorder="1" applyAlignment="1">
      <alignment horizontal="center" vertical="center" wrapText="1"/>
    </xf>
    <xf numFmtId="4" fontId="18" fillId="7" borderId="39" xfId="0" applyNumberFormat="1" applyFont="1" applyFill="1" applyBorder="1" applyAlignment="1">
      <alignment horizontal="center" vertical="center" wrapText="1"/>
    </xf>
    <xf numFmtId="0" fontId="46" fillId="3" borderId="75" xfId="0" applyFont="1" applyFill="1" applyBorder="1" applyAlignment="1">
      <alignment vertical="center" wrapText="1"/>
    </xf>
    <xf numFmtId="0" fontId="46" fillId="3" borderId="77" xfId="0" applyFont="1" applyFill="1" applyBorder="1" applyAlignment="1">
      <alignment vertical="center" wrapText="1"/>
    </xf>
    <xf numFmtId="4" fontId="18" fillId="3" borderId="78" xfId="0" applyNumberFormat="1" applyFont="1" applyFill="1" applyBorder="1" applyAlignment="1">
      <alignment horizontal="right" vertical="top"/>
    </xf>
    <xf numFmtId="0" fontId="18" fillId="7" borderId="48" xfId="0" applyFont="1" applyFill="1" applyBorder="1" applyAlignment="1">
      <alignment horizontal="center" vertical="center" wrapText="1"/>
    </xf>
    <xf numFmtId="0" fontId="36" fillId="0" borderId="0" xfId="0" applyFont="1" applyAlignment="1">
      <alignment vertical="top" wrapText="1"/>
    </xf>
    <xf numFmtId="0" fontId="58" fillId="0" borderId="0" xfId="21" applyFont="1" applyAlignment="1">
      <alignment vertical="top"/>
    </xf>
    <xf numFmtId="0" fontId="27" fillId="0" borderId="0" xfId="0" applyFont="1" applyAlignment="1">
      <alignment horizontal="center" vertical="top"/>
    </xf>
    <xf numFmtId="49" fontId="28" fillId="0" borderId="1" xfId="22" applyNumberFormat="1" applyFont="1" applyBorder="1" applyAlignment="1">
      <alignment horizontal="center" wrapText="1"/>
    </xf>
    <xf numFmtId="4" fontId="17" fillId="0" borderId="11" xfId="13" applyNumberFormat="1" applyFont="1" applyBorder="1" applyAlignment="1">
      <alignment wrapText="1"/>
    </xf>
    <xf numFmtId="165" fontId="17" fillId="0" borderId="1" xfId="13" applyNumberFormat="1" applyFont="1" applyBorder="1"/>
    <xf numFmtId="0" fontId="18" fillId="6" borderId="29" xfId="0" applyFont="1" applyFill="1" applyBorder="1" applyAlignment="1">
      <alignment horizontal="center" vertical="center" wrapText="1"/>
    </xf>
    <xf numFmtId="0" fontId="18" fillId="6" borderId="27" xfId="0" applyFont="1" applyFill="1" applyBorder="1" applyAlignment="1">
      <alignment horizontal="center" vertical="center" wrapText="1"/>
    </xf>
    <xf numFmtId="0" fontId="46" fillId="8" borderId="6" xfId="0" applyFont="1" applyFill="1" applyBorder="1" applyAlignment="1">
      <alignment horizontal="center" vertical="center" wrapText="1"/>
    </xf>
    <xf numFmtId="0" fontId="46" fillId="8" borderId="5" xfId="0" applyFont="1" applyFill="1" applyBorder="1" applyAlignment="1">
      <alignment horizontal="center" vertical="center" wrapText="1"/>
    </xf>
    <xf numFmtId="0" fontId="20" fillId="5" borderId="32" xfId="0" applyFont="1" applyFill="1" applyBorder="1" applyAlignment="1">
      <alignment vertical="center" wrapText="1"/>
    </xf>
    <xf numFmtId="0" fontId="20" fillId="5" borderId="33" xfId="0" applyFont="1" applyFill="1" applyBorder="1" applyAlignment="1">
      <alignment horizontal="center" vertical="center" wrapText="1"/>
    </xf>
    <xf numFmtId="0" fontId="20" fillId="3" borderId="34" xfId="0" applyFont="1" applyFill="1" applyBorder="1" applyAlignment="1">
      <alignment vertical="center" wrapText="1"/>
    </xf>
    <xf numFmtId="0" fontId="20" fillId="3" borderId="35" xfId="0" applyFont="1" applyFill="1" applyBorder="1" applyAlignment="1">
      <alignment horizontal="center" vertical="center" wrapText="1"/>
    </xf>
    <xf numFmtId="3" fontId="20" fillId="3" borderId="6" xfId="0" applyNumberFormat="1" applyFont="1" applyFill="1" applyBorder="1" applyAlignment="1">
      <alignment horizontal="right" vertical="top" wrapText="1"/>
    </xf>
    <xf numFmtId="0" fontId="48" fillId="3" borderId="35" xfId="0" applyFont="1" applyFill="1" applyBorder="1" applyAlignment="1">
      <alignment horizontal="center" vertical="center" wrapText="1"/>
    </xf>
    <xf numFmtId="0" fontId="20" fillId="3" borderId="55" xfId="0" applyFont="1" applyFill="1" applyBorder="1" applyAlignment="1">
      <alignment horizontal="center" vertical="center" wrapText="1"/>
    </xf>
    <xf numFmtId="0" fontId="48" fillId="3" borderId="34" xfId="0" applyFont="1" applyFill="1" applyBorder="1" applyAlignment="1">
      <alignment horizontal="left" vertical="center" wrapText="1" indent="1"/>
    </xf>
    <xf numFmtId="0" fontId="18" fillId="3" borderId="34" xfId="0" applyFont="1" applyFill="1" applyBorder="1" applyAlignment="1">
      <alignment vertical="center" wrapText="1"/>
    </xf>
    <xf numFmtId="4" fontId="18" fillId="3" borderId="34" xfId="0" applyNumberFormat="1" applyFont="1" applyFill="1" applyBorder="1" applyAlignment="1">
      <alignment horizontal="right" vertical="top" wrapText="1"/>
    </xf>
    <xf numFmtId="0" fontId="47" fillId="3" borderId="34" xfId="0" applyFont="1" applyFill="1" applyBorder="1" applyAlignment="1">
      <alignment horizontal="left" vertical="center" wrapText="1" indent="1"/>
    </xf>
    <xf numFmtId="0" fontId="48" fillId="3" borderId="0" xfId="0" applyFont="1" applyFill="1" applyAlignment="1">
      <alignment horizontal="left" vertical="center" wrapText="1" indent="1"/>
    </xf>
    <xf numFmtId="0" fontId="20" fillId="3" borderId="30" xfId="0" applyFont="1" applyFill="1" applyBorder="1" applyAlignment="1">
      <alignment vertical="center" wrapText="1"/>
    </xf>
    <xf numFmtId="0" fontId="18" fillId="6" borderId="41" xfId="0" applyFont="1" applyFill="1" applyBorder="1" applyAlignment="1">
      <alignment horizontal="center" vertical="center" wrapText="1"/>
    </xf>
    <xf numFmtId="0" fontId="18" fillId="3" borderId="36" xfId="0" applyFont="1" applyFill="1" applyBorder="1" applyAlignment="1">
      <alignment vertical="center" wrapText="1"/>
    </xf>
    <xf numFmtId="0" fontId="46" fillId="3" borderId="34" xfId="0" applyFont="1" applyFill="1" applyBorder="1" applyAlignment="1">
      <alignment vertical="center" wrapText="1"/>
    </xf>
    <xf numFmtId="0" fontId="36" fillId="0" borderId="0" xfId="21" applyFont="1" applyAlignment="1">
      <alignment vertical="top"/>
    </xf>
    <xf numFmtId="0" fontId="38" fillId="0" borderId="0" xfId="0" applyFont="1" applyAlignment="1">
      <alignment vertical="top"/>
    </xf>
    <xf numFmtId="0" fontId="17" fillId="5" borderId="0" xfId="12" applyFont="1" applyFill="1"/>
    <xf numFmtId="0" fontId="24" fillId="5" borderId="0" xfId="0" applyFont="1" applyFill="1"/>
    <xf numFmtId="2" fontId="18" fillId="3" borderId="14" xfId="0" applyNumberFormat="1" applyFont="1" applyFill="1" applyBorder="1" applyAlignment="1">
      <alignment horizontal="right" vertical="top" wrapText="1"/>
    </xf>
    <xf numFmtId="2" fontId="18" fillId="3" borderId="43" xfId="0" applyNumberFormat="1" applyFont="1" applyFill="1" applyBorder="1" applyAlignment="1">
      <alignment horizontal="right" vertical="top" wrapText="1"/>
    </xf>
    <xf numFmtId="2" fontId="22" fillId="3" borderId="6" xfId="0" applyNumberFormat="1" applyFont="1" applyFill="1" applyBorder="1" applyAlignment="1">
      <alignment horizontal="right" vertical="top" wrapText="1"/>
    </xf>
    <xf numFmtId="2" fontId="22" fillId="3" borderId="0" xfId="0" applyNumberFormat="1" applyFont="1" applyFill="1" applyAlignment="1">
      <alignment horizontal="right" vertical="top" wrapText="1"/>
    </xf>
    <xf numFmtId="4" fontId="41" fillId="3" borderId="32" xfId="0" applyNumberFormat="1" applyFont="1" applyFill="1" applyBorder="1" applyAlignment="1">
      <alignment horizontal="right" vertical="top" wrapText="1"/>
    </xf>
    <xf numFmtId="164" fontId="41" fillId="3" borderId="38" xfId="0" applyNumberFormat="1" applyFont="1" applyFill="1" applyBorder="1" applyAlignment="1">
      <alignment vertical="top"/>
    </xf>
    <xf numFmtId="4" fontId="43" fillId="3" borderId="34" xfId="0" applyNumberFormat="1" applyFont="1" applyFill="1" applyBorder="1" applyAlignment="1">
      <alignment horizontal="right" vertical="top" wrapText="1"/>
    </xf>
    <xf numFmtId="4" fontId="37" fillId="3" borderId="34" xfId="0" applyNumberFormat="1" applyFont="1" applyFill="1" applyBorder="1" applyAlignment="1">
      <alignment horizontal="right" vertical="top" wrapText="1"/>
    </xf>
    <xf numFmtId="164" fontId="37" fillId="3" borderId="37" xfId="0" applyNumberFormat="1" applyFont="1" applyFill="1" applyBorder="1" applyAlignment="1">
      <alignment vertical="top"/>
    </xf>
    <xf numFmtId="164" fontId="41" fillId="3" borderId="32" xfId="0" applyNumberFormat="1" applyFont="1" applyFill="1" applyBorder="1" applyAlignment="1">
      <alignment horizontal="right" vertical="top" wrapText="1"/>
    </xf>
    <xf numFmtId="0" fontId="37" fillId="3" borderId="0" xfId="0" applyFont="1" applyFill="1" applyAlignment="1">
      <alignment horizontal="right" vertical="top" wrapText="1"/>
    </xf>
    <xf numFmtId="164" fontId="37" fillId="3" borderId="58" xfId="0" applyNumberFormat="1" applyFont="1" applyFill="1" applyBorder="1" applyAlignment="1">
      <alignment vertical="top"/>
    </xf>
    <xf numFmtId="164" fontId="17" fillId="0" borderId="1" xfId="14" applyNumberFormat="1" applyFont="1" applyBorder="1" applyAlignment="1">
      <alignment vertical="top"/>
    </xf>
    <xf numFmtId="0" fontId="78" fillId="0" borderId="0" xfId="0" applyFont="1"/>
    <xf numFmtId="4" fontId="41" fillId="0" borderId="60" xfId="25" applyNumberFormat="1" applyFont="1" applyBorder="1" applyAlignment="1">
      <alignment horizontal="right" vertical="top"/>
    </xf>
    <xf numFmtId="4" fontId="37" fillId="0" borderId="60" xfId="25" applyNumberFormat="1" applyFont="1" applyBorder="1" applyAlignment="1">
      <alignment horizontal="right" vertical="top"/>
    </xf>
    <xf numFmtId="0" fontId="41" fillId="3" borderId="34" xfId="0" applyFont="1" applyFill="1" applyBorder="1" applyAlignment="1">
      <alignment horizontal="left" vertical="center" wrapText="1" indent="1"/>
    </xf>
    <xf numFmtId="0" fontId="43" fillId="3" borderId="34" xfId="0" applyFont="1" applyFill="1" applyBorder="1" applyAlignment="1">
      <alignment horizontal="left" vertical="center" wrapText="1" indent="3"/>
    </xf>
    <xf numFmtId="164" fontId="22" fillId="3" borderId="7" xfId="0" applyNumberFormat="1" applyFont="1" applyFill="1" applyBorder="1" applyAlignment="1">
      <alignment horizontal="right" vertical="top" wrapText="1"/>
    </xf>
    <xf numFmtId="4" fontId="48" fillId="0" borderId="1" xfId="0" applyNumberFormat="1" applyFont="1" applyBorder="1" applyAlignment="1">
      <alignment horizontal="right" vertical="top"/>
    </xf>
    <xf numFmtId="164" fontId="48" fillId="4" borderId="1" xfId="1" applyNumberFormat="1" applyFont="1" applyFill="1" applyBorder="1" applyAlignment="1">
      <alignment horizontal="right" vertical="top"/>
    </xf>
    <xf numFmtId="4" fontId="46" fillId="3" borderId="6" xfId="0" applyNumberFormat="1" applyFont="1" applyFill="1" applyBorder="1" applyAlignment="1">
      <alignment horizontal="right" vertical="top" wrapText="1"/>
    </xf>
    <xf numFmtId="4" fontId="48" fillId="3" borderId="6" xfId="0" applyNumberFormat="1" applyFont="1" applyFill="1" applyBorder="1" applyAlignment="1">
      <alignment horizontal="right" vertical="top" wrapText="1"/>
    </xf>
    <xf numFmtId="4" fontId="47" fillId="3" borderId="6" xfId="0" applyNumberFormat="1" applyFont="1" applyFill="1" applyBorder="1" applyAlignment="1">
      <alignment horizontal="right" vertical="top" wrapText="1"/>
    </xf>
    <xf numFmtId="0" fontId="25" fillId="0" borderId="0" xfId="21" applyFont="1" applyAlignment="1">
      <alignment vertical="center"/>
    </xf>
    <xf numFmtId="4" fontId="21" fillId="0" borderId="0" xfId="0" applyNumberFormat="1" applyFont="1"/>
    <xf numFmtId="0" fontId="18" fillId="7" borderId="13" xfId="0" applyFont="1" applyFill="1" applyBorder="1" applyAlignment="1">
      <alignment horizontal="center" vertical="center" wrapText="1"/>
    </xf>
    <xf numFmtId="3" fontId="20" fillId="3" borderId="80" xfId="0" applyNumberFormat="1" applyFont="1" applyFill="1" applyBorder="1" applyAlignment="1">
      <alignment horizontal="right" vertical="top" wrapText="1"/>
    </xf>
    <xf numFmtId="3" fontId="20" fillId="3" borderId="43" xfId="0" applyNumberFormat="1" applyFont="1" applyFill="1" applyBorder="1" applyAlignment="1">
      <alignment horizontal="right" vertical="top" wrapText="1"/>
    </xf>
    <xf numFmtId="0" fontId="79" fillId="0" borderId="0" xfId="0" applyFont="1" applyAlignment="1">
      <alignment vertical="top" wrapText="1"/>
    </xf>
    <xf numFmtId="0" fontId="80" fillId="0" borderId="0" xfId="0" applyFont="1" applyAlignment="1">
      <alignment horizontal="left" vertical="top"/>
    </xf>
    <xf numFmtId="164" fontId="17" fillId="0" borderId="1" xfId="0" applyNumberFormat="1" applyFont="1" applyBorder="1" applyAlignment="1">
      <alignment vertical="top" wrapText="1"/>
    </xf>
    <xf numFmtId="0" fontId="19" fillId="7" borderId="54" xfId="0" applyFont="1" applyFill="1" applyBorder="1" applyAlignment="1">
      <alignment horizontal="center" vertical="center" wrapText="1"/>
    </xf>
    <xf numFmtId="0" fontId="38" fillId="0" borderId="0" xfId="12" applyFont="1"/>
    <xf numFmtId="0" fontId="82" fillId="0" borderId="0" xfId="0" applyFont="1" applyAlignment="1">
      <alignment vertical="center" wrapText="1"/>
    </xf>
    <xf numFmtId="0" fontId="35" fillId="0" borderId="0" xfId="0" applyFont="1"/>
    <xf numFmtId="0" fontId="44" fillId="0" borderId="0" xfId="0" applyFont="1" applyAlignment="1">
      <alignment horizontal="left"/>
    </xf>
    <xf numFmtId="0" fontId="82" fillId="0" borderId="0" xfId="0" applyFont="1" applyAlignment="1">
      <alignment horizontal="left" vertical="center" wrapText="1"/>
    </xf>
    <xf numFmtId="164" fontId="38" fillId="0" borderId="0" xfId="12" applyNumberFormat="1" applyFont="1"/>
    <xf numFmtId="0" fontId="34" fillId="5" borderId="0" xfId="12" applyFont="1" applyFill="1"/>
    <xf numFmtId="0" fontId="31" fillId="0" borderId="0" xfId="12" applyFont="1" applyAlignment="1">
      <alignment horizontal="center"/>
    </xf>
    <xf numFmtId="164" fontId="41" fillId="3" borderId="43" xfId="0" applyNumberFormat="1" applyFont="1" applyFill="1" applyBorder="1" applyAlignment="1">
      <alignment horizontal="right" vertical="top" wrapText="1"/>
    </xf>
    <xf numFmtId="164" fontId="43" fillId="3" borderId="6" xfId="0" applyNumberFormat="1" applyFont="1" applyFill="1" applyBorder="1" applyAlignment="1">
      <alignment horizontal="right" vertical="top" wrapText="1"/>
    </xf>
    <xf numFmtId="2" fontId="22" fillId="3" borderId="6" xfId="0" applyNumberFormat="1" applyFont="1" applyFill="1" applyBorder="1" applyAlignment="1">
      <alignment horizontal="right" vertical="top"/>
    </xf>
    <xf numFmtId="2" fontId="18" fillId="3" borderId="53" xfId="0" applyNumberFormat="1" applyFont="1" applyFill="1" applyBorder="1" applyAlignment="1">
      <alignment horizontal="right" vertical="top" wrapText="1"/>
    </xf>
    <xf numFmtId="165" fontId="46" fillId="3" borderId="6" xfId="0" applyNumberFormat="1" applyFont="1" applyFill="1" applyBorder="1" applyAlignment="1">
      <alignment horizontal="right" vertical="top" wrapText="1"/>
    </xf>
    <xf numFmtId="165" fontId="48" fillId="3" borderId="6" xfId="0" applyNumberFormat="1" applyFont="1" applyFill="1" applyBorder="1" applyAlignment="1">
      <alignment horizontal="right" vertical="top" wrapText="1"/>
    </xf>
    <xf numFmtId="0" fontId="28" fillId="0" borderId="1" xfId="0" applyFont="1" applyBorder="1" applyAlignment="1">
      <alignment vertical="center" wrapText="1"/>
    </xf>
    <xf numFmtId="168" fontId="17" fillId="0" borderId="1" xfId="0" applyNumberFormat="1" applyFont="1" applyBorder="1"/>
    <xf numFmtId="4" fontId="17" fillId="0" borderId="1" xfId="13" applyNumberFormat="1" applyFont="1" applyBorder="1" applyAlignment="1">
      <alignment horizontal="right" vertical="top"/>
    </xf>
    <xf numFmtId="4" fontId="17" fillId="0" borderId="2" xfId="13" applyNumberFormat="1" applyFont="1" applyBorder="1" applyAlignment="1">
      <alignment horizontal="right" vertical="top"/>
    </xf>
    <xf numFmtId="4" fontId="20" fillId="3" borderId="0" xfId="0" applyNumberFormat="1" applyFont="1" applyFill="1" applyAlignment="1">
      <alignment horizontal="right" vertical="top" wrapText="1"/>
    </xf>
    <xf numFmtId="0" fontId="18" fillId="7" borderId="28" xfId="0" applyFont="1" applyFill="1" applyBorder="1" applyAlignment="1">
      <alignment vertical="center" wrapText="1"/>
    </xf>
    <xf numFmtId="0" fontId="19" fillId="7" borderId="65" xfId="0" applyFont="1" applyFill="1" applyBorder="1" applyAlignment="1">
      <alignment vertical="center" wrapText="1"/>
    </xf>
    <xf numFmtId="0" fontId="21" fillId="0" borderId="87" xfId="0" applyFont="1" applyBorder="1"/>
    <xf numFmtId="0" fontId="21" fillId="0" borderId="55" xfId="0" applyFont="1" applyBorder="1"/>
    <xf numFmtId="0" fontId="21" fillId="0" borderId="59" xfId="0" applyFont="1" applyBorder="1"/>
    <xf numFmtId="0" fontId="20" fillId="3" borderId="27" xfId="0" applyFont="1" applyFill="1" applyBorder="1" applyAlignment="1">
      <alignment vertical="center" wrapText="1"/>
    </xf>
    <xf numFmtId="4" fontId="20" fillId="3" borderId="27" xfId="0" applyNumberFormat="1" applyFont="1" applyFill="1" applyBorder="1" applyAlignment="1">
      <alignment horizontal="right" vertical="top" wrapText="1"/>
    </xf>
    <xf numFmtId="0" fontId="18" fillId="7" borderId="88" xfId="0" applyFont="1" applyFill="1" applyBorder="1" applyAlignment="1">
      <alignment horizontal="center" vertical="center" wrapText="1"/>
    </xf>
    <xf numFmtId="0" fontId="18" fillId="7" borderId="89" xfId="0" applyFont="1" applyFill="1" applyBorder="1" applyAlignment="1">
      <alignment horizontal="center" vertical="center" wrapText="1"/>
    </xf>
    <xf numFmtId="0" fontId="18" fillId="7" borderId="90" xfId="0" applyFont="1" applyFill="1" applyBorder="1" applyAlignment="1">
      <alignment horizontal="center" vertical="center" wrapText="1"/>
    </xf>
    <xf numFmtId="4" fontId="20" fillId="3" borderId="28" xfId="0" applyNumberFormat="1" applyFont="1" applyFill="1" applyBorder="1" applyAlignment="1">
      <alignment horizontal="right" vertical="top" wrapText="1"/>
    </xf>
    <xf numFmtId="0" fontId="18" fillId="3" borderId="28" xfId="0" applyFont="1" applyFill="1" applyBorder="1" applyAlignment="1">
      <alignment vertical="center" wrapText="1"/>
    </xf>
    <xf numFmtId="4" fontId="18" fillId="3" borderId="28" xfId="0" applyNumberFormat="1" applyFont="1" applyFill="1" applyBorder="1" applyAlignment="1">
      <alignment horizontal="right" vertical="top" wrapText="1"/>
    </xf>
    <xf numFmtId="0" fontId="20" fillId="3" borderId="28" xfId="0" applyFont="1" applyFill="1" applyBorder="1" applyAlignment="1">
      <alignment vertical="center" wrapText="1"/>
    </xf>
    <xf numFmtId="0" fontId="21" fillId="0" borderId="66" xfId="0" applyFont="1" applyBorder="1"/>
    <xf numFmtId="164" fontId="20" fillId="3" borderId="28" xfId="0" applyNumberFormat="1" applyFont="1" applyFill="1" applyBorder="1" applyAlignment="1">
      <alignment horizontal="right" vertical="top" wrapText="1"/>
    </xf>
    <xf numFmtId="0" fontId="21" fillId="7" borderId="28" xfId="0" applyFont="1" applyFill="1" applyBorder="1" applyAlignment="1">
      <alignment vertical="center" wrapText="1"/>
    </xf>
    <xf numFmtId="0" fontId="21" fillId="0" borderId="48" xfId="0" applyFont="1" applyBorder="1"/>
    <xf numFmtId="164" fontId="21" fillId="0" borderId="48" xfId="0" applyNumberFormat="1" applyFont="1" applyBorder="1" applyAlignment="1">
      <alignment horizontal="right" vertical="top"/>
    </xf>
    <xf numFmtId="0" fontId="34" fillId="0" borderId="0" xfId="4" applyFont="1"/>
    <xf numFmtId="0" fontId="84" fillId="0" borderId="1" xfId="4" applyFont="1" applyBorder="1" applyAlignment="1">
      <alignment horizontal="center" vertical="center" wrapText="1"/>
    </xf>
    <xf numFmtId="0" fontId="17" fillId="0" borderId="1" xfId="4" applyFont="1" applyBorder="1" applyAlignment="1">
      <alignment horizontal="left" vertical="top" wrapText="1"/>
    </xf>
    <xf numFmtId="4" fontId="46" fillId="3" borderId="84" xfId="0" applyNumberFormat="1" applyFont="1" applyFill="1" applyBorder="1" applyAlignment="1">
      <alignment horizontal="right" vertical="top" wrapText="1"/>
    </xf>
    <xf numFmtId="4" fontId="48" fillId="3" borderId="84" xfId="0" applyNumberFormat="1" applyFont="1" applyFill="1" applyBorder="1" applyAlignment="1">
      <alignment horizontal="right" vertical="top" wrapText="1"/>
    </xf>
    <xf numFmtId="4" fontId="47" fillId="3" borderId="84" xfId="0" applyNumberFormat="1" applyFont="1" applyFill="1" applyBorder="1" applyAlignment="1">
      <alignment horizontal="right" vertical="top" wrapText="1"/>
    </xf>
    <xf numFmtId="0" fontId="18" fillId="3" borderId="91" xfId="0" applyFont="1" applyFill="1" applyBorder="1" applyAlignment="1">
      <alignment vertical="center" wrapText="1"/>
    </xf>
    <xf numFmtId="4" fontId="46" fillId="3" borderId="91" xfId="0" applyNumberFormat="1" applyFont="1" applyFill="1" applyBorder="1" applyAlignment="1">
      <alignment horizontal="right" vertical="top" wrapText="1"/>
    </xf>
    <xf numFmtId="4" fontId="46" fillId="3" borderId="92" xfId="0" applyNumberFormat="1" applyFont="1" applyFill="1" applyBorder="1" applyAlignment="1">
      <alignment horizontal="right" vertical="top" wrapText="1"/>
    </xf>
    <xf numFmtId="165" fontId="46" fillId="3" borderId="91" xfId="0" applyNumberFormat="1" applyFont="1" applyFill="1" applyBorder="1" applyAlignment="1">
      <alignment horizontal="right" vertical="top" wrapText="1"/>
    </xf>
    <xf numFmtId="0" fontId="46" fillId="0" borderId="1" xfId="4" applyFont="1" applyBorder="1" applyAlignment="1">
      <alignment horizontal="center" vertical="center" wrapText="1"/>
    </xf>
    <xf numFmtId="0" fontId="47" fillId="3" borderId="75" xfId="0" applyFont="1" applyFill="1" applyBorder="1" applyAlignment="1">
      <alignment horizontal="left" vertical="center" wrapText="1" indent="3"/>
    </xf>
    <xf numFmtId="0" fontId="22" fillId="3" borderId="72" xfId="0" applyFont="1" applyFill="1" applyBorder="1" applyAlignment="1">
      <alignment horizontal="left" vertical="center" wrapText="1" indent="3"/>
    </xf>
    <xf numFmtId="0" fontId="47" fillId="3" borderId="75" xfId="0" applyFont="1" applyFill="1" applyBorder="1" applyAlignment="1">
      <alignment horizontal="left" vertical="center" indent="3"/>
    </xf>
    <xf numFmtId="0" fontId="48" fillId="0" borderId="1" xfId="0" applyFont="1" applyBorder="1" applyAlignment="1">
      <alignment horizontal="left" wrapText="1" indent="1"/>
    </xf>
    <xf numFmtId="0" fontId="68" fillId="0" borderId="0" xfId="0" applyFont="1"/>
    <xf numFmtId="0" fontId="27" fillId="6" borderId="0" xfId="0" applyFont="1" applyFill="1"/>
    <xf numFmtId="0" fontId="68" fillId="0" borderId="0" xfId="12" applyFont="1"/>
    <xf numFmtId="0" fontId="27" fillId="0" borderId="0" xfId="12" applyFont="1"/>
    <xf numFmtId="0" fontId="40" fillId="0" borderId="0" xfId="12" applyFont="1"/>
    <xf numFmtId="0" fontId="58" fillId="0" borderId="0" xfId="21" applyFont="1" applyFill="1" applyAlignment="1">
      <alignment vertical="top"/>
    </xf>
    <xf numFmtId="2" fontId="20" fillId="3" borderId="6" xfId="0" applyNumberFormat="1" applyFont="1" applyFill="1" applyBorder="1" applyAlignment="1">
      <alignment horizontal="right" vertical="top"/>
    </xf>
    <xf numFmtId="0" fontId="48" fillId="3" borderId="5" xfId="0" applyFont="1" applyFill="1" applyBorder="1" applyAlignment="1">
      <alignment vertical="center" wrapText="1"/>
    </xf>
    <xf numFmtId="0" fontId="48" fillId="3" borderId="54" xfId="0" applyFont="1" applyFill="1" applyBorder="1" applyAlignment="1">
      <alignment vertical="center" wrapText="1"/>
    </xf>
    <xf numFmtId="0" fontId="47" fillId="3" borderId="72" xfId="0" applyFont="1" applyFill="1" applyBorder="1" applyAlignment="1">
      <alignment horizontal="left" vertical="center" wrapText="1" indent="3"/>
    </xf>
    <xf numFmtId="4" fontId="47" fillId="3" borderId="28" xfId="0" applyNumberFormat="1" applyFont="1" applyFill="1" applyBorder="1" applyAlignment="1">
      <alignment horizontal="right" vertical="top"/>
    </xf>
    <xf numFmtId="3" fontId="20" fillId="3" borderId="79" xfId="0" applyNumberFormat="1" applyFont="1" applyFill="1" applyBorder="1" applyAlignment="1">
      <alignment horizontal="right" vertical="top" wrapText="1"/>
    </xf>
    <xf numFmtId="0" fontId="20" fillId="3" borderId="79" xfId="0" applyFont="1" applyFill="1" applyBorder="1" applyAlignment="1">
      <alignment horizontal="right" vertical="top" wrapText="1"/>
    </xf>
    <xf numFmtId="164" fontId="17" fillId="0" borderId="1" xfId="5" applyNumberFormat="1" applyFont="1" applyFill="1" applyBorder="1" applyAlignment="1">
      <alignment vertical="top" wrapText="1"/>
    </xf>
    <xf numFmtId="4" fontId="20" fillId="10" borderId="6" xfId="0" applyNumberFormat="1" applyFont="1" applyFill="1" applyBorder="1" applyAlignment="1">
      <alignment horizontal="right" vertical="top" wrapText="1"/>
    </xf>
    <xf numFmtId="164" fontId="20" fillId="3" borderId="17" xfId="0" applyNumberFormat="1" applyFont="1" applyFill="1" applyBorder="1" applyAlignment="1">
      <alignment horizontal="right" vertical="top" wrapText="1"/>
    </xf>
    <xf numFmtId="164" fontId="20" fillId="3" borderId="5" xfId="0" applyNumberFormat="1" applyFont="1" applyFill="1" applyBorder="1" applyAlignment="1">
      <alignment horizontal="right" vertical="top" wrapText="1"/>
    </xf>
    <xf numFmtId="164" fontId="18" fillId="3" borderId="47" xfId="0" applyNumberFormat="1" applyFont="1" applyFill="1" applyBorder="1" applyAlignment="1">
      <alignment horizontal="right" vertical="top" wrapText="1"/>
    </xf>
    <xf numFmtId="164" fontId="18" fillId="3" borderId="0" xfId="0" applyNumberFormat="1" applyFont="1" applyFill="1" applyAlignment="1">
      <alignment horizontal="right" vertical="top" wrapText="1"/>
    </xf>
    <xf numFmtId="164" fontId="18" fillId="3" borderId="9" xfId="0" applyNumberFormat="1" applyFont="1" applyFill="1" applyBorder="1" applyAlignment="1">
      <alignment horizontal="right" vertical="top" wrapText="1"/>
    </xf>
    <xf numFmtId="164" fontId="41" fillId="3" borderId="52" xfId="0" applyNumberFormat="1" applyFont="1" applyFill="1" applyBorder="1" applyAlignment="1">
      <alignment horizontal="right" vertical="top" wrapText="1"/>
    </xf>
    <xf numFmtId="164" fontId="41" fillId="3" borderId="17" xfId="0" applyNumberFormat="1" applyFont="1" applyFill="1" applyBorder="1" applyAlignment="1">
      <alignment horizontal="right" vertical="top" wrapText="1"/>
    </xf>
    <xf numFmtId="164" fontId="41" fillId="3" borderId="6" xfId="0" applyNumberFormat="1" applyFont="1" applyFill="1" applyBorder="1" applyAlignment="1">
      <alignment horizontal="right" vertical="top" wrapText="1"/>
    </xf>
    <xf numFmtId="164" fontId="37" fillId="3" borderId="17" xfId="0" applyNumberFormat="1" applyFont="1" applyFill="1" applyBorder="1" applyAlignment="1">
      <alignment horizontal="right" vertical="top" wrapText="1"/>
    </xf>
    <xf numFmtId="164" fontId="37" fillId="3" borderId="6" xfId="0" applyNumberFormat="1" applyFont="1" applyFill="1" applyBorder="1" applyAlignment="1">
      <alignment horizontal="right" vertical="top" wrapText="1"/>
    </xf>
    <xf numFmtId="164" fontId="43" fillId="3" borderId="17" xfId="0" applyNumberFormat="1" applyFont="1" applyFill="1" applyBorder="1" applyAlignment="1">
      <alignment horizontal="right" vertical="top" wrapText="1"/>
    </xf>
    <xf numFmtId="164" fontId="41" fillId="3" borderId="47" xfId="0" applyNumberFormat="1" applyFont="1" applyFill="1" applyBorder="1" applyAlignment="1">
      <alignment horizontal="right" vertical="top" wrapText="1"/>
    </xf>
    <xf numFmtId="0" fontId="60" fillId="3" borderId="0" xfId="0" applyFont="1" applyFill="1" applyAlignment="1">
      <alignment vertical="center" wrapText="1"/>
    </xf>
    <xf numFmtId="164" fontId="20" fillId="3" borderId="50" xfId="0" applyNumberFormat="1" applyFont="1" applyFill="1" applyBorder="1" applyAlignment="1">
      <alignment horizontal="right" vertical="top" wrapText="1"/>
    </xf>
    <xf numFmtId="164" fontId="20" fillId="3" borderId="49" xfId="0" applyNumberFormat="1" applyFont="1" applyFill="1" applyBorder="1" applyAlignment="1">
      <alignment horizontal="right" vertical="top" wrapText="1"/>
    </xf>
    <xf numFmtId="164" fontId="20" fillId="3" borderId="14" xfId="0" applyNumberFormat="1" applyFont="1" applyFill="1" applyBorder="1" applyAlignment="1">
      <alignment horizontal="right" vertical="top" wrapText="1"/>
    </xf>
    <xf numFmtId="2" fontId="81" fillId="3" borderId="6" xfId="0" applyNumberFormat="1" applyFont="1" applyFill="1" applyBorder="1" applyAlignment="1">
      <alignment horizontal="right" vertical="top" wrapText="1"/>
    </xf>
    <xf numFmtId="0" fontId="83" fillId="0" borderId="1" xfId="0" applyFont="1" applyBorder="1" applyAlignment="1">
      <alignment horizontal="center"/>
    </xf>
    <xf numFmtId="0" fontId="76" fillId="0" borderId="1" xfId="0" applyFont="1" applyBorder="1" applyAlignment="1">
      <alignment wrapText="1"/>
    </xf>
    <xf numFmtId="4" fontId="76" fillId="0" borderId="1" xfId="0" applyNumberFormat="1" applyFont="1" applyBorder="1" applyAlignment="1">
      <alignment horizontal="right" vertical="top"/>
    </xf>
    <xf numFmtId="4" fontId="76" fillId="0" borderId="1" xfId="0" applyNumberFormat="1" applyFont="1" applyBorder="1" applyAlignment="1">
      <alignment horizontal="right"/>
    </xf>
    <xf numFmtId="164" fontId="76" fillId="0" borderId="1" xfId="0" applyNumberFormat="1" applyFont="1" applyBorder="1" applyAlignment="1">
      <alignment horizontal="right" vertical="top"/>
    </xf>
    <xf numFmtId="164" fontId="76" fillId="0" borderId="1" xfId="0" applyNumberFormat="1" applyFont="1" applyBorder="1" applyAlignment="1">
      <alignment horizontal="right"/>
    </xf>
    <xf numFmtId="0" fontId="85" fillId="0" borderId="1" xfId="0" applyFont="1" applyBorder="1" applyAlignment="1">
      <alignment vertical="top"/>
    </xf>
    <xf numFmtId="4" fontId="85" fillId="0" borderId="1" xfId="24" applyNumberFormat="1" applyFont="1" applyBorder="1" applyAlignment="1">
      <alignment horizontal="right" vertical="top"/>
    </xf>
    <xf numFmtId="2" fontId="85" fillId="0" borderId="1" xfId="0" applyNumberFormat="1" applyFont="1" applyBorder="1" applyAlignment="1">
      <alignment vertical="top"/>
    </xf>
    <xf numFmtId="0" fontId="17" fillId="0" borderId="1" xfId="13" applyFont="1" applyBorder="1" applyAlignment="1">
      <alignment vertical="top" wrapText="1"/>
    </xf>
    <xf numFmtId="164" fontId="48" fillId="3" borderId="7" xfId="0" applyNumberFormat="1" applyFont="1" applyFill="1" applyBorder="1" applyAlignment="1">
      <alignment horizontal="right" vertical="top"/>
    </xf>
    <xf numFmtId="164" fontId="48" fillId="3" borderId="7" xfId="0" applyNumberFormat="1" applyFont="1" applyFill="1" applyBorder="1" applyAlignment="1">
      <alignment horizontal="right" vertical="top" wrapText="1"/>
    </xf>
    <xf numFmtId="164" fontId="46" fillId="3" borderId="43" xfId="0" applyNumberFormat="1" applyFont="1" applyFill="1" applyBorder="1" applyAlignment="1">
      <alignment horizontal="right" vertical="top" wrapText="1"/>
    </xf>
    <xf numFmtId="164" fontId="48" fillId="3" borderId="6" xfId="0" applyNumberFormat="1" applyFont="1" applyFill="1" applyBorder="1" applyAlignment="1">
      <alignment horizontal="right" vertical="top"/>
    </xf>
    <xf numFmtId="164" fontId="48" fillId="3" borderId="6" xfId="0" applyNumberFormat="1" applyFont="1" applyFill="1" applyBorder="1" applyAlignment="1">
      <alignment horizontal="right" vertical="top" wrapText="1"/>
    </xf>
    <xf numFmtId="164" fontId="47" fillId="3" borderId="7" xfId="0" applyNumberFormat="1" applyFont="1" applyFill="1" applyBorder="1" applyAlignment="1">
      <alignment horizontal="right" vertical="top"/>
    </xf>
    <xf numFmtId="164" fontId="47" fillId="3" borderId="7" xfId="0" applyNumberFormat="1" applyFont="1" applyFill="1" applyBorder="1" applyAlignment="1">
      <alignment horizontal="right" vertical="top" wrapText="1"/>
    </xf>
    <xf numFmtId="0" fontId="18" fillId="3" borderId="43" xfId="0" applyFont="1" applyFill="1" applyBorder="1" applyAlignment="1">
      <alignment horizontal="right" vertical="top" wrapText="1"/>
    </xf>
    <xf numFmtId="0" fontId="22" fillId="3" borderId="6" xfId="0" applyFont="1" applyFill="1" applyBorder="1" applyAlignment="1">
      <alignment horizontal="right" vertical="top" wrapText="1"/>
    </xf>
    <xf numFmtId="0" fontId="22" fillId="3" borderId="0" xfId="0" applyFont="1" applyFill="1" applyAlignment="1">
      <alignment horizontal="right" vertical="top" wrapText="1"/>
    </xf>
    <xf numFmtId="168" fontId="17" fillId="0" borderId="1" xfId="1" applyNumberFormat="1" applyFont="1" applyBorder="1" applyAlignment="1">
      <alignment vertical="top"/>
    </xf>
    <xf numFmtId="4" fontId="18" fillId="3" borderId="36" xfId="0" applyNumberFormat="1" applyFont="1" applyFill="1" applyBorder="1" applyAlignment="1">
      <alignment vertical="top"/>
    </xf>
    <xf numFmtId="4" fontId="18" fillId="3" borderId="36" xfId="0" applyNumberFormat="1" applyFont="1" applyFill="1" applyBorder="1" applyAlignment="1">
      <alignment vertical="top" wrapText="1"/>
    </xf>
    <xf numFmtId="4" fontId="18" fillId="3" borderId="34" xfId="0" applyNumberFormat="1" applyFont="1" applyFill="1" applyBorder="1" applyAlignment="1">
      <alignment horizontal="right" vertical="top"/>
    </xf>
    <xf numFmtId="4" fontId="20" fillId="3" borderId="34" xfId="0" applyNumberFormat="1" applyFont="1" applyFill="1" applyBorder="1" applyAlignment="1">
      <alignment vertical="top"/>
    </xf>
    <xf numFmtId="4" fontId="21" fillId="3" borderId="34" xfId="0" applyNumberFormat="1" applyFont="1" applyFill="1" applyBorder="1" applyAlignment="1">
      <alignment vertical="top"/>
    </xf>
    <xf numFmtId="4" fontId="21" fillId="3" borderId="34" xfId="0" applyNumberFormat="1" applyFont="1" applyFill="1" applyBorder="1" applyAlignment="1">
      <alignment vertical="top" wrapText="1"/>
    </xf>
    <xf numFmtId="4" fontId="20" fillId="3" borderId="34" xfId="0" applyNumberFormat="1" applyFont="1" applyFill="1" applyBorder="1" applyAlignment="1">
      <alignment vertical="top" wrapText="1"/>
    </xf>
    <xf numFmtId="4" fontId="20" fillId="3" borderId="0" xfId="0" applyNumberFormat="1" applyFont="1" applyFill="1" applyAlignment="1">
      <alignment vertical="top"/>
    </xf>
    <xf numFmtId="0" fontId="20" fillId="3" borderId="0" xfId="0" applyFont="1" applyFill="1" applyAlignment="1">
      <alignment vertical="top"/>
    </xf>
    <xf numFmtId="0" fontId="21" fillId="3" borderId="0" xfId="0" applyFont="1" applyFill="1" applyAlignment="1">
      <alignment vertical="top"/>
    </xf>
    <xf numFmtId="0" fontId="20" fillId="3" borderId="0" xfId="0" applyFont="1" applyFill="1" applyAlignment="1">
      <alignment vertical="top" wrapText="1"/>
    </xf>
    <xf numFmtId="0" fontId="18" fillId="7" borderId="47" xfId="0" applyFont="1" applyFill="1" applyBorder="1" applyAlignment="1">
      <alignment horizontal="center" vertical="center" wrapText="1"/>
    </xf>
    <xf numFmtId="0" fontId="18" fillId="7" borderId="39" xfId="0" applyFont="1" applyFill="1" applyBorder="1" applyAlignment="1">
      <alignment horizontal="center" vertical="center" wrapText="1"/>
    </xf>
    <xf numFmtId="14" fontId="46" fillId="0" borderId="1" xfId="0" applyNumberFormat="1" applyFont="1" applyBorder="1" applyAlignment="1">
      <alignment horizontal="center" vertical="center" wrapText="1"/>
    </xf>
    <xf numFmtId="49" fontId="28" fillId="0" borderId="1" xfId="3" applyNumberFormat="1" applyFont="1" applyBorder="1" applyAlignment="1">
      <alignment horizontal="center" vertical="center"/>
    </xf>
    <xf numFmtId="0" fontId="41" fillId="0" borderId="93" xfId="25" applyFont="1" applyBorder="1" applyAlignment="1">
      <alignment horizontal="center" vertical="center"/>
    </xf>
    <xf numFmtId="0" fontId="28" fillId="0" borderId="1" xfId="8" applyFont="1" applyBorder="1" applyAlignment="1">
      <alignment horizontal="center" wrapText="1"/>
    </xf>
    <xf numFmtId="0" fontId="28" fillId="0" borderId="1" xfId="12" applyFont="1" applyBorder="1" applyAlignment="1">
      <alignment horizontal="center" vertical="center"/>
    </xf>
    <xf numFmtId="2" fontId="17" fillId="0" borderId="1" xfId="13" applyNumberFormat="1" applyFont="1" applyBorder="1" applyAlignment="1">
      <alignment vertical="top" wrapText="1"/>
    </xf>
    <xf numFmtId="0" fontId="28" fillId="0" borderId="1" xfId="16" applyFont="1" applyBorder="1" applyAlignment="1">
      <alignment horizontal="center"/>
    </xf>
    <xf numFmtId="0" fontId="18" fillId="6" borderId="58" xfId="0" applyFont="1" applyFill="1" applyBorder="1" applyAlignment="1">
      <alignment horizontal="center" vertical="center" wrapText="1"/>
    </xf>
    <xf numFmtId="0" fontId="57" fillId="0" borderId="0" xfId="0" applyFont="1" applyAlignment="1">
      <alignment horizontal="left" vertical="top" wrapText="1"/>
    </xf>
    <xf numFmtId="0" fontId="79" fillId="0" borderId="0" xfId="0" applyFont="1" applyAlignment="1">
      <alignment horizontal="left" vertical="top" wrapText="1"/>
    </xf>
    <xf numFmtId="2" fontId="60" fillId="3" borderId="0" xfId="0" applyNumberFormat="1" applyFont="1" applyFill="1" applyAlignment="1">
      <alignment horizontal="right" vertical="center"/>
    </xf>
    <xf numFmtId="164" fontId="20" fillId="3" borderId="79" xfId="0" applyNumberFormat="1" applyFont="1" applyFill="1" applyBorder="1" applyAlignment="1">
      <alignment horizontal="right" vertical="top" wrapText="1"/>
    </xf>
    <xf numFmtId="0" fontId="20" fillId="3" borderId="94" xfId="0" applyFont="1" applyFill="1" applyBorder="1" applyAlignment="1">
      <alignment vertical="top" wrapText="1"/>
    </xf>
    <xf numFmtId="0" fontId="20" fillId="3" borderId="32" xfId="0" applyFont="1" applyFill="1" applyBorder="1" applyAlignment="1">
      <alignment vertical="top" wrapText="1"/>
    </xf>
    <xf numFmtId="0" fontId="34" fillId="0" borderId="95" xfId="0" applyFont="1" applyBorder="1"/>
    <xf numFmtId="0" fontId="34" fillId="0" borderId="36" xfId="0" applyFont="1" applyBorder="1"/>
    <xf numFmtId="164" fontId="41" fillId="3" borderId="0" xfId="0" applyNumberFormat="1" applyFont="1" applyFill="1" applyAlignment="1">
      <alignment horizontal="right" vertical="top" wrapText="1"/>
    </xf>
    <xf numFmtId="0" fontId="41" fillId="6" borderId="59" xfId="0" applyFont="1" applyFill="1" applyBorder="1" applyAlignment="1">
      <alignment horizontal="center" vertical="center" wrapText="1"/>
    </xf>
    <xf numFmtId="164" fontId="41" fillId="3" borderId="97" xfId="0" applyNumberFormat="1" applyFont="1" applyFill="1" applyBorder="1" applyAlignment="1">
      <alignment horizontal="right" vertical="top" wrapText="1"/>
    </xf>
    <xf numFmtId="164" fontId="41" fillId="3" borderId="84" xfId="0" applyNumberFormat="1" applyFont="1" applyFill="1" applyBorder="1" applyAlignment="1">
      <alignment horizontal="right" vertical="top" wrapText="1"/>
    </xf>
    <xf numFmtId="164" fontId="37" fillId="3" borderId="84" xfId="0" applyNumberFormat="1" applyFont="1" applyFill="1" applyBorder="1" applyAlignment="1">
      <alignment horizontal="right" vertical="top" wrapText="1"/>
    </xf>
    <xf numFmtId="164" fontId="43" fillId="3" borderId="84" xfId="0" applyNumberFormat="1" applyFont="1" applyFill="1" applyBorder="1" applyAlignment="1">
      <alignment horizontal="right" vertical="top" wrapText="1"/>
    </xf>
    <xf numFmtId="164" fontId="41" fillId="3" borderId="66" xfId="0" applyNumberFormat="1" applyFont="1" applyFill="1" applyBorder="1" applyAlignment="1">
      <alignment horizontal="right" vertical="top" wrapText="1"/>
    </xf>
    <xf numFmtId="0" fontId="87" fillId="0" borderId="0" xfId="0" applyFont="1"/>
    <xf numFmtId="0" fontId="46" fillId="0" borderId="1" xfId="0" applyFont="1" applyBorder="1" applyAlignment="1">
      <alignment horizontal="center"/>
    </xf>
    <xf numFmtId="2" fontId="48" fillId="0" borderId="1" xfId="0" applyNumberFormat="1" applyFont="1" applyBorder="1"/>
    <xf numFmtId="0" fontId="28" fillId="0" borderId="0" xfId="0" applyFont="1" applyAlignment="1">
      <alignment horizontal="center"/>
    </xf>
    <xf numFmtId="2" fontId="17" fillId="0" borderId="1" xfId="0" applyNumberFormat="1" applyFont="1" applyBorder="1"/>
    <xf numFmtId="0" fontId="89" fillId="0" borderId="0" xfId="0" applyFont="1"/>
    <xf numFmtId="164" fontId="17" fillId="0" borderId="0" xfId="0" applyNumberFormat="1" applyFont="1"/>
    <xf numFmtId="0" fontId="90" fillId="0" borderId="1" xfId="0" applyFont="1" applyBorder="1"/>
    <xf numFmtId="0" fontId="91" fillId="0" borderId="1" xfId="0" applyFont="1" applyBorder="1"/>
    <xf numFmtId="4" fontId="17" fillId="0" borderId="1" xfId="0" applyNumberFormat="1" applyFont="1" applyBorder="1"/>
    <xf numFmtId="0" fontId="59" fillId="11" borderId="0" xfId="0" applyFont="1" applyFill="1" applyAlignment="1">
      <alignment horizontal="left" vertical="center" readingOrder="1"/>
    </xf>
    <xf numFmtId="0" fontId="59" fillId="11" borderId="0" xfId="0" applyFont="1" applyFill="1" applyAlignment="1">
      <alignment vertical="center" wrapText="1"/>
    </xf>
    <xf numFmtId="0" fontId="40" fillId="11" borderId="0" xfId="0" applyFont="1" applyFill="1"/>
    <xf numFmtId="2" fontId="18" fillId="3" borderId="28" xfId="0" applyNumberFormat="1" applyFont="1" applyFill="1" applyBorder="1" applyAlignment="1">
      <alignment horizontal="right" vertical="top" wrapText="1"/>
    </xf>
    <xf numFmtId="0" fontId="19" fillId="7" borderId="66" xfId="0" applyFont="1" applyFill="1" applyBorder="1" applyAlignment="1">
      <alignment horizontal="center" vertical="center" wrapText="1"/>
    </xf>
    <xf numFmtId="0" fontId="18" fillId="3" borderId="48" xfId="0" applyFont="1" applyFill="1" applyBorder="1" applyAlignment="1">
      <alignment vertical="top" wrapText="1"/>
    </xf>
    <xf numFmtId="0" fontId="20" fillId="3" borderId="84" xfId="0" applyFont="1" applyFill="1" applyBorder="1" applyAlignment="1">
      <alignment vertical="top" wrapText="1"/>
    </xf>
    <xf numFmtId="0" fontId="81" fillId="3" borderId="84" xfId="0" applyFont="1" applyFill="1" applyBorder="1" applyAlignment="1">
      <alignment vertical="top" wrapText="1"/>
    </xf>
    <xf numFmtId="0" fontId="24" fillId="0" borderId="74" xfId="0" applyFont="1" applyBorder="1"/>
    <xf numFmtId="168" fontId="18" fillId="3" borderId="48" xfId="1" applyNumberFormat="1" applyFont="1" applyFill="1" applyBorder="1" applyAlignment="1">
      <alignment horizontal="right" vertical="top" wrapText="1"/>
    </xf>
    <xf numFmtId="168" fontId="20" fillId="3" borderId="99" xfId="1" applyNumberFormat="1" applyFont="1" applyFill="1" applyBorder="1" applyAlignment="1">
      <alignment horizontal="right" vertical="top" wrapText="1"/>
    </xf>
    <xf numFmtId="168" fontId="81" fillId="3" borderId="99" xfId="1" applyNumberFormat="1" applyFont="1" applyFill="1" applyBorder="1" applyAlignment="1">
      <alignment horizontal="right" vertical="top" wrapText="1"/>
    </xf>
    <xf numFmtId="168" fontId="76" fillId="0" borderId="1" xfId="1" applyNumberFormat="1" applyFont="1" applyBorder="1" applyAlignment="1">
      <alignment wrapText="1"/>
    </xf>
    <xf numFmtId="0" fontId="34" fillId="0" borderId="69" xfId="12" applyFont="1" applyBorder="1"/>
    <xf numFmtId="0" fontId="24" fillId="0" borderId="66" xfId="0" applyFont="1" applyBorder="1"/>
    <xf numFmtId="0" fontId="18" fillId="7" borderId="100" xfId="0" applyFont="1" applyFill="1" applyBorder="1" applyAlignment="1">
      <alignment horizontal="center" vertical="center" wrapText="1"/>
    </xf>
    <xf numFmtId="2" fontId="18" fillId="3" borderId="97" xfId="0" applyNumberFormat="1" applyFont="1" applyFill="1" applyBorder="1" applyAlignment="1">
      <alignment horizontal="right" vertical="top" wrapText="1"/>
    </xf>
    <xf numFmtId="2" fontId="20" fillId="3" borderId="84" xfId="0" applyNumberFormat="1" applyFont="1" applyFill="1" applyBorder="1" applyAlignment="1">
      <alignment horizontal="right" vertical="top" wrapText="1"/>
    </xf>
    <xf numFmtId="2" fontId="22" fillId="3" borderId="84" xfId="0" applyNumberFormat="1" applyFont="1" applyFill="1" applyBorder="1" applyAlignment="1">
      <alignment horizontal="right" vertical="top" wrapText="1"/>
    </xf>
    <xf numFmtId="0" fontId="21" fillId="7" borderId="66" xfId="0" applyFont="1" applyFill="1" applyBorder="1" applyAlignment="1">
      <alignment vertical="center" wrapText="1"/>
    </xf>
    <xf numFmtId="0" fontId="18" fillId="3" borderId="103" xfId="0" applyFont="1" applyFill="1" applyBorder="1" applyAlignment="1">
      <alignment vertical="center" wrapText="1"/>
    </xf>
    <xf numFmtId="0" fontId="20" fillId="3" borderId="104" xfId="0" applyFont="1" applyFill="1" applyBorder="1" applyAlignment="1">
      <alignment horizontal="left" vertical="center" wrapText="1" indent="1"/>
    </xf>
    <xf numFmtId="0" fontId="48" fillId="3" borderId="103" xfId="0" applyFont="1" applyFill="1" applyBorder="1" applyAlignment="1">
      <alignment horizontal="left" vertical="center" wrapText="1" indent="1"/>
    </xf>
    <xf numFmtId="0" fontId="20" fillId="3" borderId="103" xfId="0" applyFont="1" applyFill="1" applyBorder="1" applyAlignment="1">
      <alignment horizontal="left" vertical="center" wrapText="1" indent="1"/>
    </xf>
    <xf numFmtId="0" fontId="22" fillId="3" borderId="104" xfId="0" applyFont="1" applyFill="1" applyBorder="1" applyAlignment="1">
      <alignment horizontal="left" vertical="center" wrapText="1" indent="2"/>
    </xf>
    <xf numFmtId="0" fontId="22" fillId="3" borderId="105" xfId="0" applyFont="1" applyFill="1" applyBorder="1" applyAlignment="1">
      <alignment horizontal="left" vertical="center" wrapText="1" indent="2"/>
    </xf>
    <xf numFmtId="0" fontId="20" fillId="3" borderId="66" xfId="0" applyFont="1" applyFill="1" applyBorder="1" applyAlignment="1">
      <alignment horizontal="left" vertical="center" wrapText="1" indent="1"/>
    </xf>
    <xf numFmtId="0" fontId="24" fillId="0" borderId="27" xfId="0" applyFont="1" applyBorder="1"/>
    <xf numFmtId="0" fontId="37" fillId="3" borderId="34" xfId="0" applyFont="1" applyFill="1" applyBorder="1" applyAlignment="1">
      <alignment horizontal="left" vertical="center" wrapText="1"/>
    </xf>
    <xf numFmtId="0" fontId="37" fillId="3" borderId="0" xfId="0" applyFont="1" applyFill="1" applyAlignment="1">
      <alignment horizontal="left" vertical="center" wrapText="1"/>
    </xf>
    <xf numFmtId="164" fontId="17" fillId="0" borderId="0" xfId="13" applyNumberFormat="1" applyFont="1"/>
    <xf numFmtId="0" fontId="28" fillId="0" borderId="1" xfId="13" applyFont="1" applyBorder="1" applyAlignment="1">
      <alignment horizontal="center" vertical="top"/>
    </xf>
    <xf numFmtId="49" fontId="28" fillId="0" borderId="1" xfId="22" applyNumberFormat="1" applyFont="1" applyBorder="1" applyAlignment="1">
      <alignment horizontal="center" vertical="top" wrapText="1"/>
    </xf>
    <xf numFmtId="0" fontId="17" fillId="0" borderId="1" xfId="13" applyFont="1" applyBorder="1" applyAlignment="1">
      <alignment horizontal="left" vertical="top" wrapText="1"/>
    </xf>
    <xf numFmtId="164" fontId="17" fillId="0" borderId="1" xfId="13" applyNumberFormat="1" applyFont="1" applyBorder="1" applyAlignment="1">
      <alignment vertical="top"/>
    </xf>
    <xf numFmtId="0" fontId="18" fillId="7" borderId="106" xfId="0" applyFont="1" applyFill="1" applyBorder="1" applyAlignment="1">
      <alignment horizontal="center" vertical="center" wrapText="1"/>
    </xf>
    <xf numFmtId="4" fontId="18" fillId="3" borderId="48" xfId="0" applyNumberFormat="1" applyFont="1" applyFill="1" applyBorder="1" applyAlignment="1">
      <alignment horizontal="right" vertical="top" wrapText="1"/>
    </xf>
    <xf numFmtId="4" fontId="20" fillId="3" borderId="48" xfId="0" applyNumberFormat="1" applyFont="1" applyFill="1" applyBorder="1" applyAlignment="1">
      <alignment horizontal="right" vertical="top" wrapText="1"/>
    </xf>
    <xf numFmtId="4" fontId="20" fillId="3" borderId="55" xfId="0" applyNumberFormat="1" applyFont="1" applyFill="1" applyBorder="1" applyAlignment="1">
      <alignment horizontal="right" vertical="top" wrapText="1"/>
    </xf>
    <xf numFmtId="168" fontId="18" fillId="3" borderId="107" xfId="0" applyNumberFormat="1" applyFont="1" applyFill="1" applyBorder="1" applyAlignment="1">
      <alignment horizontal="right" vertical="top" wrapText="1"/>
    </xf>
    <xf numFmtId="168" fontId="20" fillId="3" borderId="108" xfId="0" applyNumberFormat="1" applyFont="1" applyFill="1" applyBorder="1" applyAlignment="1">
      <alignment horizontal="right" vertical="top" wrapText="1"/>
    </xf>
    <xf numFmtId="0" fontId="46" fillId="7" borderId="67" xfId="0" applyFont="1" applyFill="1" applyBorder="1" applyAlignment="1">
      <alignment horizontal="center" vertical="center" wrapText="1"/>
    </xf>
    <xf numFmtId="164" fontId="20" fillId="3" borderId="30" xfId="0" applyNumberFormat="1" applyFont="1" applyFill="1" applyBorder="1" applyAlignment="1">
      <alignment horizontal="right" vertical="top" wrapText="1"/>
    </xf>
    <xf numFmtId="164" fontId="20" fillId="3" borderId="109" xfId="0" applyNumberFormat="1" applyFont="1" applyFill="1" applyBorder="1" applyAlignment="1">
      <alignment horizontal="right" vertical="top" wrapText="1"/>
    </xf>
    <xf numFmtId="0" fontId="20" fillId="3" borderId="58" xfId="0" applyFont="1" applyFill="1" applyBorder="1" applyAlignment="1">
      <alignment horizontal="right" vertical="top" wrapText="1"/>
    </xf>
    <xf numFmtId="0" fontId="20" fillId="3" borderId="0" xfId="0" applyFont="1" applyFill="1" applyAlignment="1">
      <alignment horizontal="right" vertical="top" wrapText="1"/>
    </xf>
    <xf numFmtId="164" fontId="20" fillId="3" borderId="110" xfId="0" applyNumberFormat="1" applyFont="1" applyFill="1" applyBorder="1" applyAlignment="1">
      <alignment horizontal="right" vertical="top" wrapText="1"/>
    </xf>
    <xf numFmtId="4" fontId="46" fillId="3" borderId="97" xfId="0" applyNumberFormat="1" applyFont="1" applyFill="1" applyBorder="1" applyAlignment="1">
      <alignment horizontal="right" vertical="top" wrapText="1"/>
    </xf>
    <xf numFmtId="0" fontId="48" fillId="0" borderId="1" xfId="0" applyFont="1" applyBorder="1" applyAlignment="1">
      <alignment horizontal="center"/>
    </xf>
    <xf numFmtId="0" fontId="48" fillId="0" borderId="0" xfId="0" applyFont="1" applyAlignment="1">
      <alignment horizontal="center"/>
    </xf>
    <xf numFmtId="0" fontId="48" fillId="0" borderId="1" xfId="0" applyFont="1" applyBorder="1" applyAlignment="1">
      <alignment horizontal="left"/>
    </xf>
    <xf numFmtId="4" fontId="46" fillId="0" borderId="0" xfId="28" applyNumberFormat="1" applyFont="1"/>
    <xf numFmtId="0" fontId="46" fillId="0" borderId="0" xfId="0" applyFont="1"/>
    <xf numFmtId="0" fontId="46" fillId="0" borderId="1" xfId="0" applyFont="1" applyBorder="1"/>
    <xf numFmtId="0" fontId="88" fillId="0" borderId="0" xfId="0" applyFont="1" applyAlignment="1">
      <alignment horizontal="center"/>
    </xf>
    <xf numFmtId="1" fontId="17" fillId="0" borderId="0" xfId="12" applyNumberFormat="1" applyFont="1"/>
    <xf numFmtId="1" fontId="89" fillId="0" borderId="0" xfId="12" applyNumberFormat="1" applyFont="1"/>
    <xf numFmtId="0" fontId="17" fillId="0" borderId="1" xfId="12" applyFont="1" applyBorder="1"/>
    <xf numFmtId="2" fontId="17" fillId="0" borderId="1" xfId="12" applyNumberFormat="1" applyFont="1" applyBorder="1"/>
    <xf numFmtId="0" fontId="17" fillId="0" borderId="1" xfId="12" applyFont="1" applyBorder="1" applyAlignment="1">
      <alignment wrapText="1"/>
    </xf>
    <xf numFmtId="49" fontId="28" fillId="0" borderId="4" xfId="22" applyNumberFormat="1" applyFont="1" applyBorder="1" applyAlignment="1">
      <alignment horizontal="center"/>
    </xf>
    <xf numFmtId="0" fontId="28" fillId="0" borderId="1" xfId="0" applyFont="1" applyBorder="1"/>
    <xf numFmtId="4" fontId="28" fillId="0" borderId="1" xfId="0" applyNumberFormat="1" applyFont="1" applyBorder="1"/>
    <xf numFmtId="0" fontId="28" fillId="0" borderId="1" xfId="0" applyFont="1" applyBorder="1" applyAlignment="1">
      <alignment horizontal="center" vertical="top" wrapText="1"/>
    </xf>
    <xf numFmtId="0" fontId="17" fillId="0" borderId="1" xfId="0" applyFont="1" applyBorder="1" applyAlignment="1">
      <alignment horizontal="left" indent="1"/>
    </xf>
    <xf numFmtId="4" fontId="18" fillId="10" borderId="43" xfId="0" applyNumberFormat="1" applyFont="1" applyFill="1" applyBorder="1" applyAlignment="1">
      <alignment horizontal="right" vertical="top" wrapText="1"/>
    </xf>
    <xf numFmtId="4" fontId="18" fillId="10" borderId="6" xfId="0" applyNumberFormat="1" applyFont="1" applyFill="1" applyBorder="1" applyAlignment="1">
      <alignment horizontal="right" vertical="top" wrapText="1"/>
    </xf>
    <xf numFmtId="4" fontId="22" fillId="10" borderId="6" xfId="0" applyNumberFormat="1" applyFont="1" applyFill="1" applyBorder="1" applyAlignment="1">
      <alignment horizontal="right" vertical="top" wrapText="1"/>
    </xf>
    <xf numFmtId="0" fontId="28" fillId="0" borderId="1" xfId="13" applyFont="1" applyBorder="1" applyAlignment="1">
      <alignment horizontal="center"/>
    </xf>
    <xf numFmtId="0" fontId="47" fillId="0" borderId="0" xfId="0" applyFont="1" applyAlignment="1">
      <alignment wrapText="1"/>
    </xf>
    <xf numFmtId="0" fontId="25" fillId="0" borderId="0" xfId="0" applyFont="1" applyAlignment="1">
      <alignment horizontal="left" vertical="top"/>
    </xf>
    <xf numFmtId="0" fontId="46" fillId="8" borderId="47" xfId="0" applyFont="1" applyFill="1" applyBorder="1" applyAlignment="1">
      <alignment horizontal="center" vertical="center" wrapText="1"/>
    </xf>
    <xf numFmtId="0" fontId="27" fillId="0" borderId="0" xfId="0" applyFont="1" applyAlignment="1">
      <alignment horizontal="left" vertical="top"/>
    </xf>
    <xf numFmtId="0" fontId="36" fillId="0" borderId="0" xfId="0" applyFont="1"/>
    <xf numFmtId="0" fontId="27" fillId="0" borderId="0" xfId="0" applyFont="1" applyAlignment="1">
      <alignment vertical="top" wrapText="1"/>
    </xf>
    <xf numFmtId="0" fontId="27" fillId="0" borderId="0" xfId="0" applyFont="1" applyAlignment="1">
      <alignment horizontal="left" vertical="center"/>
    </xf>
    <xf numFmtId="0" fontId="41" fillId="6" borderId="30" xfId="0" applyFont="1" applyFill="1" applyBorder="1" applyAlignment="1">
      <alignment horizontal="center" vertical="center" wrapText="1"/>
    </xf>
    <xf numFmtId="0" fontId="41" fillId="6" borderId="28" xfId="0" applyFont="1" applyFill="1" applyBorder="1" applyAlignment="1">
      <alignment horizontal="center" vertical="center" wrapText="1"/>
    </xf>
    <xf numFmtId="0" fontId="28" fillId="0" borderId="4" xfId="0" applyFont="1" applyBorder="1" applyAlignment="1">
      <alignment horizontal="center"/>
    </xf>
    <xf numFmtId="0" fontId="28" fillId="0" borderId="1" xfId="0" applyFont="1" applyBorder="1" applyAlignment="1">
      <alignment horizontal="center"/>
    </xf>
    <xf numFmtId="0" fontId="39" fillId="0" borderId="1" xfId="0" applyFont="1" applyBorder="1" applyAlignment="1">
      <alignment horizontal="center"/>
    </xf>
    <xf numFmtId="0" fontId="18" fillId="6" borderId="13" xfId="0" applyFont="1" applyFill="1" applyBorder="1" applyAlignment="1">
      <alignment horizontal="center" vertical="center" wrapText="1"/>
    </xf>
    <xf numFmtId="0" fontId="18" fillId="7" borderId="83" xfId="0" applyFont="1" applyFill="1" applyBorder="1" applyAlignment="1">
      <alignment horizontal="center" vertical="center" wrapText="1"/>
    </xf>
    <xf numFmtId="0" fontId="31" fillId="5" borderId="0" xfId="12" applyFont="1" applyFill="1" applyAlignment="1">
      <alignment horizontal="center"/>
    </xf>
    <xf numFmtId="0" fontId="83" fillId="0" borderId="1" xfId="0" applyFont="1" applyBorder="1" applyAlignment="1">
      <alignment horizontal="center"/>
    </xf>
    <xf numFmtId="0" fontId="17" fillId="0" borderId="1" xfId="0" applyFont="1" applyBorder="1" applyAlignment="1">
      <alignment horizontal="center" vertical="top" wrapText="1"/>
    </xf>
    <xf numFmtId="0" fontId="17" fillId="0" borderId="1" xfId="0" applyFont="1" applyBorder="1" applyAlignment="1">
      <alignment horizontal="center" vertical="center"/>
    </xf>
    <xf numFmtId="0" fontId="18" fillId="7" borderId="13"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18" fillId="7" borderId="24" xfId="0" applyFont="1" applyFill="1" applyBorder="1" applyAlignment="1">
      <alignment horizontal="center" vertical="center" wrapText="1"/>
    </xf>
    <xf numFmtId="0" fontId="18" fillId="7" borderId="45" xfId="0" applyFont="1" applyFill="1" applyBorder="1" applyAlignment="1">
      <alignment horizontal="center" vertical="center" wrapText="1"/>
    </xf>
    <xf numFmtId="0" fontId="24" fillId="0" borderId="0" xfId="0" applyFont="1"/>
    <xf numFmtId="0" fontId="28" fillId="0" borderId="10" xfId="13" applyFont="1" applyBorder="1" applyAlignment="1">
      <alignment horizontal="center" wrapText="1"/>
    </xf>
    <xf numFmtId="0" fontId="28" fillId="0" borderId="10" xfId="13" applyFont="1" applyBorder="1" applyAlignment="1">
      <alignment horizontal="center"/>
    </xf>
    <xf numFmtId="0" fontId="18" fillId="7" borderId="0" xfId="0" applyFont="1" applyFill="1" applyAlignment="1">
      <alignment horizontal="center" vertical="center" wrapText="1"/>
    </xf>
    <xf numFmtId="0" fontId="18" fillId="7" borderId="9" xfId="0" applyFont="1" applyFill="1" applyBorder="1" applyAlignment="1">
      <alignment horizontal="center" vertical="center" wrapText="1"/>
    </xf>
    <xf numFmtId="0" fontId="18" fillId="7" borderId="58" xfId="0" applyFont="1" applyFill="1" applyBorder="1" applyAlignment="1">
      <alignment horizontal="center" vertical="center" wrapText="1"/>
    </xf>
    <xf numFmtId="0" fontId="18" fillId="7" borderId="59" xfId="0" applyFont="1" applyFill="1" applyBorder="1" applyAlignment="1">
      <alignment horizontal="center" vertical="center" wrapText="1"/>
    </xf>
    <xf numFmtId="0" fontId="69" fillId="0" borderId="0" xfId="0" applyFont="1" applyAlignment="1">
      <alignment vertical="top"/>
    </xf>
    <xf numFmtId="0" fontId="92" fillId="0" borderId="0" xfId="0" applyFont="1"/>
    <xf numFmtId="0" fontId="45" fillId="0" borderId="0" xfId="0" applyFont="1" applyAlignment="1">
      <alignment vertical="top"/>
    </xf>
    <xf numFmtId="0" fontId="17" fillId="0" borderId="0" xfId="2" applyFont="1"/>
    <xf numFmtId="164" fontId="93" fillId="0" borderId="1" xfId="3" applyNumberFormat="1" applyFont="1" applyBorder="1" applyAlignment="1">
      <alignment horizontal="center" vertical="top"/>
    </xf>
    <xf numFmtId="164" fontId="93" fillId="0" borderId="1" xfId="2" applyNumberFormat="1" applyFont="1" applyBorder="1" applyAlignment="1">
      <alignment horizontal="center" vertical="top"/>
    </xf>
    <xf numFmtId="0" fontId="94" fillId="0" borderId="0" xfId="2" applyFont="1"/>
    <xf numFmtId="164" fontId="17" fillId="0" borderId="1" xfId="2" applyNumberFormat="1" applyFont="1" applyBorder="1" applyAlignment="1">
      <alignment vertical="top"/>
    </xf>
    <xf numFmtId="169" fontId="17" fillId="0" borderId="0" xfId="2" applyNumberFormat="1" applyFont="1"/>
    <xf numFmtId="164" fontId="17" fillId="0" borderId="0" xfId="2" applyNumberFormat="1" applyFont="1"/>
    <xf numFmtId="3" fontId="21" fillId="0" borderId="0" xfId="0" applyNumberFormat="1" applyFont="1"/>
    <xf numFmtId="0" fontId="21" fillId="0" borderId="96" xfId="0" applyFont="1" applyBorder="1"/>
    <xf numFmtId="0" fontId="40" fillId="0" borderId="0" xfId="4" applyFont="1" applyAlignment="1">
      <alignment horizontal="left" vertical="top" wrapText="1"/>
    </xf>
    <xf numFmtId="164" fontId="17" fillId="0" borderId="0" xfId="4" applyNumberFormat="1" applyFont="1"/>
    <xf numFmtId="172" fontId="17" fillId="0" borderId="0" xfId="4" applyNumberFormat="1" applyFont="1"/>
    <xf numFmtId="169" fontId="17" fillId="0" borderId="0" xfId="4" applyNumberFormat="1" applyFont="1"/>
    <xf numFmtId="0" fontId="34" fillId="0" borderId="0" xfId="25" applyFont="1"/>
    <xf numFmtId="4" fontId="34" fillId="0" borderId="1" xfId="0" applyNumberFormat="1" applyFont="1" applyBorder="1" applyAlignment="1">
      <alignment horizontal="right" vertical="top"/>
    </xf>
    <xf numFmtId="164" fontId="34" fillId="0" borderId="0" xfId="0" applyNumberFormat="1" applyFont="1"/>
    <xf numFmtId="2" fontId="63" fillId="0" borderId="0" xfId="9" applyNumberFormat="1" applyFont="1"/>
    <xf numFmtId="0" fontId="63" fillId="0" borderId="0" xfId="9" applyFont="1"/>
    <xf numFmtId="4" fontId="63" fillId="0" borderId="1" xfId="0" applyNumberFormat="1" applyFont="1" applyBorder="1" applyAlignment="1">
      <alignment vertical="top"/>
    </xf>
    <xf numFmtId="2" fontId="63" fillId="0" borderId="1" xfId="0" applyNumberFormat="1" applyFont="1" applyBorder="1" applyAlignment="1">
      <alignment vertical="top"/>
    </xf>
    <xf numFmtId="0" fontId="32" fillId="0" borderId="0" xfId="0" applyFont="1" applyAlignment="1">
      <alignment vertical="center" wrapText="1"/>
    </xf>
    <xf numFmtId="168" fontId="32" fillId="0" borderId="0" xfId="0" applyNumberFormat="1" applyFont="1"/>
    <xf numFmtId="0" fontId="68" fillId="0" borderId="0" xfId="0" applyFont="1" applyAlignment="1">
      <alignment vertical="top" wrapText="1"/>
    </xf>
    <xf numFmtId="0" fontId="68" fillId="0" borderId="0" xfId="0" applyFont="1" applyAlignment="1">
      <alignment horizontal="left" vertical="top"/>
    </xf>
    <xf numFmtId="0" fontId="95" fillId="0" borderId="0" xfId="0" applyFont="1" applyAlignment="1">
      <alignment horizontal="left" vertical="center"/>
    </xf>
    <xf numFmtId="0" fontId="39" fillId="0" borderId="0" xfId="0" applyFont="1" applyAlignment="1">
      <alignment horizontal="center"/>
    </xf>
    <xf numFmtId="0" fontId="28" fillId="0" borderId="0" xfId="0" applyFont="1"/>
    <xf numFmtId="2" fontId="62" fillId="0" borderId="0" xfId="0" applyNumberFormat="1" applyFont="1" applyAlignment="1">
      <alignment horizontal="center"/>
    </xf>
    <xf numFmtId="2" fontId="63" fillId="0" borderId="0" xfId="0" applyNumberFormat="1" applyFont="1"/>
    <xf numFmtId="0" fontId="39" fillId="7" borderId="9" xfId="0" applyFont="1" applyFill="1" applyBorder="1" applyAlignment="1">
      <alignment horizontal="center" vertical="center" wrapText="1"/>
    </xf>
    <xf numFmtId="164" fontId="37" fillId="3" borderId="5" xfId="0" applyNumberFormat="1" applyFont="1" applyFill="1" applyBorder="1" applyAlignment="1">
      <alignment horizontal="right" vertical="top" wrapText="1"/>
    </xf>
    <xf numFmtId="0" fontId="34" fillId="0" borderId="0" xfId="0" applyFont="1" applyAlignment="1">
      <alignment horizontal="left"/>
    </xf>
    <xf numFmtId="164" fontId="41" fillId="3" borderId="9" xfId="0" applyNumberFormat="1" applyFont="1" applyFill="1" applyBorder="1" applyAlignment="1">
      <alignment horizontal="right" vertical="top" wrapText="1"/>
    </xf>
    <xf numFmtId="4" fontId="34" fillId="0" borderId="0" xfId="0" applyNumberFormat="1" applyFont="1"/>
    <xf numFmtId="0" fontId="21" fillId="0" borderId="0" xfId="0" applyFont="1" applyAlignment="1">
      <alignment horizontal="left"/>
    </xf>
    <xf numFmtId="0" fontId="96" fillId="0" borderId="0" xfId="0" applyFont="1" applyAlignment="1">
      <alignment horizontal="left"/>
    </xf>
    <xf numFmtId="0" fontId="96" fillId="0" borderId="0" xfId="0" applyFont="1"/>
    <xf numFmtId="0" fontId="97" fillId="0" borderId="0" xfId="0" applyFont="1"/>
    <xf numFmtId="0" fontId="68" fillId="0" borderId="0" xfId="12" applyFont="1" applyAlignment="1">
      <alignment horizontal="left" vertical="top"/>
    </xf>
    <xf numFmtId="0" fontId="40" fillId="0" borderId="0" xfId="12" applyFont="1" applyAlignment="1">
      <alignment horizontal="left" vertical="top"/>
    </xf>
    <xf numFmtId="0" fontId="45" fillId="5" borderId="0" xfId="12" applyFont="1" applyFill="1"/>
    <xf numFmtId="0" fontId="35" fillId="0" borderId="0" xfId="12" applyFont="1"/>
    <xf numFmtId="0" fontId="45" fillId="0" borderId="0" xfId="12" applyFont="1"/>
    <xf numFmtId="168" fontId="17" fillId="0" borderId="1" xfId="0" applyNumberFormat="1" applyFont="1" applyBorder="1" applyAlignment="1">
      <alignment horizontal="center" vertical="top"/>
    </xf>
    <xf numFmtId="4" fontId="17" fillId="0" borderId="1" xfId="0" applyNumberFormat="1" applyFont="1" applyBorder="1" applyAlignment="1">
      <alignment horizontal="center" vertical="top"/>
    </xf>
    <xf numFmtId="0" fontId="32" fillId="0" borderId="0" xfId="12" applyFont="1"/>
    <xf numFmtId="0" fontId="86" fillId="0" borderId="0" xfId="12" applyFont="1"/>
    <xf numFmtId="0" fontId="86" fillId="0" borderId="1" xfId="12" applyFont="1" applyBorder="1"/>
    <xf numFmtId="0" fontId="98" fillId="0" borderId="0" xfId="12" applyFont="1"/>
    <xf numFmtId="0" fontId="57" fillId="0" borderId="0" xfId="0" applyFont="1" applyAlignment="1">
      <alignment horizontal="left" vertical="top"/>
    </xf>
    <xf numFmtId="0" fontId="100" fillId="0" borderId="0" xfId="0" applyFont="1" applyAlignment="1">
      <alignment horizontal="left" vertical="top"/>
    </xf>
    <xf numFmtId="2" fontId="17" fillId="0" borderId="1" xfId="24" applyNumberFormat="1" applyFont="1" applyBorder="1" applyAlignment="1" applyProtection="1">
      <alignment horizontal="right" vertical="top"/>
      <protection locked="0"/>
    </xf>
    <xf numFmtId="4" fontId="17" fillId="0" borderId="1" xfId="24" applyNumberFormat="1" applyFont="1" applyBorder="1" applyAlignment="1">
      <alignment horizontal="right" vertical="top"/>
    </xf>
    <xf numFmtId="0" fontId="101" fillId="0" borderId="0" xfId="0" applyFont="1"/>
    <xf numFmtId="0" fontId="101" fillId="0" borderId="0" xfId="0" applyFont="1" applyAlignment="1">
      <alignment vertical="top"/>
    </xf>
    <xf numFmtId="0" fontId="102" fillId="0" borderId="0" xfId="0" applyFont="1" applyAlignment="1">
      <alignment horizontal="left" vertical="center"/>
    </xf>
    <xf numFmtId="0" fontId="34" fillId="0" borderId="1" xfId="19" applyFont="1" applyBorder="1" applyAlignment="1">
      <alignment horizontal="center" vertical="center"/>
    </xf>
    <xf numFmtId="0" fontId="34" fillId="0" borderId="0" xfId="19" applyFont="1" applyAlignment="1">
      <alignment horizontal="center" vertical="center"/>
    </xf>
    <xf numFmtId="0" fontId="39" fillId="0" borderId="0" xfId="19" applyFont="1"/>
    <xf numFmtId="0" fontId="34" fillId="0" borderId="0" xfId="19" applyFont="1"/>
    <xf numFmtId="0" fontId="104" fillId="0" borderId="0" xfId="0" applyFont="1"/>
    <xf numFmtId="0" fontId="103" fillId="7" borderId="12" xfId="0" applyFont="1" applyFill="1" applyBorder="1" applyAlignment="1">
      <alignment horizontal="center" vertical="center" wrapText="1"/>
    </xf>
    <xf numFmtId="0" fontId="103" fillId="7" borderId="49" xfId="0" applyFont="1" applyFill="1" applyBorder="1" applyAlignment="1">
      <alignment horizontal="center" vertical="center" wrapText="1"/>
    </xf>
    <xf numFmtId="0" fontId="103" fillId="7" borderId="5" xfId="0" applyFont="1" applyFill="1" applyBorder="1" applyAlignment="1">
      <alignment horizontal="center" vertical="center" wrapText="1"/>
    </xf>
    <xf numFmtId="0" fontId="103" fillId="7" borderId="6" xfId="0" applyFont="1" applyFill="1" applyBorder="1" applyAlignment="1">
      <alignment horizontal="center" vertical="center" wrapText="1"/>
    </xf>
    <xf numFmtId="0" fontId="103" fillId="7" borderId="17" xfId="0" applyFont="1" applyFill="1" applyBorder="1" applyAlignment="1">
      <alignment horizontal="center" vertical="center" wrapText="1"/>
    </xf>
    <xf numFmtId="0" fontId="104" fillId="0" borderId="0" xfId="0" applyFont="1" applyAlignment="1">
      <alignment vertical="center" wrapText="1"/>
    </xf>
    <xf numFmtId="0" fontId="21" fillId="0" borderId="0" xfId="0" applyFont="1" applyAlignment="1">
      <alignment vertical="center" wrapText="1"/>
    </xf>
    <xf numFmtId="0" fontId="40" fillId="0" borderId="0" xfId="13" applyFont="1" applyAlignment="1">
      <alignment horizontal="left" vertical="top"/>
    </xf>
    <xf numFmtId="0" fontId="48" fillId="0" borderId="1" xfId="0" applyFont="1" applyBorder="1" applyAlignment="1">
      <alignment vertical="top"/>
    </xf>
    <xf numFmtId="0" fontId="48" fillId="0" borderId="0" xfId="13" applyFont="1"/>
    <xf numFmtId="2" fontId="48" fillId="0" borderId="1" xfId="0" applyNumberFormat="1" applyFont="1" applyBorder="1" applyAlignment="1">
      <alignment vertical="top"/>
    </xf>
    <xf numFmtId="0" fontId="28" fillId="0" borderId="0" xfId="13" applyFont="1"/>
    <xf numFmtId="0" fontId="105" fillId="0" borderId="0" xfId="13" applyFont="1"/>
    <xf numFmtId="168" fontId="34" fillId="0" borderId="0" xfId="1" applyNumberFormat="1" applyFont="1"/>
    <xf numFmtId="0" fontId="18" fillId="6" borderId="64" xfId="0" applyFont="1" applyFill="1" applyBorder="1" applyAlignment="1">
      <alignment horizontal="center" vertical="center" wrapText="1"/>
    </xf>
    <xf numFmtId="168" fontId="41" fillId="3" borderId="52" xfId="0" applyNumberFormat="1" applyFont="1" applyFill="1" applyBorder="1" applyAlignment="1">
      <alignment horizontal="right" vertical="top"/>
    </xf>
    <xf numFmtId="168" fontId="43" fillId="3" borderId="17" xfId="0" applyNumberFormat="1" applyFont="1" applyFill="1" applyBorder="1" applyAlignment="1">
      <alignment horizontal="right" vertical="top"/>
    </xf>
    <xf numFmtId="168" fontId="37" fillId="3" borderId="17" xfId="0" applyNumberFormat="1" applyFont="1" applyFill="1" applyBorder="1" applyAlignment="1">
      <alignment horizontal="right" vertical="top"/>
    </xf>
    <xf numFmtId="0" fontId="56" fillId="0" borderId="0" xfId="20" applyFont="1" applyAlignment="1">
      <alignment vertical="top"/>
    </xf>
    <xf numFmtId="0" fontId="34" fillId="0" borderId="0" xfId="20" applyFont="1"/>
    <xf numFmtId="0" fontId="34" fillId="0" borderId="0" xfId="14" applyFont="1"/>
    <xf numFmtId="0" fontId="77" fillId="0" borderId="0" xfId="13" applyFont="1"/>
    <xf numFmtId="0" fontId="36" fillId="0" borderId="0" xfId="13" applyFont="1"/>
    <xf numFmtId="0" fontId="36" fillId="0" borderId="0" xfId="22" applyFont="1"/>
    <xf numFmtId="4" fontId="17" fillId="0" borderId="0" xfId="11" applyNumberFormat="1" applyFont="1"/>
    <xf numFmtId="0" fontId="17" fillId="0" borderId="0" xfId="22" applyFont="1"/>
    <xf numFmtId="4" fontId="34" fillId="0" borderId="0" xfId="11" applyNumberFormat="1" applyFont="1" applyAlignment="1">
      <alignment horizontal="right"/>
    </xf>
    <xf numFmtId="2" fontId="17" fillId="0" borderId="1" xfId="22" applyNumberFormat="1" applyFont="1" applyBorder="1" applyAlignment="1">
      <alignment vertical="top"/>
    </xf>
    <xf numFmtId="0" fontId="106" fillId="0" borderId="0" xfId="22" applyFont="1"/>
    <xf numFmtId="0" fontId="89" fillId="0" borderId="0" xfId="22" applyFont="1" applyAlignment="1">
      <alignment wrapText="1"/>
    </xf>
    <xf numFmtId="2" fontId="89" fillId="0" borderId="0" xfId="22" applyNumberFormat="1" applyFont="1" applyAlignment="1">
      <alignment vertical="top"/>
    </xf>
    <xf numFmtId="4" fontId="89" fillId="0" borderId="0" xfId="11" applyNumberFormat="1" applyFont="1"/>
    <xf numFmtId="0" fontId="89" fillId="0" borderId="0" xfId="22" applyFont="1"/>
    <xf numFmtId="4" fontId="24" fillId="0" borderId="0" xfId="4" applyNumberFormat="1" applyFont="1"/>
    <xf numFmtId="4" fontId="24" fillId="0" borderId="0" xfId="4" applyNumberFormat="1" applyFont="1" applyAlignment="1">
      <alignment wrapText="1"/>
    </xf>
    <xf numFmtId="0" fontId="18" fillId="6" borderId="48" xfId="0" applyFont="1" applyFill="1" applyBorder="1" applyAlignment="1">
      <alignment horizontal="center" vertical="center" wrapText="1"/>
    </xf>
    <xf numFmtId="0" fontId="99" fillId="0" borderId="1" xfId="4" applyFont="1" applyBorder="1" applyAlignment="1">
      <alignment horizontal="center" vertical="center" wrapText="1"/>
    </xf>
    <xf numFmtId="0" fontId="107" fillId="0" borderId="0" xfId="4" applyFont="1"/>
    <xf numFmtId="2" fontId="108" fillId="0" borderId="1" xfId="4" applyNumberFormat="1" applyFont="1" applyBorder="1" applyAlignment="1">
      <alignment horizontal="right" vertical="top" wrapText="1"/>
    </xf>
    <xf numFmtId="0" fontId="50" fillId="0" borderId="0" xfId="21" applyFont="1" applyAlignment="1">
      <alignment vertical="center"/>
    </xf>
    <xf numFmtId="168" fontId="17" fillId="0" borderId="1" xfId="1" applyNumberFormat="1" applyFont="1" applyBorder="1" applyAlignment="1">
      <alignment horizontal="right" vertical="top" wrapText="1"/>
    </xf>
    <xf numFmtId="0" fontId="45" fillId="0" borderId="0" xfId="2" applyFont="1" applyFill="1"/>
    <xf numFmtId="0" fontId="21" fillId="0" borderId="0" xfId="0" applyFont="1" applyFill="1"/>
    <xf numFmtId="0" fontId="21" fillId="0" borderId="0" xfId="4" applyFont="1" applyFill="1"/>
    <xf numFmtId="0" fontId="21" fillId="0" borderId="0" xfId="0" applyFont="1" applyFill="1" applyAlignment="1">
      <alignment vertical="top"/>
    </xf>
    <xf numFmtId="0" fontId="17" fillId="0" borderId="0" xfId="13" applyFont="1" applyFill="1"/>
    <xf numFmtId="4" fontId="34" fillId="0" borderId="0" xfId="4" applyNumberFormat="1" applyFont="1" applyFill="1"/>
    <xf numFmtId="0" fontId="48" fillId="0" borderId="0" xfId="22" applyFont="1" applyFill="1"/>
    <xf numFmtId="164" fontId="17" fillId="0" borderId="1" xfId="13" applyNumberFormat="1" applyFont="1" applyFill="1" applyBorder="1" applyAlignment="1">
      <alignment vertical="top"/>
    </xf>
    <xf numFmtId="0" fontId="24" fillId="0" borderId="0" xfId="20" applyFont="1" applyFill="1"/>
    <xf numFmtId="0" fontId="24" fillId="0" borderId="0" xfId="0" applyFont="1" applyFill="1"/>
    <xf numFmtId="0" fontId="34" fillId="0" borderId="0" xfId="0" applyFont="1" applyFill="1"/>
    <xf numFmtId="0" fontId="45" fillId="0" borderId="0" xfId="13" applyFont="1" applyFill="1"/>
    <xf numFmtId="0" fontId="24" fillId="0" borderId="0" xfId="19" applyFont="1" applyFill="1"/>
    <xf numFmtId="0" fontId="32" fillId="0" borderId="0" xfId="0" applyFont="1" applyFill="1" applyAlignment="1">
      <alignment vertical="top"/>
    </xf>
    <xf numFmtId="0" fontId="34" fillId="0" borderId="0" xfId="12" applyFont="1" applyFill="1"/>
    <xf numFmtId="0" fontId="42" fillId="0" borderId="0" xfId="0" applyFont="1" applyFill="1" applyAlignment="1">
      <alignment horizontal="left" vertical="center" wrapText="1"/>
    </xf>
    <xf numFmtId="0" fontId="48" fillId="0" borderId="1" xfId="0" applyFont="1" applyFill="1" applyBorder="1"/>
    <xf numFmtId="170" fontId="24" fillId="0" borderId="0" xfId="0" applyNumberFormat="1" applyFont="1" applyFill="1"/>
    <xf numFmtId="0" fontId="26" fillId="0" borderId="0" xfId="0" applyFont="1" applyFill="1" applyAlignment="1">
      <alignment horizontal="left" vertical="center"/>
    </xf>
    <xf numFmtId="2" fontId="61" fillId="0" borderId="0" xfId="9" applyNumberFormat="1" applyFont="1" applyFill="1"/>
    <xf numFmtId="0" fontId="24" fillId="0" borderId="0" xfId="25" applyFont="1" applyFill="1"/>
    <xf numFmtId="0" fontId="45" fillId="0" borderId="0" xfId="4" applyFont="1" applyFill="1"/>
    <xf numFmtId="0" fontId="27" fillId="0" borderId="0" xfId="0" applyFont="1" applyFill="1" applyAlignment="1">
      <alignment vertical="top"/>
    </xf>
    <xf numFmtId="0" fontId="20" fillId="3" borderId="6" xfId="0" applyFont="1" applyFill="1" applyBorder="1" applyAlignment="1">
      <alignment vertical="top" wrapText="1"/>
    </xf>
    <xf numFmtId="0" fontId="47" fillId="3" borderId="34" xfId="0" applyFont="1" applyFill="1" applyBorder="1" applyAlignment="1">
      <alignment horizontal="left" vertical="center" wrapText="1" indent="2"/>
    </xf>
    <xf numFmtId="0" fontId="22" fillId="3" borderId="34" xfId="0" applyFont="1" applyFill="1" applyBorder="1" applyAlignment="1">
      <alignment horizontal="left" vertical="center" wrapText="1" indent="2"/>
    </xf>
    <xf numFmtId="0" fontId="41" fillId="0" borderId="60" xfId="25" applyFont="1" applyBorder="1" applyAlignment="1">
      <alignment wrapText="1"/>
    </xf>
    <xf numFmtId="0" fontId="39" fillId="0" borderId="0" xfId="25" applyFont="1"/>
    <xf numFmtId="0" fontId="17" fillId="4" borderId="1" xfId="15" applyFont="1" applyFill="1" applyBorder="1" applyAlignment="1"/>
    <xf numFmtId="0" fontId="28" fillId="0" borderId="1" xfId="22" applyFont="1" applyBorder="1" applyAlignment="1">
      <alignment wrapText="1"/>
    </xf>
    <xf numFmtId="2" fontId="28" fillId="0" borderId="1" xfId="22" applyNumberFormat="1" applyFont="1" applyBorder="1" applyAlignment="1">
      <alignment vertical="top"/>
    </xf>
    <xf numFmtId="4" fontId="28" fillId="0" borderId="0" xfId="11" applyNumberFormat="1" applyFont="1"/>
    <xf numFmtId="0" fontId="28" fillId="0" borderId="0" xfId="22" applyFont="1"/>
    <xf numFmtId="0" fontId="25" fillId="0" borderId="0" xfId="0" applyFont="1" applyAlignment="1">
      <alignment horizontal="left" vertical="top"/>
    </xf>
    <xf numFmtId="0" fontId="24" fillId="0" borderId="0" xfId="0" applyFont="1" applyAlignment="1">
      <alignment horizontal="left" vertical="top"/>
    </xf>
    <xf numFmtId="0" fontId="27" fillId="0" borderId="0" xfId="0" applyFont="1" applyAlignment="1">
      <alignment horizontal="left" vertical="top" wrapText="1"/>
    </xf>
    <xf numFmtId="0" fontId="27" fillId="6" borderId="0" xfId="0" applyFont="1" applyFill="1" applyAlignment="1">
      <alignment horizontal="left" vertical="top"/>
    </xf>
    <xf numFmtId="0" fontId="28" fillId="0" borderId="2" xfId="2" applyFont="1" applyBorder="1" applyAlignment="1">
      <alignment horizontal="center"/>
    </xf>
    <xf numFmtId="0" fontId="28" fillId="0" borderId="3" xfId="2" applyFont="1" applyBorder="1" applyAlignment="1">
      <alignment horizontal="center"/>
    </xf>
    <xf numFmtId="0" fontId="17" fillId="0" borderId="10" xfId="2" applyFont="1" applyBorder="1" applyAlignment="1">
      <alignment horizontal="center"/>
    </xf>
    <xf numFmtId="0" fontId="17" fillId="0" borderId="11" xfId="2" applyFont="1" applyBorder="1" applyAlignment="1">
      <alignment horizontal="center"/>
    </xf>
    <xf numFmtId="0" fontId="42" fillId="0" borderId="0" xfId="0" applyFont="1" applyAlignment="1">
      <alignment horizontal="left" vertical="center" wrapText="1"/>
    </xf>
    <xf numFmtId="0" fontId="73" fillId="8" borderId="0" xfId="0" applyFont="1" applyFill="1" applyAlignment="1">
      <alignment horizontal="right" vertical="center" wrapText="1"/>
    </xf>
    <xf numFmtId="0" fontId="73" fillId="8" borderId="6" xfId="0" applyFont="1" applyFill="1" applyBorder="1" applyAlignment="1">
      <alignment horizontal="right" vertical="center" wrapText="1"/>
    </xf>
    <xf numFmtId="0" fontId="46" fillId="8" borderId="47" xfId="0" applyFont="1" applyFill="1" applyBorder="1" applyAlignment="1">
      <alignment horizontal="center" vertical="center" wrapText="1"/>
    </xf>
    <xf numFmtId="0" fontId="46" fillId="8" borderId="0" xfId="0" applyFont="1" applyFill="1" applyAlignment="1">
      <alignment horizontal="center" vertical="center" wrapText="1"/>
    </xf>
    <xf numFmtId="0" fontId="46" fillId="8" borderId="9" xfId="0" applyFont="1" applyFill="1" applyBorder="1" applyAlignment="1">
      <alignment horizontal="center" vertical="center" wrapText="1"/>
    </xf>
    <xf numFmtId="0" fontId="46" fillId="8" borderId="55" xfId="0" applyFont="1" applyFill="1" applyBorder="1" applyAlignment="1">
      <alignment horizontal="center" vertical="center" wrapText="1"/>
    </xf>
    <xf numFmtId="0" fontId="46" fillId="8" borderId="22" xfId="0" applyFont="1" applyFill="1" applyBorder="1" applyAlignment="1">
      <alignment horizontal="center" vertical="center" wrapText="1"/>
    </xf>
    <xf numFmtId="0" fontId="27" fillId="0" borderId="0" xfId="0" applyFont="1" applyAlignment="1">
      <alignment horizontal="left" vertical="top"/>
    </xf>
    <xf numFmtId="0" fontId="27" fillId="6" borderId="0" xfId="4" applyFont="1" applyFill="1" applyAlignment="1">
      <alignment horizontal="left"/>
    </xf>
    <xf numFmtId="0" fontId="17" fillId="0" borderId="10" xfId="4" applyFont="1" applyBorder="1" applyAlignment="1">
      <alignment horizontal="center"/>
    </xf>
    <xf numFmtId="0" fontId="17" fillId="0" borderId="11" xfId="4" applyFont="1" applyBorder="1" applyAlignment="1">
      <alignment horizontal="center"/>
    </xf>
    <xf numFmtId="0" fontId="27" fillId="0" borderId="0" xfId="0" applyFont="1" applyAlignment="1">
      <alignment vertical="center"/>
    </xf>
    <xf numFmtId="0" fontId="36" fillId="0" borderId="0" xfId="0" applyFont="1"/>
    <xf numFmtId="0" fontId="28" fillId="0" borderId="2" xfId="4" applyFont="1" applyBorder="1" applyAlignment="1">
      <alignment horizontal="center"/>
    </xf>
    <xf numFmtId="0" fontId="28" fillId="0" borderId="3" xfId="4" applyFont="1" applyBorder="1" applyAlignment="1">
      <alignment horizontal="center"/>
    </xf>
    <xf numFmtId="0" fontId="41" fillId="0" borderId="61" xfId="25" applyFont="1" applyBorder="1" applyAlignment="1">
      <alignment horizontal="center" vertical="center"/>
    </xf>
    <xf numFmtId="0" fontId="41" fillId="0" borderId="62" xfId="25" applyFont="1" applyBorder="1" applyAlignment="1">
      <alignment horizontal="center" vertical="center"/>
    </xf>
    <xf numFmtId="0" fontId="41" fillId="0" borderId="63" xfId="25" applyFont="1" applyBorder="1" applyAlignment="1">
      <alignment horizontal="center" vertical="center"/>
    </xf>
    <xf numFmtId="0" fontId="27" fillId="0" borderId="0" xfId="0" applyFont="1" applyAlignment="1">
      <alignment vertical="top" wrapText="1"/>
    </xf>
    <xf numFmtId="0" fontId="74" fillId="6" borderId="0" xfId="0" applyFont="1" applyFill="1" applyAlignment="1">
      <alignment horizontal="center" vertical="center" wrapText="1"/>
    </xf>
    <xf numFmtId="0" fontId="27" fillId="0" borderId="0" xfId="0" applyFont="1" applyAlignment="1">
      <alignment horizontal="left"/>
    </xf>
    <xf numFmtId="0" fontId="18" fillId="6" borderId="58"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66" xfId="0" applyFont="1" applyFill="1" applyBorder="1" applyAlignment="1">
      <alignment horizontal="center" vertical="center" wrapText="1"/>
    </xf>
    <xf numFmtId="0" fontId="27" fillId="0" borderId="0" xfId="0" applyFont="1" applyAlignment="1">
      <alignment horizontal="left" vertical="center"/>
    </xf>
    <xf numFmtId="0" fontId="41" fillId="6" borderId="0" xfId="0" applyFont="1" applyFill="1" applyAlignment="1">
      <alignment horizontal="center" vertical="center"/>
    </xf>
    <xf numFmtId="0" fontId="41" fillId="6" borderId="0" xfId="0" applyFont="1" applyFill="1" applyAlignment="1">
      <alignment horizontal="center" vertical="center" wrapText="1"/>
    </xf>
    <xf numFmtId="0" fontId="41" fillId="6" borderId="27" xfId="0" applyFont="1" applyFill="1" applyBorder="1" applyAlignment="1">
      <alignment horizontal="center" vertical="center" wrapText="1"/>
    </xf>
    <xf numFmtId="0" fontId="41" fillId="6" borderId="29" xfId="0" applyFont="1" applyFill="1" applyBorder="1" applyAlignment="1">
      <alignment horizontal="center" vertical="center" wrapText="1"/>
    </xf>
    <xf numFmtId="0" fontId="41" fillId="6" borderId="67" xfId="0" applyFont="1" applyFill="1" applyBorder="1" applyAlignment="1">
      <alignment horizontal="center" vertical="center" wrapText="1"/>
    </xf>
    <xf numFmtId="0" fontId="41" fillId="6" borderId="30" xfId="0" applyFont="1" applyFill="1" applyBorder="1" applyAlignment="1">
      <alignment horizontal="center" vertical="center" wrapText="1"/>
    </xf>
    <xf numFmtId="0" fontId="41" fillId="6" borderId="28" xfId="0" applyFont="1" applyFill="1" applyBorder="1" applyAlignment="1">
      <alignment horizontal="center" vertical="center" wrapText="1"/>
    </xf>
    <xf numFmtId="0" fontId="41" fillId="6" borderId="31" xfId="0" applyFont="1" applyFill="1" applyBorder="1" applyAlignment="1">
      <alignment horizontal="center" vertical="center" wrapText="1"/>
    </xf>
    <xf numFmtId="0" fontId="39" fillId="0" borderId="1" xfId="9" applyFont="1" applyBorder="1" applyAlignment="1">
      <alignment horizontal="left" vertical="center"/>
    </xf>
    <xf numFmtId="0" fontId="28" fillId="0" borderId="2" xfId="0" applyFont="1" applyBorder="1" applyAlignment="1">
      <alignment horizontal="center"/>
    </xf>
    <xf numFmtId="0" fontId="28" fillId="0" borderId="3" xfId="0" applyFont="1" applyBorder="1" applyAlignment="1">
      <alignment horizontal="center"/>
    </xf>
    <xf numFmtId="0" fontId="28" fillId="0" borderId="4" xfId="0" applyFont="1" applyBorder="1" applyAlignment="1">
      <alignment horizontal="center"/>
    </xf>
    <xf numFmtId="0" fontId="59" fillId="0" borderId="0" xfId="0" applyFont="1" applyAlignment="1">
      <alignment horizontal="left" vertical="top" wrapText="1"/>
    </xf>
    <xf numFmtId="0" fontId="28" fillId="0" borderId="1" xfId="0" applyFont="1" applyBorder="1" applyAlignment="1">
      <alignment horizontal="center"/>
    </xf>
    <xf numFmtId="0" fontId="34" fillId="0" borderId="1" xfId="0" applyFont="1" applyBorder="1" applyAlignment="1">
      <alignment horizontal="center"/>
    </xf>
    <xf numFmtId="0" fontId="39" fillId="0" borderId="1" xfId="0" applyFont="1" applyBorder="1" applyAlignment="1">
      <alignment horizontal="center"/>
    </xf>
    <xf numFmtId="0" fontId="59" fillId="11" borderId="0" xfId="0" applyFont="1" applyFill="1"/>
    <xf numFmtId="0" fontId="40" fillId="11" borderId="0" xfId="0" applyFont="1" applyFill="1"/>
    <xf numFmtId="0" fontId="41" fillId="6" borderId="23" xfId="0" applyFont="1" applyFill="1" applyBorder="1" applyAlignment="1">
      <alignment horizontal="center" vertical="center" wrapText="1"/>
    </xf>
    <xf numFmtId="0" fontId="41" fillId="6" borderId="68" xfId="0" applyFont="1" applyFill="1" applyBorder="1" applyAlignment="1">
      <alignment horizontal="center" vertical="center" wrapText="1"/>
    </xf>
    <xf numFmtId="0" fontId="41" fillId="6" borderId="46" xfId="0" applyFont="1" applyFill="1" applyBorder="1" applyAlignment="1">
      <alignment horizontal="center" vertical="center" wrapText="1"/>
    </xf>
    <xf numFmtId="0" fontId="41" fillId="6" borderId="13" xfId="0" applyFont="1" applyFill="1" applyBorder="1" applyAlignment="1">
      <alignment horizontal="center" vertical="center" wrapText="1"/>
    </xf>
    <xf numFmtId="0" fontId="17" fillId="0" borderId="10" xfId="0" applyFont="1" applyBorder="1" applyAlignment="1">
      <alignment horizontal="center" vertical="top"/>
    </xf>
    <xf numFmtId="0" fontId="17" fillId="0" borderId="11" xfId="0" applyFont="1" applyBorder="1" applyAlignment="1">
      <alignment horizontal="center" vertical="top"/>
    </xf>
    <xf numFmtId="0" fontId="28" fillId="0" borderId="2" xfId="8" applyFont="1" applyBorder="1" applyAlignment="1">
      <alignment horizontal="center" wrapText="1"/>
    </xf>
    <xf numFmtId="0" fontId="28" fillId="0" borderId="3" xfId="8" applyFont="1" applyBorder="1" applyAlignment="1">
      <alignment horizontal="center" wrapText="1"/>
    </xf>
    <xf numFmtId="0" fontId="59" fillId="6" borderId="0" xfId="0" applyFont="1" applyFill="1" applyAlignment="1">
      <alignment horizontal="left" vertical="top"/>
    </xf>
    <xf numFmtId="0" fontId="17" fillId="0" borderId="10" xfId="0" applyFont="1" applyBorder="1" applyAlignment="1">
      <alignment horizontal="center"/>
    </xf>
    <xf numFmtId="0" fontId="17" fillId="0" borderId="11" xfId="0" applyFont="1" applyBorder="1" applyAlignment="1">
      <alignment horizontal="center"/>
    </xf>
    <xf numFmtId="0" fontId="18" fillId="6" borderId="46"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8" fillId="6" borderId="23" xfId="0" applyFont="1" applyFill="1" applyBorder="1" applyAlignment="1">
      <alignment horizontal="center" vertical="center" wrapText="1"/>
    </xf>
    <xf numFmtId="0" fontId="18" fillId="6" borderId="68" xfId="0" applyFont="1" applyFill="1" applyBorder="1" applyAlignment="1">
      <alignment horizontal="center" vertical="center" wrapText="1"/>
    </xf>
    <xf numFmtId="0" fontId="27" fillId="6" borderId="0" xfId="0" applyFont="1" applyFill="1" applyAlignment="1">
      <alignment horizontal="left" vertical="center"/>
    </xf>
    <xf numFmtId="0" fontId="43" fillId="0" borderId="0" xfId="0" applyFont="1" applyAlignment="1">
      <alignment horizontal="left" vertical="center" wrapText="1"/>
    </xf>
    <xf numFmtId="0" fontId="24" fillId="0" borderId="0" xfId="0" applyFont="1" applyAlignment="1">
      <alignment vertical="top"/>
    </xf>
    <xf numFmtId="0" fontId="18" fillId="7" borderId="83" xfId="0" applyFont="1" applyFill="1" applyBorder="1" applyAlignment="1">
      <alignment horizontal="center" vertical="center" wrapText="1"/>
    </xf>
    <xf numFmtId="0" fontId="18" fillId="7" borderId="82" xfId="0" applyFont="1" applyFill="1" applyBorder="1" applyAlignment="1">
      <alignment horizontal="center" vertical="center" wrapText="1"/>
    </xf>
    <xf numFmtId="0" fontId="18" fillId="7" borderId="81" xfId="0" applyFont="1" applyFill="1" applyBorder="1" applyAlignment="1">
      <alignment horizontal="center" vertical="center" wrapText="1"/>
    </xf>
    <xf numFmtId="0" fontId="18" fillId="7" borderId="98" xfId="0" applyFont="1" applyFill="1" applyBorder="1" applyAlignment="1">
      <alignment horizontal="center" vertical="center" wrapText="1"/>
    </xf>
    <xf numFmtId="0" fontId="18" fillId="7" borderId="46" xfId="0" applyFont="1" applyFill="1" applyBorder="1" applyAlignment="1">
      <alignment horizontal="center" vertical="center" wrapText="1"/>
    </xf>
    <xf numFmtId="0" fontId="46" fillId="7" borderId="26" xfId="0" applyFont="1" applyFill="1" applyBorder="1" applyAlignment="1">
      <alignment horizontal="center" vertical="center" wrapText="1"/>
    </xf>
    <xf numFmtId="0" fontId="28" fillId="0" borderId="2" xfId="12" applyFont="1" applyBorder="1" applyAlignment="1">
      <alignment horizontal="center" vertical="center"/>
    </xf>
    <xf numFmtId="0" fontId="28" fillId="0" borderId="3" xfId="12" applyFont="1" applyBorder="1" applyAlignment="1">
      <alignment horizontal="center" vertical="center"/>
    </xf>
    <xf numFmtId="0" fontId="17" fillId="0" borderId="1" xfId="12" applyFont="1" applyBorder="1" applyAlignment="1">
      <alignment horizontal="center"/>
    </xf>
    <xf numFmtId="0" fontId="27" fillId="0" borderId="0" xfId="12" applyFont="1" applyAlignment="1">
      <alignment horizontal="left" vertical="top" wrapText="1"/>
    </xf>
    <xf numFmtId="0" fontId="59" fillId="6" borderId="0" xfId="0" applyFont="1" applyFill="1" applyAlignment="1">
      <alignment horizontal="left" vertical="top" readingOrder="1"/>
    </xf>
    <xf numFmtId="0" fontId="31" fillId="5" borderId="0" xfId="12" applyFont="1" applyFill="1" applyAlignment="1">
      <alignment horizontal="center"/>
    </xf>
    <xf numFmtId="0" fontId="32" fillId="0" borderId="0" xfId="0" applyFont="1" applyAlignment="1">
      <alignment horizontal="center"/>
    </xf>
    <xf numFmtId="0" fontId="27" fillId="6" borderId="0" xfId="0" applyFont="1" applyFill="1" applyAlignment="1">
      <alignment horizontal="left" vertical="top" readingOrder="1"/>
    </xf>
    <xf numFmtId="0" fontId="76" fillId="0" borderId="1" xfId="0" applyFont="1" applyBorder="1" applyAlignment="1">
      <alignment horizontal="center"/>
    </xf>
    <xf numFmtId="0" fontId="83" fillId="0" borderId="1" xfId="0" applyFont="1" applyBorder="1" applyAlignment="1">
      <alignment horizontal="center"/>
    </xf>
    <xf numFmtId="0" fontId="27" fillId="5" borderId="0" xfId="0" applyFont="1" applyFill="1" applyAlignment="1">
      <alignment horizontal="center"/>
    </xf>
    <xf numFmtId="0" fontId="27" fillId="0" borderId="0" xfId="0" applyFont="1" applyAlignment="1">
      <alignment horizontal="center"/>
    </xf>
    <xf numFmtId="0" fontId="75" fillId="0" borderId="3" xfId="0" applyFont="1" applyBorder="1" applyAlignment="1">
      <alignment horizontal="center"/>
    </xf>
    <xf numFmtId="0" fontId="75" fillId="0" borderId="4" xfId="0" applyFont="1" applyBorder="1" applyAlignment="1">
      <alignment horizontal="center"/>
    </xf>
    <xf numFmtId="0" fontId="17" fillId="0" borderId="10" xfId="0" applyFont="1" applyBorder="1"/>
    <xf numFmtId="0" fontId="0" fillId="0" borderId="11" xfId="0" applyBorder="1"/>
    <xf numFmtId="0" fontId="17" fillId="0" borderId="10" xfId="0" applyFont="1" applyBorder="1" applyAlignment="1">
      <alignment horizontal="center" vertical="top" wrapText="1"/>
    </xf>
    <xf numFmtId="0" fontId="17" fillId="0" borderId="44" xfId="0" applyFont="1" applyBorder="1" applyAlignment="1">
      <alignment horizontal="center" vertical="top" wrapText="1"/>
    </xf>
    <xf numFmtId="0" fontId="53" fillId="6" borderId="0" xfId="0" applyFont="1" applyFill="1" applyAlignment="1">
      <alignment horizontal="left" vertical="top"/>
    </xf>
    <xf numFmtId="0" fontId="57" fillId="0" borderId="0" xfId="0" applyFont="1" applyAlignment="1">
      <alignment horizontal="left" vertical="top" wrapText="1"/>
    </xf>
    <xf numFmtId="0" fontId="17" fillId="0" borderId="1" xfId="0" applyFont="1" applyBorder="1" applyAlignment="1">
      <alignment horizontal="center" vertical="top" wrapText="1"/>
    </xf>
    <xf numFmtId="0" fontId="17" fillId="0" borderId="1" xfId="0" applyFont="1" applyBorder="1" applyAlignment="1">
      <alignment horizontal="center" vertical="center"/>
    </xf>
    <xf numFmtId="0" fontId="17" fillId="0" borderId="2" xfId="0" applyFont="1" applyBorder="1" applyAlignment="1">
      <alignment horizontal="center"/>
    </xf>
    <xf numFmtId="0" fontId="17" fillId="0" borderId="4" xfId="0" applyFont="1" applyBorder="1" applyAlignment="1">
      <alignment horizontal="center"/>
    </xf>
    <xf numFmtId="0" fontId="36" fillId="0" borderId="0" xfId="19" applyFont="1" applyAlignment="1">
      <alignment horizontal="left" wrapText="1"/>
    </xf>
    <xf numFmtId="0" fontId="59" fillId="0" borderId="0" xfId="19" applyFont="1" applyAlignment="1">
      <alignment horizontal="left" wrapText="1"/>
    </xf>
    <xf numFmtId="0" fontId="53" fillId="6" borderId="0" xfId="4" applyFont="1" applyFill="1" applyAlignment="1">
      <alignment horizontal="left"/>
    </xf>
    <xf numFmtId="0" fontId="18" fillId="7" borderId="13" xfId="0" applyFont="1" applyFill="1" applyBorder="1" applyAlignment="1">
      <alignment horizontal="center" vertical="center" wrapText="1"/>
    </xf>
    <xf numFmtId="0" fontId="18" fillId="7" borderId="71" xfId="0" applyFont="1" applyFill="1" applyBorder="1" applyAlignment="1">
      <alignment horizontal="center" vertical="center" wrapText="1"/>
    </xf>
    <xf numFmtId="0" fontId="18" fillId="7" borderId="102" xfId="0" applyFont="1" applyFill="1" applyBorder="1" applyAlignment="1">
      <alignment horizontal="center" vertical="center" wrapText="1"/>
    </xf>
    <xf numFmtId="0" fontId="18" fillId="7" borderId="101"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47" fillId="0" borderId="0" xfId="0" applyFont="1" applyAlignment="1">
      <alignment horizontal="left" wrapText="1"/>
    </xf>
    <xf numFmtId="0" fontId="103" fillId="7" borderId="23" xfId="0" applyFont="1" applyFill="1" applyBorder="1" applyAlignment="1">
      <alignment horizontal="center" vertical="center" wrapText="1"/>
    </xf>
    <xf numFmtId="0" fontId="103" fillId="7" borderId="24" xfId="0" applyFont="1" applyFill="1" applyBorder="1" applyAlignment="1">
      <alignment horizontal="center" vertical="center" wrapText="1"/>
    </xf>
    <xf numFmtId="0" fontId="8" fillId="7" borderId="9" xfId="0" applyFont="1" applyFill="1" applyBorder="1" applyAlignment="1">
      <alignment vertical="center" wrapText="1"/>
    </xf>
    <xf numFmtId="0" fontId="8" fillId="7" borderId="12" xfId="0" applyFont="1" applyFill="1" applyBorder="1" applyAlignment="1">
      <alignment vertical="center" wrapText="1"/>
    </xf>
    <xf numFmtId="0" fontId="103" fillId="7" borderId="45" xfId="0" applyFont="1" applyFill="1" applyBorder="1" applyAlignment="1">
      <alignment horizontal="center" vertical="center" wrapText="1"/>
    </xf>
    <xf numFmtId="0" fontId="103" fillId="7" borderId="30" xfId="0" applyFont="1" applyFill="1" applyBorder="1" applyAlignment="1">
      <alignment horizontal="center" vertical="center" wrapText="1"/>
    </xf>
    <xf numFmtId="0" fontId="103" fillId="7" borderId="31" xfId="0" applyFont="1" applyFill="1" applyBorder="1" applyAlignment="1">
      <alignment horizontal="center" vertical="center" wrapText="1"/>
    </xf>
    <xf numFmtId="0" fontId="18" fillId="7" borderId="64" xfId="0" applyFont="1" applyFill="1" applyBorder="1" applyAlignment="1">
      <alignment horizontal="center" vertical="center" wrapText="1"/>
    </xf>
    <xf numFmtId="0" fontId="18" fillId="7" borderId="27" xfId="0" applyFont="1" applyFill="1" applyBorder="1" applyAlignment="1">
      <alignment horizontal="center" vertical="center" wrapText="1"/>
    </xf>
    <xf numFmtId="0" fontId="27" fillId="0" borderId="0" xfId="0" applyFont="1" applyAlignment="1">
      <alignment vertical="center" wrapText="1"/>
    </xf>
    <xf numFmtId="0" fontId="36" fillId="0" borderId="0" xfId="0" applyFont="1" applyAlignment="1">
      <alignment wrapText="1"/>
    </xf>
    <xf numFmtId="0" fontId="24" fillId="0" borderId="0" xfId="0" applyFont="1"/>
    <xf numFmtId="0" fontId="27" fillId="0" borderId="0" xfId="19" applyFont="1" applyAlignment="1">
      <alignment horizontal="left" wrapText="1"/>
    </xf>
    <xf numFmtId="0" fontId="36" fillId="0" borderId="0" xfId="0" applyFont="1" applyAlignment="1">
      <alignment horizontal="left" wrapText="1"/>
    </xf>
    <xf numFmtId="0" fontId="57" fillId="6" borderId="0" xfId="0" applyFont="1" applyFill="1" applyAlignment="1">
      <alignment horizontal="left" wrapText="1"/>
    </xf>
    <xf numFmtId="0" fontId="25" fillId="0" borderId="0" xfId="21" applyFont="1" applyAlignment="1">
      <alignment horizontal="left" vertical="top"/>
    </xf>
    <xf numFmtId="0" fontId="41" fillId="6" borderId="9" xfId="0" applyFont="1" applyFill="1" applyBorder="1" applyAlignment="1">
      <alignment vertical="center" wrapText="1"/>
    </xf>
    <xf numFmtId="0" fontId="41" fillId="6" borderId="5" xfId="0" applyFont="1" applyFill="1" applyBorder="1" applyAlignment="1">
      <alignment vertical="center" wrapText="1"/>
    </xf>
    <xf numFmtId="0" fontId="18" fillId="6" borderId="64" xfId="0" applyFont="1" applyFill="1" applyBorder="1" applyAlignment="1">
      <alignment horizontal="center" vertical="center" wrapText="1"/>
    </xf>
    <xf numFmtId="0" fontId="18" fillId="6" borderId="27" xfId="0" applyFont="1" applyFill="1" applyBorder="1" applyAlignment="1">
      <alignment horizontal="center" vertical="center" wrapText="1"/>
    </xf>
    <xf numFmtId="0" fontId="18" fillId="6" borderId="65" xfId="0" applyFont="1" applyFill="1" applyBorder="1" applyAlignment="1">
      <alignment horizontal="center" vertical="center" wrapText="1"/>
    </xf>
    <xf numFmtId="0" fontId="41" fillId="6" borderId="50" xfId="0" applyFont="1" applyFill="1" applyBorder="1" applyAlignment="1">
      <alignment horizontal="center" vertical="center" wrapText="1"/>
    </xf>
    <xf numFmtId="0" fontId="41" fillId="6" borderId="14" xfId="0" applyFont="1" applyFill="1" applyBorder="1" applyAlignment="1">
      <alignment horizontal="center" vertical="center" wrapText="1"/>
    </xf>
    <xf numFmtId="0" fontId="41" fillId="6" borderId="70" xfId="0" applyFont="1" applyFill="1" applyBorder="1" applyAlignment="1">
      <alignment horizontal="center" vertical="center" wrapText="1"/>
    </xf>
    <xf numFmtId="0" fontId="0" fillId="0" borderId="58" xfId="0" applyBorder="1" applyAlignment="1">
      <alignment horizontal="center" vertical="center" wrapText="1"/>
    </xf>
    <xf numFmtId="0" fontId="0" fillId="0" borderId="99" xfId="0" applyBorder="1" applyAlignment="1">
      <alignment horizontal="center" vertical="center" wrapText="1"/>
    </xf>
    <xf numFmtId="0" fontId="18" fillId="6" borderId="9" xfId="0" applyFont="1" applyFill="1" applyBorder="1" applyAlignment="1">
      <alignment vertical="center" wrapText="1"/>
    </xf>
    <xf numFmtId="0" fontId="18" fillId="6" borderId="39" xfId="0" applyFont="1" applyFill="1" applyBorder="1" applyAlignment="1">
      <alignment vertical="center" wrapText="1"/>
    </xf>
    <xf numFmtId="0" fontId="18" fillId="6" borderId="51" xfId="0" applyFont="1" applyFill="1" applyBorder="1" applyAlignment="1">
      <alignment horizontal="center" vertical="center" wrapText="1"/>
    </xf>
    <xf numFmtId="0" fontId="18" fillId="6" borderId="40" xfId="0" applyFont="1" applyFill="1" applyBorder="1" applyAlignment="1">
      <alignment horizontal="center" vertical="center" wrapText="1"/>
    </xf>
    <xf numFmtId="0" fontId="18" fillId="6" borderId="47"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8" fillId="6" borderId="42" xfId="0" applyFont="1" applyFill="1" applyBorder="1" applyAlignment="1">
      <alignment horizontal="center" vertical="center" wrapText="1"/>
    </xf>
    <xf numFmtId="0" fontId="28" fillId="4" borderId="1" xfId="20" applyFont="1" applyFill="1" applyBorder="1"/>
    <xf numFmtId="0" fontId="24" fillId="0" borderId="1" xfId="0" applyFont="1" applyBorder="1"/>
    <xf numFmtId="0" fontId="27" fillId="6" borderId="0" xfId="4" applyFont="1" applyFill="1" applyAlignment="1">
      <alignment horizontal="left" vertical="top" wrapText="1"/>
    </xf>
    <xf numFmtId="0" fontId="28" fillId="0" borderId="4" xfId="4" applyFont="1" applyBorder="1" applyAlignment="1">
      <alignment horizontal="center"/>
    </xf>
    <xf numFmtId="0" fontId="17" fillId="0" borderId="1" xfId="13" applyFont="1" applyBorder="1" applyAlignment="1">
      <alignment horizontal="center" vertical="center" wrapText="1"/>
    </xf>
    <xf numFmtId="0" fontId="34" fillId="0" borderId="1" xfId="0" applyFont="1" applyBorder="1" applyAlignment="1">
      <alignment horizontal="center" vertical="center" wrapText="1"/>
    </xf>
    <xf numFmtId="0" fontId="57" fillId="0" borderId="0" xfId="13" applyFont="1" applyAlignment="1">
      <alignment horizontal="left" wrapText="1"/>
    </xf>
    <xf numFmtId="0" fontId="42" fillId="0" borderId="0" xfId="13" applyFont="1" applyAlignment="1">
      <alignment wrapText="1"/>
    </xf>
    <xf numFmtId="0" fontId="33" fillId="0" borderId="0" xfId="0" applyFont="1" applyAlignment="1">
      <alignment wrapText="1"/>
    </xf>
    <xf numFmtId="0" fontId="28" fillId="0" borderId="10" xfId="13" applyFont="1" applyBorder="1" applyAlignment="1">
      <alignment horizontal="center" wrapText="1"/>
    </xf>
    <xf numFmtId="0" fontId="28" fillId="0" borderId="11" xfId="13" applyFont="1" applyBorder="1" applyAlignment="1">
      <alignment horizontal="center" wrapText="1"/>
    </xf>
    <xf numFmtId="0" fontId="27" fillId="6" borderId="0" xfId="4" applyFont="1" applyFill="1" applyAlignment="1">
      <alignment horizontal="left" wrapText="1"/>
    </xf>
    <xf numFmtId="0" fontId="28" fillId="0" borderId="2" xfId="13" applyFont="1" applyBorder="1" applyAlignment="1">
      <alignment horizontal="center"/>
    </xf>
    <xf numFmtId="0" fontId="34" fillId="0" borderId="3" xfId="0" applyFont="1" applyBorder="1" applyAlignment="1">
      <alignment horizontal="center"/>
    </xf>
    <xf numFmtId="49" fontId="28" fillId="0" borderId="2" xfId="22" applyNumberFormat="1" applyFont="1" applyBorder="1" applyAlignment="1">
      <alignment horizontal="center"/>
    </xf>
    <xf numFmtId="0" fontId="0" fillId="0" borderId="3" xfId="0" applyBorder="1" applyAlignment="1">
      <alignment horizontal="center"/>
    </xf>
    <xf numFmtId="0" fontId="27" fillId="6" borderId="0" xfId="4" applyFont="1" applyFill="1" applyAlignment="1">
      <alignment horizontal="left" vertical="top"/>
    </xf>
    <xf numFmtId="0" fontId="27" fillId="0" borderId="0" xfId="21" applyFont="1" applyAlignment="1">
      <alignment horizontal="left" vertical="center" wrapText="1"/>
    </xf>
    <xf numFmtId="0" fontId="28" fillId="0" borderId="10" xfId="13" applyFont="1" applyBorder="1" applyAlignment="1">
      <alignment horizontal="center"/>
    </xf>
    <xf numFmtId="0" fontId="28" fillId="0" borderId="11" xfId="13" applyFont="1" applyBorder="1" applyAlignment="1">
      <alignment horizontal="center"/>
    </xf>
    <xf numFmtId="0" fontId="28" fillId="0" borderId="2" xfId="16" applyFont="1" applyBorder="1" applyAlignment="1">
      <alignment horizontal="center"/>
    </xf>
    <xf numFmtId="0" fontId="28" fillId="0" borderId="3" xfId="16" applyFont="1" applyBorder="1" applyAlignment="1">
      <alignment horizontal="center"/>
    </xf>
    <xf numFmtId="0" fontId="27" fillId="0" borderId="0" xfId="13" applyFont="1" applyAlignment="1">
      <alignment horizontal="left" vertical="top" wrapText="1"/>
    </xf>
    <xf numFmtId="0" fontId="42" fillId="0" borderId="0" xfId="13" applyFont="1" applyAlignment="1">
      <alignment horizontal="left" vertical="center" wrapText="1"/>
    </xf>
    <xf numFmtId="0" fontId="27" fillId="0" borderId="0" xfId="2" applyFont="1" applyAlignment="1">
      <alignment horizontal="left" vertical="top" wrapText="1"/>
    </xf>
    <xf numFmtId="0" fontId="17" fillId="0" borderId="1" xfId="13" applyFont="1" applyBorder="1" applyAlignment="1">
      <alignment horizontal="center" vertical="top" wrapText="1"/>
    </xf>
    <xf numFmtId="0" fontId="28" fillId="0" borderId="18" xfId="13" applyFont="1" applyBorder="1" applyAlignment="1">
      <alignment horizontal="center" vertical="top"/>
    </xf>
    <xf numFmtId="0" fontId="28" fillId="0" borderId="19" xfId="13" applyFont="1" applyBorder="1" applyAlignment="1">
      <alignment horizontal="center" vertical="top"/>
    </xf>
    <xf numFmtId="0" fontId="28" fillId="0" borderId="8" xfId="13" applyFont="1" applyBorder="1" applyAlignment="1">
      <alignment horizontal="center" vertical="top"/>
    </xf>
    <xf numFmtId="0" fontId="28" fillId="0" borderId="20" xfId="13" applyFont="1" applyBorder="1" applyAlignment="1">
      <alignment horizontal="center" vertical="top"/>
    </xf>
    <xf numFmtId="0" fontId="28" fillId="0" borderId="2" xfId="13" applyFont="1" applyBorder="1" applyAlignment="1">
      <alignment horizontal="center" vertical="top"/>
    </xf>
    <xf numFmtId="0" fontId="28" fillId="0" borderId="3" xfId="13" applyFont="1" applyBorder="1" applyAlignment="1">
      <alignment horizontal="center" vertical="top"/>
    </xf>
    <xf numFmtId="0" fontId="24" fillId="0" borderId="0" xfId="0" applyFont="1" applyAlignment="1">
      <alignment horizontal="left" vertical="top" wrapText="1"/>
    </xf>
    <xf numFmtId="0" fontId="25" fillId="0" borderId="0" xfId="21" applyFont="1" applyAlignment="1">
      <alignment horizontal="left" vertical="center"/>
    </xf>
    <xf numFmtId="0" fontId="42" fillId="0" borderId="0" xfId="0" applyFont="1" applyAlignment="1">
      <alignment horizontal="left" vertical="top" wrapText="1"/>
    </xf>
    <xf numFmtId="0" fontId="18" fillId="7" borderId="85" xfId="0" applyFont="1" applyFill="1" applyBorder="1" applyAlignment="1">
      <alignment horizontal="center" vertical="center" wrapText="1"/>
    </xf>
    <xf numFmtId="0" fontId="18" fillId="7" borderId="86"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9" xfId="0" applyFont="1" applyFill="1" applyBorder="1" applyAlignment="1">
      <alignment horizontal="center" vertical="center" wrapText="1"/>
    </xf>
    <xf numFmtId="0" fontId="18" fillId="7" borderId="28" xfId="0" applyFont="1" applyFill="1" applyBorder="1" applyAlignment="1">
      <alignment horizontal="center" vertical="center" wrapText="1"/>
    </xf>
    <xf numFmtId="0" fontId="18" fillId="7" borderId="55" xfId="0" applyFont="1" applyFill="1" applyBorder="1" applyAlignment="1">
      <alignment horizontal="center" vertical="center" wrapText="1"/>
    </xf>
    <xf numFmtId="0" fontId="0" fillId="0" borderId="59" xfId="0" applyBorder="1" applyAlignment="1">
      <alignment horizontal="center" vertical="center" wrapText="1"/>
    </xf>
    <xf numFmtId="0" fontId="18" fillId="7" borderId="30" xfId="0" applyFont="1" applyFill="1" applyBorder="1" applyAlignment="1">
      <alignment horizontal="center" vertical="center" wrapText="1"/>
    </xf>
    <xf numFmtId="0" fontId="18" fillId="7" borderId="31" xfId="0" applyFont="1" applyFill="1" applyBorder="1" applyAlignment="1">
      <alignment horizontal="center" vertical="center" wrapText="1"/>
    </xf>
    <xf numFmtId="0" fontId="18" fillId="7" borderId="58"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18" fillId="7" borderId="24" xfId="0" applyFont="1" applyFill="1" applyBorder="1" applyAlignment="1">
      <alignment horizontal="center" vertical="center" wrapText="1"/>
    </xf>
    <xf numFmtId="0" fontId="18" fillId="7" borderId="45" xfId="0" applyFont="1" applyFill="1" applyBorder="1" applyAlignment="1">
      <alignment horizontal="center" vertical="center" wrapText="1"/>
    </xf>
    <xf numFmtId="0" fontId="18" fillId="3" borderId="52" xfId="0" applyFont="1" applyFill="1" applyBorder="1" applyAlignment="1">
      <alignment horizontal="center" vertical="top" wrapText="1"/>
    </xf>
    <xf numFmtId="0" fontId="18" fillId="3" borderId="43" xfId="0" applyFont="1" applyFill="1" applyBorder="1" applyAlignment="1">
      <alignment horizontal="center" vertical="top" wrapText="1"/>
    </xf>
    <xf numFmtId="0" fontId="27" fillId="0" borderId="0" xfId="0" applyFont="1" applyAlignment="1">
      <alignment horizontal="left" vertical="center" wrapText="1"/>
    </xf>
    <xf numFmtId="0" fontId="34" fillId="0" borderId="10" xfId="0" applyFont="1" applyBorder="1" applyAlignment="1">
      <alignment horizontal="center"/>
    </xf>
    <xf numFmtId="0" fontId="34" fillId="0" borderId="11" xfId="0" applyFont="1" applyBorder="1" applyAlignment="1">
      <alignment horizontal="center"/>
    </xf>
    <xf numFmtId="0" fontId="84" fillId="0" borderId="2" xfId="4" applyFont="1" applyBorder="1" applyAlignment="1">
      <alignment horizontal="center" vertical="center" wrapText="1"/>
    </xf>
    <xf numFmtId="0" fontId="84" fillId="0" borderId="3" xfId="4" applyFont="1" applyBorder="1" applyAlignment="1">
      <alignment horizontal="center" vertical="center" wrapText="1"/>
    </xf>
    <xf numFmtId="0" fontId="84" fillId="0" borderId="4" xfId="4" applyFont="1" applyBorder="1" applyAlignment="1">
      <alignment horizontal="center" vertical="center" wrapText="1"/>
    </xf>
    <xf numFmtId="0" fontId="48" fillId="0" borderId="0" xfId="0" applyFont="1" applyAlignment="1">
      <alignment vertical="top" wrapText="1"/>
    </xf>
    <xf numFmtId="0" fontId="57" fillId="6" borderId="0" xfId="4" applyFont="1" applyFill="1" applyAlignment="1">
      <alignment horizontal="left" vertical="top" wrapText="1"/>
    </xf>
    <xf numFmtId="0" fontId="56" fillId="6" borderId="0" xfId="0" applyFont="1" applyFill="1" applyAlignment="1">
      <alignment wrapText="1"/>
    </xf>
    <xf numFmtId="0" fontId="48" fillId="0" borderId="0" xfId="0" applyFont="1" applyAlignment="1">
      <alignment horizontal="justify" vertical="center" wrapText="1"/>
    </xf>
    <xf numFmtId="0" fontId="48" fillId="0" borderId="0" xfId="0" applyFont="1"/>
    <xf numFmtId="0" fontId="18" fillId="7" borderId="23" xfId="0" applyFont="1" applyFill="1" applyBorder="1" applyAlignment="1">
      <alignment horizontal="center" vertical="center"/>
    </xf>
    <xf numFmtId="0" fontId="18" fillId="7" borderId="24" xfId="0" applyFont="1" applyFill="1" applyBorder="1" applyAlignment="1">
      <alignment horizontal="center" vertical="center"/>
    </xf>
    <xf numFmtId="0" fontId="18" fillId="7" borderId="45" xfId="0" applyFont="1" applyFill="1" applyBorder="1" applyAlignment="1">
      <alignment horizontal="center" vertical="center"/>
    </xf>
    <xf numFmtId="0" fontId="48" fillId="0" borderId="2" xfId="4" applyFont="1" applyBorder="1" applyAlignment="1">
      <alignment horizontal="center" vertical="center" wrapText="1"/>
    </xf>
    <xf numFmtId="0" fontId="48" fillId="0" borderId="3" xfId="4" applyFont="1" applyBorder="1" applyAlignment="1">
      <alignment horizontal="center" vertical="center" wrapText="1"/>
    </xf>
    <xf numFmtId="0" fontId="48" fillId="0" borderId="4" xfId="4" applyFont="1" applyBorder="1" applyAlignment="1">
      <alignment horizontal="center" vertical="center" wrapText="1"/>
    </xf>
    <xf numFmtId="0" fontId="21" fillId="4" borderId="10" xfId="0" applyFont="1" applyFill="1" applyBorder="1" applyAlignment="1">
      <alignment vertical="top"/>
    </xf>
    <xf numFmtId="0" fontId="0" fillId="0" borderId="11" xfId="0" applyBorder="1" applyAlignment="1">
      <alignment vertical="top"/>
    </xf>
    <xf numFmtId="0" fontId="57" fillId="6" borderId="0" xfId="4" applyFont="1" applyFill="1" applyAlignment="1">
      <alignment horizontal="left"/>
    </xf>
    <xf numFmtId="0" fontId="18" fillId="7" borderId="59" xfId="0" applyFont="1" applyFill="1" applyBorder="1" applyAlignment="1">
      <alignment horizontal="center" vertical="center" wrapText="1"/>
    </xf>
    <xf numFmtId="0" fontId="19" fillId="7" borderId="0" xfId="0" applyFont="1" applyFill="1" applyAlignment="1">
      <alignment horizontal="center" vertical="center"/>
    </xf>
    <xf numFmtId="0" fontId="19" fillId="7" borderId="5" xfId="0" applyFont="1" applyFill="1" applyBorder="1" applyAlignment="1">
      <alignment horizontal="center" vertical="center"/>
    </xf>
    <xf numFmtId="0" fontId="71" fillId="6" borderId="0" xfId="4" applyFont="1" applyFill="1" applyAlignment="1">
      <alignment horizontal="left" vertical="top"/>
    </xf>
    <xf numFmtId="0" fontId="21" fillId="0" borderId="10" xfId="0" applyFont="1" applyBorder="1" applyAlignment="1">
      <alignment horizontal="center"/>
    </xf>
    <xf numFmtId="0" fontId="21" fillId="0" borderId="11" xfId="0" applyFont="1" applyBorder="1" applyAlignment="1">
      <alignment horizontal="center"/>
    </xf>
    <xf numFmtId="0" fontId="46" fillId="0" borderId="2" xfId="4" applyFont="1" applyBorder="1" applyAlignment="1">
      <alignment horizontal="center" vertical="center" wrapText="1"/>
    </xf>
    <xf numFmtId="0" fontId="46" fillId="0" borderId="3" xfId="4" applyFont="1" applyBorder="1" applyAlignment="1">
      <alignment horizontal="center" vertical="center" wrapText="1"/>
    </xf>
    <xf numFmtId="0" fontId="46" fillId="0" borderId="4" xfId="4" applyFont="1" applyBorder="1" applyAlignment="1">
      <alignment horizontal="center" vertical="center" wrapText="1"/>
    </xf>
    <xf numFmtId="14" fontId="46" fillId="0" borderId="10" xfId="4" applyNumberFormat="1" applyFont="1" applyBorder="1" applyAlignment="1">
      <alignment horizontal="center" vertical="center"/>
    </xf>
    <xf numFmtId="14" fontId="46" fillId="0" borderId="11" xfId="4" applyNumberFormat="1" applyFont="1" applyBorder="1" applyAlignment="1">
      <alignment horizontal="center" vertical="center"/>
    </xf>
    <xf numFmtId="0" fontId="21" fillId="0" borderId="10" xfId="4" applyFont="1" applyBorder="1" applyAlignment="1">
      <alignment vertical="center"/>
    </xf>
    <xf numFmtId="0" fontId="21" fillId="0" borderId="11" xfId="4" applyFont="1" applyBorder="1" applyAlignment="1">
      <alignment vertical="center"/>
    </xf>
    <xf numFmtId="0" fontId="46" fillId="4" borderId="2" xfId="18" applyFont="1" applyFill="1" applyBorder="1" applyAlignment="1">
      <alignment horizontal="center" vertical="center" wrapText="1"/>
    </xf>
    <xf numFmtId="0" fontId="46" fillId="4" borderId="3" xfId="18" applyFont="1" applyFill="1" applyBorder="1" applyAlignment="1">
      <alignment horizontal="center" vertical="center" wrapText="1"/>
    </xf>
    <xf numFmtId="0" fontId="46" fillId="4" borderId="4" xfId="18" applyFont="1" applyFill="1" applyBorder="1" applyAlignment="1">
      <alignment horizontal="center" vertical="center" wrapText="1"/>
    </xf>
    <xf numFmtId="0" fontId="57" fillId="0" borderId="0" xfId="0" applyFont="1" applyAlignment="1">
      <alignment horizontal="justify" vertical="center"/>
    </xf>
    <xf numFmtId="0" fontId="77" fillId="0" borderId="0" xfId="0" applyFont="1"/>
  </cellXfs>
  <cellStyles count="29">
    <cellStyle name="Accent6 2" xfId="5" xr:uid="{00000000-0005-0000-0000-000000000000}"/>
    <cellStyle name="Comma 2" xfId="10" xr:uid="{00000000-0005-0000-0000-000001000000}"/>
    <cellStyle name="Comma 2 2" xfId="17" xr:uid="{00000000-0005-0000-0000-000002000000}"/>
    <cellStyle name="Hyperlink" xfId="21" builtinId="8"/>
    <cellStyle name="Normal" xfId="0" builtinId="0"/>
    <cellStyle name="Normal 101" xfId="8" xr:uid="{00000000-0005-0000-0000-000005000000}"/>
    <cellStyle name="Normal 103 2" xfId="15" xr:uid="{00000000-0005-0000-0000-000006000000}"/>
    <cellStyle name="Normal 11" xfId="28" xr:uid="{88B945E3-1E0A-4F64-A306-28F5EBBAAE28}"/>
    <cellStyle name="Normal 129" xfId="7" xr:uid="{00000000-0005-0000-0000-000007000000}"/>
    <cellStyle name="Normal 130" xfId="6" xr:uid="{00000000-0005-0000-0000-000008000000}"/>
    <cellStyle name="Normal 2" xfId="9" xr:uid="{00000000-0005-0000-0000-000009000000}"/>
    <cellStyle name="Normal 2 2" xfId="11" xr:uid="{00000000-0005-0000-0000-00000A000000}"/>
    <cellStyle name="Normal 2 2 2" xfId="13" xr:uid="{00000000-0005-0000-0000-00000B000000}"/>
    <cellStyle name="Normal 2 2 3" xfId="26" xr:uid="{00000000-0005-0000-0000-00000C000000}"/>
    <cellStyle name="Normal 2 3" xfId="18" xr:uid="{00000000-0005-0000-0000-00000D000000}"/>
    <cellStyle name="Normal 2 6" xfId="24" xr:uid="{00000000-0005-0000-0000-00000E000000}"/>
    <cellStyle name="Normal 3" xfId="12" xr:uid="{00000000-0005-0000-0000-00000F000000}"/>
    <cellStyle name="Normal 3 2" xfId="19" xr:uid="{00000000-0005-0000-0000-000010000000}"/>
    <cellStyle name="Normal 4" xfId="4" xr:uid="{00000000-0005-0000-0000-000011000000}"/>
    <cellStyle name="Normal 4 2" xfId="25" xr:uid="{00000000-0005-0000-0000-000012000000}"/>
    <cellStyle name="Normal 5" xfId="16" xr:uid="{00000000-0005-0000-0000-000013000000}"/>
    <cellStyle name="Normal 6" xfId="2" xr:uid="{00000000-0005-0000-0000-000014000000}"/>
    <cellStyle name="Normal 6 2" xfId="27" xr:uid="{33497F98-C69A-45E4-B813-586C0CBCA52E}"/>
    <cellStyle name="Normal 7 2" xfId="14" xr:uid="{00000000-0005-0000-0000-000015000000}"/>
    <cellStyle name="Normal 7 2 2" xfId="20" xr:uid="{00000000-0005-0000-0000-000016000000}"/>
    <cellStyle name="Normal_Sheet1" xfId="3" xr:uid="{00000000-0005-0000-0000-000019000000}"/>
    <cellStyle name="Percent" xfId="1" builtinId="5"/>
    <cellStyle name="Percent 2" xfId="23" xr:uid="{00000000-0005-0000-0000-00001B000000}"/>
    <cellStyle name="Обычный 3" xfId="22" xr:uid="{00000000-0005-0000-0000-00001C000000}"/>
  </cellStyles>
  <dxfs count="0"/>
  <tableStyles count="1" defaultTableStyle="TableStyleMedium2" defaultPivotStyle="PivotStyleLight16">
    <tableStyle name="Invisible" pivot="0" table="0" count="0" xr9:uid="{00000000-0011-0000-FFFF-FFFF00000000}"/>
  </tableStyles>
  <colors>
    <mruColors>
      <color rgb="FFB48E75"/>
      <color rgb="FFD8D9D9"/>
      <color rgb="FFAC8160"/>
      <color rgb="FF87643D"/>
      <color rgb="FFD9B28B"/>
      <color rgb="FFD9D9D9"/>
      <color rgb="FFBB9469"/>
      <color rgb="FFF2F2F2"/>
      <color rgb="FFF7EEE5"/>
      <color rgb="FF62B6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5.xml"/><Relationship Id="rId1" Type="http://schemas.microsoft.com/office/2011/relationships/chartStyle" Target="style15.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6.xml"/><Relationship Id="rId1" Type="http://schemas.microsoft.com/office/2011/relationships/chartStyle" Target="style16.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7.xml"/><Relationship Id="rId1" Type="http://schemas.microsoft.com/office/2011/relationships/chartStyle" Target="style17.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8.xml"/><Relationship Id="rId1" Type="http://schemas.microsoft.com/office/2011/relationships/chartStyle" Target="style18.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9.xml"/><Relationship Id="rId1" Type="http://schemas.microsoft.com/office/2011/relationships/chartStyle" Target="style19.xml"/></Relationships>
</file>

<file path=xl/charts/_rels/chart17.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23.xml"/><Relationship Id="rId1" Type="http://schemas.microsoft.com/office/2011/relationships/chartStyle" Target="style23.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25.xml"/><Relationship Id="rId1" Type="http://schemas.microsoft.com/office/2011/relationships/chartStyle" Target="style25.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26.xml"/><Relationship Id="rId1" Type="http://schemas.microsoft.com/office/2011/relationships/chartStyle" Target="style26.xml"/></Relationships>
</file>

<file path=xl/charts/_rels/chart2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33.xml"/><Relationship Id="rId1" Type="http://schemas.microsoft.com/office/2011/relationships/chartStyle" Target="style33.xml"/><Relationship Id="rId4" Type="http://schemas.openxmlformats.org/officeDocument/2006/relationships/chartUserShapes" Target="../drawings/drawing17.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34.xml"/><Relationship Id="rId1" Type="http://schemas.microsoft.com/office/2011/relationships/chartStyle" Target="style34.xml"/></Relationships>
</file>

<file path=xl/charts/_rels/chart24.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25.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37.xml"/><Relationship Id="rId1" Type="http://schemas.microsoft.com/office/2011/relationships/chartStyle" Target="style37.xml"/></Relationships>
</file>

<file path=xl/charts/_rels/chart27.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28.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40.xml"/><Relationship Id="rId1" Type="http://schemas.microsoft.com/office/2011/relationships/chartStyle" Target="style40.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42.xml"/><Relationship Id="rId1" Type="http://schemas.microsoft.com/office/2011/relationships/chartStyle" Target="style42.xml"/></Relationships>
</file>

<file path=xl/charts/_rels/chart34.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44.xml"/><Relationship Id="rId1" Type="http://schemas.microsoft.com/office/2011/relationships/chartStyle" Target="style44.xml"/></Relationships>
</file>

<file path=xl/charts/_rels/chart36.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37.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38.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39.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0.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41.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42.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43.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10.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27.xml"/><Relationship Id="rId1" Type="http://schemas.microsoft.com/office/2011/relationships/chartStyle" Target="style27.xml"/></Relationships>
</file>

<file path=xl/charts/_rels/chartEx11.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28.xml"/><Relationship Id="rId1" Type="http://schemas.microsoft.com/office/2011/relationships/chartStyle" Target="style28.xml"/></Relationships>
</file>

<file path=xl/charts/_rels/chartEx12.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9.xml"/><Relationship Id="rId1" Type="http://schemas.microsoft.com/office/2011/relationships/chartStyle" Target="style29.xml"/></Relationships>
</file>

<file path=xl/charts/_rels/chartEx13.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31.xml"/><Relationship Id="rId1" Type="http://schemas.microsoft.com/office/2011/relationships/chartStyle" Target="style31.xml"/></Relationships>
</file>

<file path=xl/charts/_rels/chartEx14.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32.xml"/><Relationship Id="rId1" Type="http://schemas.microsoft.com/office/2011/relationships/chartStyle" Target="style32.xml"/></Relationships>
</file>

<file path=xl/charts/_rels/chartEx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2.xml"/><Relationship Id="rId1" Type="http://schemas.microsoft.com/office/2011/relationships/chartStyle" Target="style12.xml"/></Relationships>
</file>

<file path=xl/charts/_rels/chartEx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3.xml"/><Relationship Id="rId1" Type="http://schemas.microsoft.com/office/2011/relationships/chartStyle" Target="style13.xml"/></Relationships>
</file>

<file path=xl/charts/_rels/chartEx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4.xml"/><Relationship Id="rId1" Type="http://schemas.microsoft.com/office/2011/relationships/chartStyle" Target="style14.xml"/></Relationships>
</file>

<file path=xl/charts/_rels/chartEx7.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21.xml"/><Relationship Id="rId1" Type="http://schemas.microsoft.com/office/2011/relationships/chartStyle" Target="style21.xml"/></Relationships>
</file>

<file path=xl/charts/_rels/chartEx8.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22.xml"/><Relationship Id="rId1" Type="http://schemas.microsoft.com/office/2011/relationships/chartStyle" Target="style22.xml"/></Relationships>
</file>

<file path=xl/charts/_rels/chartEx9.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24.xml"/><Relationship Id="rId1" Type="http://schemas.microsoft.com/office/2011/relationships/chartStyle" Target="style2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'D1'!$B$35</c:f>
              <c:strCache>
                <c:ptCount val="1"/>
                <c:pt idx="0">
                  <c:v>RUS</c:v>
                </c:pt>
              </c:strCache>
            </c:strRef>
          </c:tx>
          <c:spPr>
            <a:ln w="34925" cap="rnd">
              <a:solidFill>
                <a:schemeClr val="tx1">
                  <a:lumMod val="65000"/>
                  <a:lumOff val="35000"/>
                </a:schemeClr>
              </a:solidFill>
              <a:prstDash val="sysDot"/>
              <a:round/>
            </a:ln>
            <a:effectLst/>
          </c:spPr>
          <c:marker>
            <c:symbol val="none"/>
          </c:marker>
          <c:cat>
            <c:multiLvlStrRef>
              <c:f>'D1'!$C$33:$G$34</c:f>
              <c:multiLvlStrCache>
                <c:ptCount val="5"/>
                <c:lvl>
                  <c:pt idx="0">
                    <c:v>I</c:v>
                  </c:pt>
                  <c:pt idx="1">
                    <c:v>II</c:v>
                  </c:pt>
                  <c:pt idx="2">
                    <c:v>III</c:v>
                  </c:pt>
                  <c:pt idx="3">
                    <c:v>IV</c:v>
                  </c:pt>
                  <c:pt idx="4">
                    <c:v>I</c:v>
                  </c:pt>
                </c:lvl>
                <c:lvl>
                  <c:pt idx="0">
                    <c:v>2024</c:v>
                  </c:pt>
                  <c:pt idx="4">
                    <c:v>2025</c:v>
                  </c:pt>
                </c:lvl>
              </c:multiLvlStrCache>
            </c:multiLvlStrRef>
          </c:cat>
          <c:val>
            <c:numRef>
              <c:f>'D1'!$C$35:$G$35</c:f>
              <c:numCache>
                <c:formatCode>0.0</c:formatCode>
                <c:ptCount val="5"/>
                <c:pt idx="0">
                  <c:v>105.4</c:v>
                </c:pt>
                <c:pt idx="1">
                  <c:v>104.1</c:v>
                </c:pt>
                <c:pt idx="2">
                  <c:v>103.1</c:v>
                </c:pt>
                <c:pt idx="3">
                  <c:v>103.8</c:v>
                </c:pt>
                <c:pt idx="4">
                  <c:v>101.5</c:v>
                </c:pt>
              </c:numCache>
            </c:numRef>
          </c:val>
          <c:smooth val="0"/>
          <c:extLst>
            <c:ext xmlns:c16="http://schemas.microsoft.com/office/drawing/2014/chart" uri="{C3380CC4-5D6E-409C-BE32-E72D297353CC}">
              <c16:uniqueId val="{00000000-A722-4D27-BDE0-C545B1A7491C}"/>
            </c:ext>
          </c:extLst>
        </c:ser>
        <c:ser>
          <c:idx val="1"/>
          <c:order val="1"/>
          <c:tx>
            <c:strRef>
              <c:f>'D1'!$B$36</c:f>
              <c:strCache>
                <c:ptCount val="1"/>
                <c:pt idx="0">
                  <c:v>UKR</c:v>
                </c:pt>
              </c:strCache>
            </c:strRef>
          </c:tx>
          <c:spPr>
            <a:ln w="28575" cap="rnd">
              <a:solidFill>
                <a:schemeClr val="accent2">
                  <a:lumMod val="50000"/>
                </a:schemeClr>
              </a:solidFill>
              <a:prstDash val="sysDash"/>
              <a:round/>
            </a:ln>
            <a:effectLst/>
          </c:spPr>
          <c:marker>
            <c:symbol val="none"/>
          </c:marker>
          <c:cat>
            <c:multiLvlStrRef>
              <c:f>'D1'!$C$33:$G$34</c:f>
              <c:multiLvlStrCache>
                <c:ptCount val="5"/>
                <c:lvl>
                  <c:pt idx="0">
                    <c:v>I</c:v>
                  </c:pt>
                  <c:pt idx="1">
                    <c:v>II</c:v>
                  </c:pt>
                  <c:pt idx="2">
                    <c:v>III</c:v>
                  </c:pt>
                  <c:pt idx="3">
                    <c:v>IV</c:v>
                  </c:pt>
                  <c:pt idx="4">
                    <c:v>I</c:v>
                  </c:pt>
                </c:lvl>
                <c:lvl>
                  <c:pt idx="0">
                    <c:v>2024</c:v>
                  </c:pt>
                  <c:pt idx="4">
                    <c:v>2025</c:v>
                  </c:pt>
                </c:lvl>
              </c:multiLvlStrCache>
            </c:multiLvlStrRef>
          </c:cat>
          <c:val>
            <c:numRef>
              <c:f>'D1'!$C$36:$G$36</c:f>
              <c:numCache>
                <c:formatCode>0.0</c:formatCode>
                <c:ptCount val="5"/>
                <c:pt idx="0">
                  <c:v>103.9</c:v>
                </c:pt>
                <c:pt idx="1">
                  <c:v>103.7</c:v>
                </c:pt>
                <c:pt idx="2">
                  <c:v>102.1</c:v>
                </c:pt>
                <c:pt idx="3">
                  <c:v>99.9</c:v>
                </c:pt>
                <c:pt idx="4">
                  <c:v>101.1</c:v>
                </c:pt>
              </c:numCache>
            </c:numRef>
          </c:val>
          <c:smooth val="0"/>
          <c:extLst>
            <c:ext xmlns:c16="http://schemas.microsoft.com/office/drawing/2014/chart" uri="{C3380CC4-5D6E-409C-BE32-E72D297353CC}">
              <c16:uniqueId val="{00000001-A722-4D27-BDE0-C545B1A7491C}"/>
            </c:ext>
          </c:extLst>
        </c:ser>
        <c:ser>
          <c:idx val="2"/>
          <c:order val="2"/>
          <c:tx>
            <c:strRef>
              <c:f>'D1'!$B$37</c:f>
              <c:strCache>
                <c:ptCount val="1"/>
                <c:pt idx="0">
                  <c:v>ROU</c:v>
                </c:pt>
              </c:strCache>
            </c:strRef>
          </c:tx>
          <c:spPr>
            <a:ln w="28575" cap="rnd">
              <a:solidFill>
                <a:schemeClr val="tx1"/>
              </a:solidFill>
              <a:prstDash val="dash"/>
              <a:round/>
            </a:ln>
            <a:effectLst/>
          </c:spPr>
          <c:marker>
            <c:symbol val="none"/>
          </c:marker>
          <c:cat>
            <c:multiLvlStrRef>
              <c:f>'D1'!$C$33:$G$34</c:f>
              <c:multiLvlStrCache>
                <c:ptCount val="5"/>
                <c:lvl>
                  <c:pt idx="0">
                    <c:v>I</c:v>
                  </c:pt>
                  <c:pt idx="1">
                    <c:v>II</c:v>
                  </c:pt>
                  <c:pt idx="2">
                    <c:v>III</c:v>
                  </c:pt>
                  <c:pt idx="3">
                    <c:v>IV</c:v>
                  </c:pt>
                  <c:pt idx="4">
                    <c:v>I</c:v>
                  </c:pt>
                </c:lvl>
                <c:lvl>
                  <c:pt idx="0">
                    <c:v>2024</c:v>
                  </c:pt>
                  <c:pt idx="4">
                    <c:v>2025</c:v>
                  </c:pt>
                </c:lvl>
              </c:multiLvlStrCache>
            </c:multiLvlStrRef>
          </c:cat>
          <c:val>
            <c:numRef>
              <c:f>'D1'!$C$37:$G$37</c:f>
              <c:numCache>
                <c:formatCode>0.0</c:formatCode>
                <c:ptCount val="5"/>
                <c:pt idx="0">
                  <c:v>100.5</c:v>
                </c:pt>
                <c:pt idx="1">
                  <c:v>100.9</c:v>
                </c:pt>
                <c:pt idx="2">
                  <c:v>101.2</c:v>
                </c:pt>
                <c:pt idx="3">
                  <c:v>100.7</c:v>
                </c:pt>
                <c:pt idx="4">
                  <c:v>100.2</c:v>
                </c:pt>
              </c:numCache>
            </c:numRef>
          </c:val>
          <c:smooth val="0"/>
          <c:extLst>
            <c:ext xmlns:c16="http://schemas.microsoft.com/office/drawing/2014/chart" uri="{C3380CC4-5D6E-409C-BE32-E72D297353CC}">
              <c16:uniqueId val="{00000002-A722-4D27-BDE0-C545B1A7491C}"/>
            </c:ext>
          </c:extLst>
        </c:ser>
        <c:ser>
          <c:idx val="3"/>
          <c:order val="3"/>
          <c:tx>
            <c:strRef>
              <c:f>'D1'!$B$38</c:f>
              <c:strCache>
                <c:ptCount val="1"/>
                <c:pt idx="0">
                  <c:v>UE</c:v>
                </c:pt>
              </c:strCache>
            </c:strRef>
          </c:tx>
          <c:spPr>
            <a:ln>
              <a:solidFill>
                <a:schemeClr val="accent2">
                  <a:lumMod val="50000"/>
                </a:schemeClr>
              </a:solidFill>
            </a:ln>
          </c:spPr>
          <c:marker>
            <c:symbol val="none"/>
          </c:marker>
          <c:cat>
            <c:multiLvlStrRef>
              <c:f>'D1'!$C$33:$G$34</c:f>
              <c:multiLvlStrCache>
                <c:ptCount val="5"/>
                <c:lvl>
                  <c:pt idx="0">
                    <c:v>I</c:v>
                  </c:pt>
                  <c:pt idx="1">
                    <c:v>II</c:v>
                  </c:pt>
                  <c:pt idx="2">
                    <c:v>III</c:v>
                  </c:pt>
                  <c:pt idx="3">
                    <c:v>IV</c:v>
                  </c:pt>
                  <c:pt idx="4">
                    <c:v>I</c:v>
                  </c:pt>
                </c:lvl>
                <c:lvl>
                  <c:pt idx="0">
                    <c:v>2024</c:v>
                  </c:pt>
                  <c:pt idx="4">
                    <c:v>2025</c:v>
                  </c:pt>
                </c:lvl>
              </c:multiLvlStrCache>
            </c:multiLvlStrRef>
          </c:cat>
          <c:val>
            <c:numRef>
              <c:f>'D1'!$C$38:$G$38</c:f>
              <c:numCache>
                <c:formatCode>0.0</c:formatCode>
                <c:ptCount val="5"/>
                <c:pt idx="0">
                  <c:v>100</c:v>
                </c:pt>
                <c:pt idx="1">
                  <c:v>100.3</c:v>
                </c:pt>
                <c:pt idx="2">
                  <c:v>100.4</c:v>
                </c:pt>
                <c:pt idx="3">
                  <c:v>100.4</c:v>
                </c:pt>
                <c:pt idx="4">
                  <c:v>100.3</c:v>
                </c:pt>
              </c:numCache>
            </c:numRef>
          </c:val>
          <c:smooth val="0"/>
          <c:extLst>
            <c:ext xmlns:c16="http://schemas.microsoft.com/office/drawing/2014/chart" uri="{C3380CC4-5D6E-409C-BE32-E72D297353CC}">
              <c16:uniqueId val="{00000003-A722-4D27-BDE0-C545B1A7491C}"/>
            </c:ext>
          </c:extLst>
        </c:ser>
        <c:ser>
          <c:idx val="4"/>
          <c:order val="4"/>
          <c:tx>
            <c:strRef>
              <c:f>'D1'!#REF!</c:f>
              <c:strCache>
                <c:ptCount val="1"/>
                <c:pt idx="0">
                  <c:v>#REF!</c:v>
                </c:pt>
              </c:strCache>
            </c:strRef>
          </c:tx>
          <c:marker>
            <c:symbol val="none"/>
          </c:marker>
          <c:cat>
            <c:multiLvlStrRef>
              <c:f>'D1'!$C$33:$G$34</c:f>
              <c:multiLvlStrCache>
                <c:ptCount val="5"/>
                <c:lvl>
                  <c:pt idx="0">
                    <c:v>I</c:v>
                  </c:pt>
                  <c:pt idx="1">
                    <c:v>II</c:v>
                  </c:pt>
                  <c:pt idx="2">
                    <c:v>III</c:v>
                  </c:pt>
                  <c:pt idx="3">
                    <c:v>IV</c:v>
                  </c:pt>
                  <c:pt idx="4">
                    <c:v>I</c:v>
                  </c:pt>
                </c:lvl>
                <c:lvl>
                  <c:pt idx="0">
                    <c:v>2024</c:v>
                  </c:pt>
                  <c:pt idx="4">
                    <c:v>2025</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4-A722-4D27-BDE0-C545B1A7491C}"/>
            </c:ext>
          </c:extLst>
        </c:ser>
        <c:ser>
          <c:idx val="5"/>
          <c:order val="5"/>
          <c:tx>
            <c:strRef>
              <c:f>'D1'!$B$39</c:f>
              <c:strCache>
                <c:ptCount val="1"/>
                <c:pt idx="0">
                  <c:v>MDA</c:v>
                </c:pt>
              </c:strCache>
            </c:strRef>
          </c:tx>
          <c:spPr>
            <a:ln>
              <a:solidFill>
                <a:srgbClr val="FAB406"/>
              </a:solidFill>
            </a:ln>
          </c:spPr>
          <c:marker>
            <c:symbol val="none"/>
          </c:marker>
          <c:cat>
            <c:multiLvlStrRef>
              <c:f>'D1'!$C$33:$G$34</c:f>
              <c:multiLvlStrCache>
                <c:ptCount val="5"/>
                <c:lvl>
                  <c:pt idx="0">
                    <c:v>I</c:v>
                  </c:pt>
                  <c:pt idx="1">
                    <c:v>II</c:v>
                  </c:pt>
                  <c:pt idx="2">
                    <c:v>III</c:v>
                  </c:pt>
                  <c:pt idx="3">
                    <c:v>IV</c:v>
                  </c:pt>
                  <c:pt idx="4">
                    <c:v>I</c:v>
                  </c:pt>
                </c:lvl>
                <c:lvl>
                  <c:pt idx="0">
                    <c:v>2024</c:v>
                  </c:pt>
                  <c:pt idx="4">
                    <c:v>2025</c:v>
                  </c:pt>
                </c:lvl>
              </c:multiLvlStrCache>
            </c:multiLvlStrRef>
          </c:cat>
          <c:val>
            <c:numRef>
              <c:f>'D1'!$C$39:$G$39</c:f>
              <c:numCache>
                <c:formatCode>0.0</c:formatCode>
                <c:ptCount val="5"/>
                <c:pt idx="0">
                  <c:v>102</c:v>
                </c:pt>
                <c:pt idx="1">
                  <c:v>102.5</c:v>
                </c:pt>
                <c:pt idx="2">
                  <c:v>98.1</c:v>
                </c:pt>
                <c:pt idx="3">
                  <c:v>98.7</c:v>
                </c:pt>
                <c:pt idx="4">
                  <c:v>98.8</c:v>
                </c:pt>
              </c:numCache>
            </c:numRef>
          </c:val>
          <c:smooth val="0"/>
          <c:extLst>
            <c:ext xmlns:c16="http://schemas.microsoft.com/office/drawing/2014/chart" uri="{C3380CC4-5D6E-409C-BE32-E72D297353CC}">
              <c16:uniqueId val="{00000005-A722-4D27-BDE0-C545B1A7491C}"/>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majorGridlines>
          <c:spPr>
            <a:ln>
              <a:solidFill>
                <a:schemeClr val="bg1">
                  <a:lumMod val="65000"/>
                </a:schemeClr>
              </a:solidFill>
              <a:prstDash val="dash"/>
            </a:ln>
          </c:spPr>
        </c:majorGridlines>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sz="800">
                <a:latin typeface="Cambria" panose="02040503050406030204" pitchFamily="18" charset="0"/>
                <a:ea typeface="Cambria" panose="02040503050406030204" pitchFamily="18" charset="0"/>
              </a:defRPr>
            </a:pPr>
            <a:endParaRPr lang="ro-MD"/>
          </a:p>
        </c:txPr>
        <c:crossAx val="1"/>
        <c:crosses val="autoZero"/>
        <c:auto val="1"/>
        <c:lblAlgn val="ctr"/>
        <c:lblOffset val="0"/>
        <c:noMultiLvlLbl val="0"/>
      </c:catAx>
      <c:valAx>
        <c:axId val="1"/>
        <c:scaling>
          <c:orientation val="minMax"/>
          <c:max val="106"/>
          <c:min val="96"/>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ln w="9525">
            <a:noFill/>
          </a:ln>
        </c:spPr>
        <c:txPr>
          <a:bodyPr rot="0" vert="horz"/>
          <a:lstStyle/>
          <a:p>
            <a:pPr>
              <a:defRPr sz="900">
                <a:latin typeface="Cambria" panose="02040503050406030204" pitchFamily="18" charset="0"/>
                <a:ea typeface="Cambria" panose="02040503050406030204" pitchFamily="18" charset="0"/>
              </a:defRPr>
            </a:pPr>
            <a:endParaRPr lang="ro-MD"/>
          </a:p>
        </c:txPr>
        <c:crossAx val="543011552"/>
        <c:crosses val="autoZero"/>
        <c:crossBetween val="between"/>
        <c:majorUnit val="2"/>
      </c:valAx>
      <c:spPr>
        <a:noFill/>
        <a:ln w="25400">
          <a:noFill/>
        </a:ln>
      </c:spPr>
    </c:plotArea>
    <c:legend>
      <c:legendPos val="b"/>
      <c:legendEntry>
        <c:idx val="4"/>
        <c:delete val="1"/>
      </c:legendEntry>
      <c:layout>
        <c:manualLayout>
          <c:xMode val="edge"/>
          <c:yMode val="edge"/>
          <c:x val="4.2282961205191816E-2"/>
          <c:y val="0.87468888358652142"/>
          <c:w val="0.9309538247264727"/>
          <c:h val="0.10598769850738354"/>
        </c:manualLayout>
      </c:layout>
      <c:overlay val="0"/>
      <c:spPr>
        <a:noFill/>
        <a:ln w="25400">
          <a:noFill/>
        </a:ln>
      </c:spPr>
      <c:txPr>
        <a:bodyPr/>
        <a:lstStyle/>
        <a:p>
          <a:pPr>
            <a:defRPr sz="800">
              <a:latin typeface="Dubai Medium" panose="020B0603030403030204" pitchFamily="34" charset="-78"/>
              <a:cs typeface="Dubai Medium" panose="020B0603030403030204" pitchFamily="34" charset="-78"/>
            </a:defRPr>
          </a:pPr>
          <a:endParaRPr lang="ro-MD"/>
        </a:p>
      </c:txPr>
    </c:legend>
    <c:plotVisOnly val="0"/>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900" b="0" i="0" u="none" strike="noStrike" baseline="0">
          <a:solidFill>
            <a:srgbClr val="000000"/>
          </a:solidFill>
          <a:latin typeface="PermianSerifTypeface"/>
          <a:ea typeface="PermianSerifTypeface"/>
          <a:cs typeface="PermianSerifTypeface"/>
        </a:defRPr>
      </a:pPr>
      <a:endParaRPr lang="ro-MD"/>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899327004131942E-2"/>
          <c:y val="7.0450915857740007E-2"/>
          <c:w val="0.90868594546147308"/>
          <c:h val="0.79768556708189253"/>
        </c:manualLayout>
      </c:layout>
      <c:barChart>
        <c:barDir val="col"/>
        <c:grouping val="stacked"/>
        <c:varyColors val="0"/>
        <c:ser>
          <c:idx val="2"/>
          <c:order val="0"/>
          <c:tx>
            <c:strRef>
              <c:f>'D8'!$B$34</c:f>
              <c:strCache>
                <c:ptCount val="1"/>
                <c:pt idx="0">
                  <c:v>Altele </c:v>
                </c:pt>
              </c:strCache>
            </c:strRef>
          </c:tx>
          <c:spPr>
            <a:solidFill>
              <a:srgbClr val="7F7F7F"/>
            </a:solidFill>
          </c:spPr>
          <c:invertIfNegative val="0"/>
          <c:cat>
            <c:multiLvlStrRef>
              <c:f>'D8'!$C$26:$G$27</c:f>
              <c:multiLvlStrCache>
                <c:ptCount val="5"/>
                <c:lvl>
                  <c:pt idx="0">
                    <c:v>I</c:v>
                  </c:pt>
                  <c:pt idx="1">
                    <c:v>II</c:v>
                  </c:pt>
                  <c:pt idx="2">
                    <c:v>III</c:v>
                  </c:pt>
                  <c:pt idx="3">
                    <c:v>IV</c:v>
                  </c:pt>
                  <c:pt idx="4">
                    <c:v>I</c:v>
                  </c:pt>
                </c:lvl>
                <c:lvl>
                  <c:pt idx="0">
                    <c:v>2024</c:v>
                  </c:pt>
                  <c:pt idx="4">
                    <c:v>2025</c:v>
                  </c:pt>
                </c:lvl>
              </c:multiLvlStrCache>
            </c:multiLvlStrRef>
          </c:cat>
          <c:val>
            <c:numRef>
              <c:f>'D8'!$C$34:$G$34</c:f>
              <c:numCache>
                <c:formatCode>#,##0.00</c:formatCode>
                <c:ptCount val="5"/>
                <c:pt idx="0">
                  <c:v>23.819999999999936</c:v>
                </c:pt>
                <c:pt idx="1">
                  <c:v>29.710000000000051</c:v>
                </c:pt>
                <c:pt idx="2">
                  <c:v>34.88000000000001</c:v>
                </c:pt>
                <c:pt idx="3">
                  <c:v>29.680000000000032</c:v>
                </c:pt>
                <c:pt idx="4">
                  <c:v>28.53</c:v>
                </c:pt>
              </c:numCache>
            </c:numRef>
          </c:val>
          <c:extLst>
            <c:ext xmlns:c16="http://schemas.microsoft.com/office/drawing/2014/chart" uri="{C3380CC4-5D6E-409C-BE32-E72D297353CC}">
              <c16:uniqueId val="{00000006-4763-4730-AAE4-701482960886}"/>
            </c:ext>
          </c:extLst>
        </c:ser>
        <c:ser>
          <c:idx val="6"/>
          <c:order val="1"/>
          <c:tx>
            <c:strRef>
              <c:f>'D8'!$B$33</c:f>
              <c:strCache>
                <c:ptCount val="1"/>
                <c:pt idx="0">
                  <c:v>Pacură</c:v>
                </c:pt>
              </c:strCache>
            </c:strRef>
          </c:tx>
          <c:spPr>
            <a:solidFill>
              <a:srgbClr val="9B7151"/>
            </a:solidFill>
          </c:spPr>
          <c:invertIfNegative val="0"/>
          <c:cat>
            <c:multiLvlStrRef>
              <c:f>'D8'!$C$26:$G$27</c:f>
              <c:multiLvlStrCache>
                <c:ptCount val="5"/>
                <c:lvl>
                  <c:pt idx="0">
                    <c:v>I</c:v>
                  </c:pt>
                  <c:pt idx="1">
                    <c:v>II</c:v>
                  </c:pt>
                  <c:pt idx="2">
                    <c:v>III</c:v>
                  </c:pt>
                  <c:pt idx="3">
                    <c:v>IV</c:v>
                  </c:pt>
                  <c:pt idx="4">
                    <c:v>I</c:v>
                  </c:pt>
                </c:lvl>
                <c:lvl>
                  <c:pt idx="0">
                    <c:v>2024</c:v>
                  </c:pt>
                  <c:pt idx="4">
                    <c:v>2025</c:v>
                  </c:pt>
                </c:lvl>
              </c:multiLvlStrCache>
            </c:multiLvlStrRef>
          </c:cat>
          <c:val>
            <c:numRef>
              <c:f>'D8'!$C$33:$G$33</c:f>
              <c:numCache>
                <c:formatCode>#,##0.00</c:formatCode>
                <c:ptCount val="5"/>
                <c:pt idx="0">
                  <c:v>0.1</c:v>
                </c:pt>
                <c:pt idx="1">
                  <c:v>0.08</c:v>
                </c:pt>
                <c:pt idx="2">
                  <c:v>0.11</c:v>
                </c:pt>
                <c:pt idx="3">
                  <c:v>0.02</c:v>
                </c:pt>
                <c:pt idx="4">
                  <c:v>0.03</c:v>
                </c:pt>
              </c:numCache>
            </c:numRef>
          </c:val>
          <c:extLst>
            <c:ext xmlns:c16="http://schemas.microsoft.com/office/drawing/2014/chart" uri="{C3380CC4-5D6E-409C-BE32-E72D297353CC}">
              <c16:uniqueId val="{00000000-4763-4730-AAE4-701482960886}"/>
            </c:ext>
          </c:extLst>
        </c:ser>
        <c:ser>
          <c:idx val="1"/>
          <c:order val="2"/>
          <c:tx>
            <c:strRef>
              <c:f>'D8'!$B$32</c:f>
              <c:strCache>
                <c:ptCount val="1"/>
                <c:pt idx="0">
                  <c:v>Cărbune </c:v>
                </c:pt>
              </c:strCache>
            </c:strRef>
          </c:tx>
          <c:spPr>
            <a:solidFill>
              <a:srgbClr val="6A4D38"/>
            </a:solidFill>
          </c:spPr>
          <c:invertIfNegative val="0"/>
          <c:cat>
            <c:multiLvlStrRef>
              <c:f>'D8'!$C$26:$G$27</c:f>
              <c:multiLvlStrCache>
                <c:ptCount val="5"/>
                <c:lvl>
                  <c:pt idx="0">
                    <c:v>I</c:v>
                  </c:pt>
                  <c:pt idx="1">
                    <c:v>II</c:v>
                  </c:pt>
                  <c:pt idx="2">
                    <c:v>III</c:v>
                  </c:pt>
                  <c:pt idx="3">
                    <c:v>IV</c:v>
                  </c:pt>
                  <c:pt idx="4">
                    <c:v>I</c:v>
                  </c:pt>
                </c:lvl>
                <c:lvl>
                  <c:pt idx="0">
                    <c:v>2024</c:v>
                  </c:pt>
                  <c:pt idx="4">
                    <c:v>2025</c:v>
                  </c:pt>
                </c:lvl>
              </c:multiLvlStrCache>
            </c:multiLvlStrRef>
          </c:cat>
          <c:val>
            <c:numRef>
              <c:f>'D8'!$C$32:$G$32</c:f>
              <c:numCache>
                <c:formatCode>#,##0.00</c:formatCode>
                <c:ptCount val="5"/>
                <c:pt idx="0">
                  <c:v>3.06</c:v>
                </c:pt>
                <c:pt idx="1">
                  <c:v>2.4700000000000002</c:v>
                </c:pt>
                <c:pt idx="2">
                  <c:v>2.16</c:v>
                </c:pt>
                <c:pt idx="3">
                  <c:v>4.53</c:v>
                </c:pt>
                <c:pt idx="4">
                  <c:v>3.63</c:v>
                </c:pt>
              </c:numCache>
            </c:numRef>
          </c:val>
          <c:extLst>
            <c:ext xmlns:c16="http://schemas.microsoft.com/office/drawing/2014/chart" uri="{C3380CC4-5D6E-409C-BE32-E72D297353CC}">
              <c16:uniqueId val="{00000004-4763-4730-AAE4-701482960886}"/>
            </c:ext>
          </c:extLst>
        </c:ser>
        <c:ser>
          <c:idx val="4"/>
          <c:order val="4"/>
          <c:tx>
            <c:strRef>
              <c:f>'D8'!$B$31</c:f>
              <c:strCache>
                <c:ptCount val="1"/>
                <c:pt idx="0">
                  <c:v>Energie electrică</c:v>
                </c:pt>
              </c:strCache>
            </c:strRef>
          </c:tx>
          <c:spPr>
            <a:solidFill>
              <a:srgbClr val="B9977D"/>
            </a:solidFill>
            <a:ln>
              <a:solidFill>
                <a:sysClr val="window" lastClr="FFFFFF"/>
              </a:solidFill>
            </a:ln>
          </c:spPr>
          <c:invertIfNegative val="0"/>
          <c:cat>
            <c:multiLvlStrRef>
              <c:f>'D8'!$C$26:$G$27</c:f>
              <c:multiLvlStrCache>
                <c:ptCount val="5"/>
                <c:lvl>
                  <c:pt idx="0">
                    <c:v>I</c:v>
                  </c:pt>
                  <c:pt idx="1">
                    <c:v>II</c:v>
                  </c:pt>
                  <c:pt idx="2">
                    <c:v>III</c:v>
                  </c:pt>
                  <c:pt idx="3">
                    <c:v>IV</c:v>
                  </c:pt>
                  <c:pt idx="4">
                    <c:v>I</c:v>
                  </c:pt>
                </c:lvl>
                <c:lvl>
                  <c:pt idx="0">
                    <c:v>2024</c:v>
                  </c:pt>
                  <c:pt idx="4">
                    <c:v>2025</c:v>
                  </c:pt>
                </c:lvl>
              </c:multiLvlStrCache>
            </c:multiLvlStrRef>
          </c:cat>
          <c:val>
            <c:numRef>
              <c:f>'D8'!$C$31:$G$31</c:f>
              <c:numCache>
                <c:formatCode>#,##0.00</c:formatCode>
                <c:ptCount val="5"/>
                <c:pt idx="0">
                  <c:v>18.309999999999999</c:v>
                </c:pt>
                <c:pt idx="1">
                  <c:v>18.23</c:v>
                </c:pt>
                <c:pt idx="2">
                  <c:v>37.29</c:v>
                </c:pt>
                <c:pt idx="3">
                  <c:v>53.82</c:v>
                </c:pt>
                <c:pt idx="4">
                  <c:v>108.98</c:v>
                </c:pt>
              </c:numCache>
            </c:numRef>
          </c:val>
          <c:extLst>
            <c:ext xmlns:c16="http://schemas.microsoft.com/office/drawing/2014/chart" uri="{C3380CC4-5D6E-409C-BE32-E72D297353CC}">
              <c16:uniqueId val="{00000002-4763-4730-AAE4-701482960886}"/>
            </c:ext>
          </c:extLst>
        </c:ser>
        <c:ser>
          <c:idx val="0"/>
          <c:order val="5"/>
          <c:tx>
            <c:strRef>
              <c:f>'D8'!$B$30</c:f>
              <c:strCache>
                <c:ptCount val="1"/>
                <c:pt idx="0">
                  <c:v>Benzine auto </c:v>
                </c:pt>
              </c:strCache>
            </c:strRef>
          </c:tx>
          <c:spPr>
            <a:solidFill>
              <a:srgbClr val="543D2C"/>
            </a:solidFill>
          </c:spPr>
          <c:invertIfNegative val="0"/>
          <c:cat>
            <c:multiLvlStrRef>
              <c:f>'D8'!$C$26:$G$27</c:f>
              <c:multiLvlStrCache>
                <c:ptCount val="5"/>
                <c:lvl>
                  <c:pt idx="0">
                    <c:v>I</c:v>
                  </c:pt>
                  <c:pt idx="1">
                    <c:v>II</c:v>
                  </c:pt>
                  <c:pt idx="2">
                    <c:v>III</c:v>
                  </c:pt>
                  <c:pt idx="3">
                    <c:v>IV</c:v>
                  </c:pt>
                  <c:pt idx="4">
                    <c:v>I</c:v>
                  </c:pt>
                </c:lvl>
                <c:lvl>
                  <c:pt idx="0">
                    <c:v>2024</c:v>
                  </c:pt>
                  <c:pt idx="4">
                    <c:v>2025</c:v>
                  </c:pt>
                </c:lvl>
              </c:multiLvlStrCache>
            </c:multiLvlStrRef>
          </c:cat>
          <c:val>
            <c:numRef>
              <c:f>'D8'!$C$30:$G$30</c:f>
              <c:numCache>
                <c:formatCode>#,##0.00</c:formatCode>
                <c:ptCount val="5"/>
                <c:pt idx="0">
                  <c:v>67.81</c:v>
                </c:pt>
                <c:pt idx="1">
                  <c:v>63.82</c:v>
                </c:pt>
                <c:pt idx="2">
                  <c:v>77.13</c:v>
                </c:pt>
                <c:pt idx="3">
                  <c:v>70.69</c:v>
                </c:pt>
                <c:pt idx="4">
                  <c:v>59.21</c:v>
                </c:pt>
              </c:numCache>
            </c:numRef>
          </c:val>
          <c:extLst>
            <c:ext xmlns:c16="http://schemas.microsoft.com/office/drawing/2014/chart" uri="{C3380CC4-5D6E-409C-BE32-E72D297353CC}">
              <c16:uniqueId val="{00000001-4763-4730-AAE4-701482960886}"/>
            </c:ext>
          </c:extLst>
        </c:ser>
        <c:ser>
          <c:idx val="5"/>
          <c:order val="6"/>
          <c:tx>
            <c:strRef>
              <c:f>'D8'!$B$29</c:f>
              <c:strCache>
                <c:ptCount val="1"/>
                <c:pt idx="0">
                  <c:v>Gaz natural</c:v>
                </c:pt>
              </c:strCache>
            </c:strRef>
          </c:tx>
          <c:spPr>
            <a:solidFill>
              <a:srgbClr val="9B7151"/>
            </a:solidFill>
          </c:spPr>
          <c:invertIfNegative val="0"/>
          <c:cat>
            <c:multiLvlStrRef>
              <c:f>'D8'!$C$26:$G$27</c:f>
              <c:multiLvlStrCache>
                <c:ptCount val="5"/>
                <c:lvl>
                  <c:pt idx="0">
                    <c:v>I</c:v>
                  </c:pt>
                  <c:pt idx="1">
                    <c:v>II</c:v>
                  </c:pt>
                  <c:pt idx="2">
                    <c:v>III</c:v>
                  </c:pt>
                  <c:pt idx="3">
                    <c:v>IV</c:v>
                  </c:pt>
                  <c:pt idx="4">
                    <c:v>I</c:v>
                  </c:pt>
                </c:lvl>
                <c:lvl>
                  <c:pt idx="0">
                    <c:v>2024</c:v>
                  </c:pt>
                  <c:pt idx="4">
                    <c:v>2025</c:v>
                  </c:pt>
                </c:lvl>
              </c:multiLvlStrCache>
            </c:multiLvlStrRef>
          </c:cat>
          <c:val>
            <c:numRef>
              <c:f>'D8'!$C$29:$G$29</c:f>
              <c:numCache>
                <c:formatCode>#,##0.00</c:formatCode>
                <c:ptCount val="5"/>
                <c:pt idx="0">
                  <c:v>-2.839999999999975</c:v>
                </c:pt>
                <c:pt idx="1">
                  <c:v>28.1</c:v>
                </c:pt>
                <c:pt idx="2">
                  <c:v>85.7</c:v>
                </c:pt>
                <c:pt idx="3">
                  <c:v>111.62</c:v>
                </c:pt>
                <c:pt idx="4">
                  <c:v>176.52</c:v>
                </c:pt>
              </c:numCache>
            </c:numRef>
          </c:val>
          <c:extLst>
            <c:ext xmlns:c16="http://schemas.microsoft.com/office/drawing/2014/chart" uri="{C3380CC4-5D6E-409C-BE32-E72D297353CC}">
              <c16:uniqueId val="{00000005-4763-4730-AAE4-701482960886}"/>
            </c:ext>
          </c:extLst>
        </c:ser>
        <c:ser>
          <c:idx val="3"/>
          <c:order val="7"/>
          <c:tx>
            <c:strRef>
              <c:f>'D8'!$B$28</c:f>
              <c:strCache>
                <c:ptCount val="1"/>
                <c:pt idx="0">
                  <c:v>Combustibil diesel</c:v>
                </c:pt>
              </c:strCache>
            </c:strRef>
          </c:tx>
          <c:spPr>
            <a:solidFill>
              <a:srgbClr val="D6C3B4"/>
            </a:solidFill>
            <a:ln>
              <a:solidFill>
                <a:sysClr val="window" lastClr="FFFFFF"/>
              </a:solidFill>
            </a:ln>
          </c:spPr>
          <c:invertIfNegative val="0"/>
          <c:cat>
            <c:multiLvlStrRef>
              <c:f>'D8'!$C$26:$G$27</c:f>
              <c:multiLvlStrCache>
                <c:ptCount val="5"/>
                <c:lvl>
                  <c:pt idx="0">
                    <c:v>I</c:v>
                  </c:pt>
                  <c:pt idx="1">
                    <c:v>II</c:v>
                  </c:pt>
                  <c:pt idx="2">
                    <c:v>III</c:v>
                  </c:pt>
                  <c:pt idx="3">
                    <c:v>IV</c:v>
                  </c:pt>
                  <c:pt idx="4">
                    <c:v>I</c:v>
                  </c:pt>
                </c:lvl>
                <c:lvl>
                  <c:pt idx="0">
                    <c:v>2024</c:v>
                  </c:pt>
                  <c:pt idx="4">
                    <c:v>2025</c:v>
                  </c:pt>
                </c:lvl>
              </c:multiLvlStrCache>
            </c:multiLvlStrRef>
          </c:cat>
          <c:val>
            <c:numRef>
              <c:f>'D8'!$C$28:$G$28</c:f>
              <c:numCache>
                <c:formatCode>#,##0.00</c:formatCode>
                <c:ptCount val="5"/>
                <c:pt idx="0">
                  <c:v>144.93</c:v>
                </c:pt>
                <c:pt idx="1">
                  <c:v>133.69</c:v>
                </c:pt>
                <c:pt idx="2">
                  <c:v>157.63999999999999</c:v>
                </c:pt>
                <c:pt idx="3">
                  <c:v>133.75</c:v>
                </c:pt>
                <c:pt idx="4">
                  <c:v>117.13</c:v>
                </c:pt>
              </c:numCache>
            </c:numRef>
          </c:val>
          <c:extLst>
            <c:ext xmlns:c16="http://schemas.microsoft.com/office/drawing/2014/chart" uri="{C3380CC4-5D6E-409C-BE32-E72D297353CC}">
              <c16:uniqueId val="{00000003-4763-4730-AAE4-701482960886}"/>
            </c:ext>
          </c:extLst>
        </c:ser>
        <c:dLbls>
          <c:showLegendKey val="0"/>
          <c:showVal val="0"/>
          <c:showCatName val="0"/>
          <c:showSerName val="0"/>
          <c:showPercent val="0"/>
          <c:showBubbleSize val="0"/>
        </c:dLbls>
        <c:gapWidth val="75"/>
        <c:overlap val="100"/>
        <c:axId val="51601792"/>
        <c:axId val="51603328"/>
      </c:barChart>
      <c:lineChart>
        <c:grouping val="standard"/>
        <c:varyColors val="0"/>
        <c:ser>
          <c:idx val="7"/>
          <c:order val="3"/>
          <c:tx>
            <c:strRef>
              <c:f>'D8'!$B$35</c:f>
              <c:strCache>
                <c:ptCount val="1"/>
                <c:pt idx="0">
                  <c:v>Total </c:v>
                </c:pt>
              </c:strCache>
            </c:strRef>
          </c:tx>
          <c:spPr>
            <a:ln w="31750">
              <a:noFill/>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'D8'!$C$26:$G$27</c:f>
              <c:multiLvlStrCache>
                <c:ptCount val="5"/>
                <c:lvl>
                  <c:pt idx="0">
                    <c:v>I</c:v>
                  </c:pt>
                  <c:pt idx="1">
                    <c:v>II</c:v>
                  </c:pt>
                  <c:pt idx="2">
                    <c:v>III</c:v>
                  </c:pt>
                  <c:pt idx="3">
                    <c:v>IV</c:v>
                  </c:pt>
                  <c:pt idx="4">
                    <c:v>I</c:v>
                  </c:pt>
                </c:lvl>
                <c:lvl>
                  <c:pt idx="0">
                    <c:v>2024</c:v>
                  </c:pt>
                  <c:pt idx="4">
                    <c:v>2025</c:v>
                  </c:pt>
                </c:lvl>
              </c:multiLvlStrCache>
            </c:multiLvlStrRef>
          </c:cat>
          <c:val>
            <c:numRef>
              <c:f>'D8'!$C$35:$G$35</c:f>
              <c:numCache>
                <c:formatCode>#,##0.00</c:formatCode>
                <c:ptCount val="5"/>
                <c:pt idx="0">
                  <c:v>255.18999999999997</c:v>
                </c:pt>
                <c:pt idx="1">
                  <c:v>276.10000000000008</c:v>
                </c:pt>
                <c:pt idx="2">
                  <c:v>394.91</c:v>
                </c:pt>
                <c:pt idx="3">
                  <c:v>404.11</c:v>
                </c:pt>
                <c:pt idx="4">
                  <c:v>494.03</c:v>
                </c:pt>
              </c:numCache>
            </c:numRef>
          </c:val>
          <c:smooth val="0"/>
          <c:extLst>
            <c:ext xmlns:c16="http://schemas.microsoft.com/office/drawing/2014/chart" uri="{C3380CC4-5D6E-409C-BE32-E72D297353CC}">
              <c16:uniqueId val="{00000007-4763-4730-AAE4-701482960886}"/>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500"/>
          <c:min val="0"/>
        </c:scaling>
        <c:delete val="0"/>
        <c:axPos val="l"/>
        <c:majorGridlines>
          <c:spPr>
            <a:ln>
              <a:solidFill>
                <a:sysClr val="window" lastClr="FFFFFF">
                  <a:lumMod val="85000"/>
                </a:sysClr>
              </a:solidFill>
              <a:prstDash val="dash"/>
            </a:ln>
          </c:spPr>
        </c:majorGridlines>
        <c:numFmt formatCode="#,##0" sourceLinked="0"/>
        <c:majorTickMark val="none"/>
        <c:minorTickMark val="none"/>
        <c:tickLblPos val="nextTo"/>
        <c:crossAx val="51601792"/>
        <c:crosses val="autoZero"/>
        <c:crossBetween val="between"/>
        <c:majorUnit val="100"/>
      </c:valAx>
      <c:spPr>
        <a:solidFill>
          <a:sysClr val="window" lastClr="FFFFFF">
            <a:lumMod val="95000"/>
          </a:sysClr>
        </a:solidFill>
      </c:spPr>
    </c:plotArea>
    <c:plotVisOnly val="1"/>
    <c:dispBlanksAs val="gap"/>
    <c:showDLblsOverMax val="0"/>
  </c:chart>
  <c:spPr>
    <a:solidFill>
      <a:sysClr val="window" lastClr="FFFFFF">
        <a:lumMod val="95000"/>
      </a:sysClr>
    </a:solidFill>
    <a:ln>
      <a:noFill/>
    </a:ln>
  </c:spPr>
  <c:txPr>
    <a:bodyPr/>
    <a:lstStyle/>
    <a:p>
      <a:pPr>
        <a:defRPr sz="800">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1485238074054306E-2"/>
          <c:y val="0.11111885350614359"/>
          <c:w val="0.83068879101976656"/>
          <c:h val="0.64953030124965716"/>
        </c:manualLayout>
      </c:layout>
      <c:barChart>
        <c:barDir val="col"/>
        <c:grouping val="clustered"/>
        <c:varyColors val="0"/>
        <c:ser>
          <c:idx val="1"/>
          <c:order val="1"/>
          <c:tx>
            <c:strRef>
              <c:f>'D9'!$B$28</c:f>
              <c:strCache>
                <c:ptCount val="1"/>
                <c:pt idx="0">
                  <c:v>Export</c:v>
                </c:pt>
              </c:strCache>
            </c:strRef>
          </c:tx>
          <c:spPr>
            <a:solidFill>
              <a:srgbClr val="B9937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'D9'!$C$25:$G$26</c:f>
              <c:multiLvlStrCache>
                <c:ptCount val="5"/>
                <c:lvl>
                  <c:pt idx="0">
                    <c:v>I</c:v>
                  </c:pt>
                  <c:pt idx="1">
                    <c:v>II</c:v>
                  </c:pt>
                  <c:pt idx="2">
                    <c:v>III</c:v>
                  </c:pt>
                  <c:pt idx="3">
                    <c:v>IV</c:v>
                  </c:pt>
                  <c:pt idx="4">
                    <c:v>I</c:v>
                  </c:pt>
                </c:lvl>
                <c:lvl>
                  <c:pt idx="0">
                    <c:v>2024</c:v>
                  </c:pt>
                  <c:pt idx="4">
                    <c:v>2025</c:v>
                  </c:pt>
                </c:lvl>
              </c:multiLvlStrCache>
            </c:multiLvlStrRef>
          </c:cat>
          <c:val>
            <c:numRef>
              <c:f>'D9'!$C$28:$G$28</c:f>
              <c:numCache>
                <c:formatCode>0.00</c:formatCode>
                <c:ptCount val="5"/>
                <c:pt idx="0">
                  <c:v>568.54</c:v>
                </c:pt>
                <c:pt idx="1">
                  <c:v>683.86</c:v>
                </c:pt>
                <c:pt idx="2">
                  <c:v>740.2</c:v>
                </c:pt>
                <c:pt idx="3">
                  <c:v>711.13</c:v>
                </c:pt>
                <c:pt idx="4">
                  <c:v>626.05286265000007</c:v>
                </c:pt>
              </c:numCache>
            </c:numRef>
          </c:val>
          <c:extLst>
            <c:ext xmlns:c16="http://schemas.microsoft.com/office/drawing/2014/chart" uri="{C3380CC4-5D6E-409C-BE32-E72D297353CC}">
              <c16:uniqueId val="{00000001-00FC-4811-841C-BBC74812F9F2}"/>
            </c:ext>
          </c:extLst>
        </c:ser>
        <c:ser>
          <c:idx val="2"/>
          <c:order val="2"/>
          <c:tx>
            <c:strRef>
              <c:f>'D9'!$B$29</c:f>
              <c:strCache>
                <c:ptCount val="1"/>
                <c:pt idx="0">
                  <c:v>Import</c:v>
                </c:pt>
              </c:strCache>
            </c:strRef>
          </c:tx>
          <c:spPr>
            <a:solidFill>
              <a:srgbClr val="D9D9D9"/>
            </a:solidFill>
            <a:ln>
              <a:noFill/>
            </a:ln>
            <a:effectLst/>
          </c:spPr>
          <c:invertIfNegative val="0"/>
          <c:dLbls>
            <c:dLbl>
              <c:idx val="0"/>
              <c:layout>
                <c:manualLayout>
                  <c:x val="5.6497175141242591E-3"/>
                  <c:y val="1.1940298507462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2F-4A4B-A20D-DDF48DF54A5B}"/>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'D9'!$C$25:$G$26</c:f>
              <c:multiLvlStrCache>
                <c:ptCount val="5"/>
                <c:lvl>
                  <c:pt idx="0">
                    <c:v>I</c:v>
                  </c:pt>
                  <c:pt idx="1">
                    <c:v>II</c:v>
                  </c:pt>
                  <c:pt idx="2">
                    <c:v>III</c:v>
                  </c:pt>
                  <c:pt idx="3">
                    <c:v>IV</c:v>
                  </c:pt>
                  <c:pt idx="4">
                    <c:v>I</c:v>
                  </c:pt>
                </c:lvl>
                <c:lvl>
                  <c:pt idx="0">
                    <c:v>2024</c:v>
                  </c:pt>
                  <c:pt idx="4">
                    <c:v>2025</c:v>
                  </c:pt>
                </c:lvl>
              </c:multiLvlStrCache>
            </c:multiLvlStrRef>
          </c:cat>
          <c:val>
            <c:numRef>
              <c:f>'D9'!$C$29:$G$29</c:f>
              <c:numCache>
                <c:formatCode>0.00</c:formatCode>
                <c:ptCount val="5"/>
                <c:pt idx="0">
                  <c:v>358.19000000000005</c:v>
                </c:pt>
                <c:pt idx="1">
                  <c:v>444.08000000000004</c:v>
                </c:pt>
                <c:pt idx="2">
                  <c:v>508.56</c:v>
                </c:pt>
                <c:pt idx="3">
                  <c:v>474.1</c:v>
                </c:pt>
                <c:pt idx="4">
                  <c:v>425.85446473000007</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70"/>
        <c:axId val="457799408"/>
        <c:axId val="457802360"/>
      </c:barChart>
      <c:lineChart>
        <c:grouping val="standard"/>
        <c:varyColors val="0"/>
        <c:ser>
          <c:idx val="0"/>
          <c:order val="0"/>
          <c:tx>
            <c:strRef>
              <c:f>'D9'!$B$27</c:f>
              <c:strCache>
                <c:ptCount val="1"/>
                <c:pt idx="0">
                  <c:v>Sold </c:v>
                </c:pt>
              </c:strCache>
            </c:strRef>
          </c:tx>
          <c:spPr>
            <a:ln w="28575" cap="rnd">
              <a:solidFill>
                <a:srgbClr val="632523"/>
              </a:solidFill>
              <a:round/>
            </a:ln>
            <a:effectLst/>
          </c:spPr>
          <c:marker>
            <c:symbol val="circle"/>
            <c:size val="7"/>
            <c:spPr>
              <a:solidFill>
                <a:schemeClr val="accent2">
                  <a:lumMod val="50000"/>
                </a:schemeClr>
              </a:solidFill>
              <a:ln w="9525">
                <a:solidFill>
                  <a:sysClr val="window" lastClr="FFFFFF"/>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'D9'!$C$25:$G$26</c:f>
              <c:multiLvlStrCache>
                <c:ptCount val="5"/>
                <c:lvl>
                  <c:pt idx="0">
                    <c:v>I</c:v>
                  </c:pt>
                  <c:pt idx="1">
                    <c:v>II</c:v>
                  </c:pt>
                  <c:pt idx="2">
                    <c:v>III</c:v>
                  </c:pt>
                  <c:pt idx="3">
                    <c:v>IV</c:v>
                  </c:pt>
                  <c:pt idx="4">
                    <c:v>I</c:v>
                  </c:pt>
                </c:lvl>
                <c:lvl>
                  <c:pt idx="0">
                    <c:v>2024</c:v>
                  </c:pt>
                  <c:pt idx="4">
                    <c:v>2025</c:v>
                  </c:pt>
                </c:lvl>
              </c:multiLvlStrCache>
            </c:multiLvlStrRef>
          </c:cat>
          <c:val>
            <c:numRef>
              <c:f>'D9'!$C$27:$G$27</c:f>
              <c:numCache>
                <c:formatCode>0.00</c:formatCode>
                <c:ptCount val="5"/>
                <c:pt idx="0">
                  <c:v>210.34999999999991</c:v>
                </c:pt>
                <c:pt idx="1">
                  <c:v>239.77999999999997</c:v>
                </c:pt>
                <c:pt idx="2">
                  <c:v>231.64000000000004</c:v>
                </c:pt>
                <c:pt idx="3">
                  <c:v>237.02999999999997</c:v>
                </c:pt>
                <c:pt idx="4">
                  <c:v>200.19839791999999</c:v>
                </c:pt>
              </c:numCache>
            </c:numRef>
          </c:val>
          <c:smooth val="0"/>
          <c:extLst>
            <c:ext xmlns:c16="http://schemas.microsoft.com/office/drawing/2014/chart" uri="{C3380CC4-5D6E-409C-BE32-E72D297353CC}">
              <c16:uniqueId val="{00000003-00FC-4811-841C-BBC74812F9F2}"/>
            </c:ext>
          </c:extLst>
        </c:ser>
        <c:dLbls>
          <c:showLegendKey val="0"/>
          <c:showVal val="0"/>
          <c:showCatName val="0"/>
          <c:showSerName val="0"/>
          <c:showPercent val="0"/>
          <c:showBubbleSize val="0"/>
        </c:dLbls>
        <c:marker val="1"/>
        <c:smooth val="0"/>
        <c:axId val="457799408"/>
        <c:axId val="457802360"/>
      </c:lineChart>
      <c:lineChart>
        <c:grouping val="standard"/>
        <c:varyColors val="0"/>
        <c:ser>
          <c:idx val="3"/>
          <c:order val="3"/>
          <c:tx>
            <c:strRef>
              <c:f>'D9'!$B$30</c:f>
              <c:strCache>
                <c:ptCount val="1"/>
                <c:pt idx="0">
                  <c:v>Sold / PIB (scala din dreapta)</c:v>
                </c:pt>
              </c:strCache>
            </c:strRef>
          </c:tx>
          <c:spPr>
            <a:ln w="28575" cap="rnd">
              <a:solidFill>
                <a:srgbClr val="7F7F7F"/>
              </a:solidFill>
              <a:round/>
            </a:ln>
            <a:effectLst/>
          </c:spPr>
          <c:marker>
            <c:symbol val="diamond"/>
            <c:size val="8"/>
            <c:spPr>
              <a:solidFill>
                <a:sysClr val="windowText" lastClr="000000">
                  <a:lumMod val="50000"/>
                  <a:lumOff val="50000"/>
                </a:sysClr>
              </a:solidFill>
              <a:ln w="9525">
                <a:solidFill>
                  <a:sysClr val="window" lastClr="FFFFFF"/>
                </a:solidFill>
              </a:ln>
              <a:effectLst/>
            </c:spPr>
          </c:marker>
          <c:dLbls>
            <c:dLbl>
              <c:idx val="0"/>
              <c:layout>
                <c:manualLayout>
                  <c:x val="-3.941207349081359E-2"/>
                  <c:y val="5.0786516853932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'D9'!$C$25:$G$26</c:f>
              <c:multiLvlStrCache>
                <c:ptCount val="5"/>
                <c:lvl>
                  <c:pt idx="0">
                    <c:v>I</c:v>
                  </c:pt>
                  <c:pt idx="1">
                    <c:v>II</c:v>
                  </c:pt>
                  <c:pt idx="2">
                    <c:v>III</c:v>
                  </c:pt>
                  <c:pt idx="3">
                    <c:v>IV</c:v>
                  </c:pt>
                  <c:pt idx="4">
                    <c:v>I</c:v>
                  </c:pt>
                </c:lvl>
                <c:lvl>
                  <c:pt idx="0">
                    <c:v>2024</c:v>
                  </c:pt>
                  <c:pt idx="4">
                    <c:v>2025</c:v>
                  </c:pt>
                </c:lvl>
              </c:multiLvlStrCache>
            </c:multiLvlStrRef>
          </c:cat>
          <c:val>
            <c:numRef>
              <c:f>'D9'!$C$30:$G$30</c:f>
              <c:numCache>
                <c:formatCode>0.0</c:formatCode>
                <c:ptCount val="5"/>
                <c:pt idx="0">
                  <c:v>5.4743290791363908</c:v>
                </c:pt>
                <c:pt idx="1">
                  <c:v>5.6362991013607697</c:v>
                </c:pt>
                <c:pt idx="2">
                  <c:v>4.4428418537030714</c:v>
                </c:pt>
                <c:pt idx="3">
                  <c:v>4.8474672632864122</c:v>
                </c:pt>
                <c:pt idx="4">
                  <c:v>5.0999999999999996</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618597672"/>
        <c:axId val="618600624"/>
      </c:lineChart>
      <c:catAx>
        <c:axId val="457799408"/>
        <c:scaling>
          <c:orientation val="minMax"/>
        </c:scaling>
        <c:delete val="0"/>
        <c:axPos val="b"/>
        <c:majorGridlines>
          <c:spPr>
            <a:ln w="6350" cap="flat" cmpd="sng" algn="ctr">
              <a:solidFill>
                <a:sysClr val="window" lastClr="FFFFFF">
                  <a:lumMod val="85000"/>
                </a:sysClr>
              </a:solid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802360"/>
        <c:crosses val="autoZero"/>
        <c:auto val="1"/>
        <c:lblAlgn val="ctr"/>
        <c:lblOffset val="100"/>
        <c:noMultiLvlLbl val="0"/>
      </c:catAx>
      <c:valAx>
        <c:axId val="457802360"/>
        <c:scaling>
          <c:orientation val="minMax"/>
          <c:max val="8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 USD </a:t>
                </a:r>
              </a:p>
            </c:rich>
          </c:tx>
          <c:layout>
            <c:manualLayout>
              <c:xMode val="edge"/>
              <c:yMode val="edge"/>
              <c:x val="1.4845262986194522E-2"/>
              <c:y val="0.36643115132996434"/>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799408"/>
        <c:crosses val="autoZero"/>
        <c:crossBetween val="between"/>
        <c:majorUnit val="200"/>
      </c:valAx>
      <c:valAx>
        <c:axId val="618600624"/>
        <c:scaling>
          <c:orientation val="minMax"/>
          <c:max val="1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18597672"/>
        <c:crosses val="max"/>
        <c:crossBetween val="between"/>
      </c:valAx>
      <c:catAx>
        <c:axId val="618597672"/>
        <c:scaling>
          <c:orientation val="minMax"/>
        </c:scaling>
        <c:delete val="1"/>
        <c:axPos val="b"/>
        <c:numFmt formatCode="General" sourceLinked="1"/>
        <c:majorTickMark val="out"/>
        <c:minorTickMark val="none"/>
        <c:tickLblPos val="nextTo"/>
        <c:crossAx val="618600624"/>
        <c:crosses val="autoZero"/>
        <c:auto val="1"/>
        <c:lblAlgn val="ctr"/>
        <c:lblOffset val="100"/>
        <c:noMultiLvlLbl val="0"/>
      </c:catAx>
      <c:spPr>
        <a:noFill/>
        <a:ln>
          <a:noFill/>
        </a:ln>
        <a:effectLst/>
      </c:spPr>
    </c:plotArea>
    <c:legend>
      <c:legendPos val="b"/>
      <c:layout>
        <c:manualLayout>
          <c:xMode val="edge"/>
          <c:yMode val="edge"/>
          <c:x val="2.8727489063867021E-2"/>
          <c:y val="0.89802703020331409"/>
          <c:w val="0.96942320209973754"/>
          <c:h val="8.622243115132996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0769141971338581E-2"/>
          <c:y val="0.18224964647884723"/>
          <c:w val="0.86175453640946142"/>
          <c:h val="0.52961983905295329"/>
        </c:manualLayout>
      </c:layout>
      <c:barChart>
        <c:barDir val="col"/>
        <c:grouping val="clustered"/>
        <c:varyColors val="0"/>
        <c:ser>
          <c:idx val="0"/>
          <c:order val="0"/>
          <c:tx>
            <c:strRef>
              <c:f>'D10'!$B$51:$B$52</c:f>
              <c:strCache>
                <c:ptCount val="2"/>
                <c:pt idx="0">
                  <c:v>Personale</c:v>
                </c:pt>
                <c:pt idx="1">
                  <c:v>De afaceri</c:v>
                </c:pt>
              </c:strCache>
            </c:strRef>
          </c:tx>
          <c:spPr>
            <a:solidFill>
              <a:sysClr val="window" lastClr="FFFFFF">
                <a:lumMod val="85000"/>
              </a:sysClr>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15:layout>
                    <c:manualLayout>
                      <c:w val="0.36363903932187425"/>
                      <c:h val="0.2362145167352096"/>
                    </c:manualLayout>
                  </c15:layout>
                </c:ext>
                <c:ext xmlns:c16="http://schemas.microsoft.com/office/drawing/2014/chart" uri="{C3380CC4-5D6E-409C-BE32-E72D297353CC}">
                  <c16:uniqueId val="{00000000-6982-46F6-91D3-9401DA1534ED}"/>
                </c:ext>
              </c:extLst>
            </c:dLbl>
            <c:dLbl>
              <c:idx val="1"/>
              <c:showLegendKey val="0"/>
              <c:showVal val="1"/>
              <c:showCatName val="0"/>
              <c:showSerName val="0"/>
              <c:showPercent val="0"/>
              <c:showBubbleSize val="0"/>
              <c:extLst>
                <c:ext xmlns:c15="http://schemas.microsoft.com/office/drawing/2012/chart" uri="{CE6537A1-D6FC-4f65-9D91-7224C49458BB}">
                  <c15:layout>
                    <c:manualLayout>
                      <c:w val="0.30134016168275646"/>
                      <c:h val="0.16602995593764186"/>
                    </c:manualLayout>
                  </c15:layout>
                </c:ext>
                <c:ext xmlns:c16="http://schemas.microsoft.com/office/drawing/2014/chart" uri="{C3380CC4-5D6E-409C-BE32-E72D297353CC}">
                  <c16:uniqueId val="{00000001-6982-46F6-91D3-9401DA1534ED}"/>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'D10'!$B$51:$B$52</c:f>
              <c:strCache>
                <c:ptCount val="2"/>
                <c:pt idx="0">
                  <c:v>Personale</c:v>
                </c:pt>
                <c:pt idx="1">
                  <c:v>De afaceri</c:v>
                </c:pt>
              </c:strCache>
            </c:strRef>
          </c:cat>
          <c:val>
            <c:numRef>
              <c:f>'D10'!$C$51:$C$52</c:f>
              <c:numCache>
                <c:formatCode>General</c:formatCode>
                <c:ptCount val="2"/>
                <c:pt idx="0">
                  <c:v>144.63999999999999</c:v>
                </c:pt>
                <c:pt idx="1">
                  <c:v>17.95</c:v>
                </c:pt>
              </c:numCache>
            </c:numRef>
          </c:val>
          <c:extLst>
            <c:ext xmlns:c16="http://schemas.microsoft.com/office/drawing/2014/chart" uri="{C3380CC4-5D6E-409C-BE32-E72D297353CC}">
              <c16:uniqueId val="{00000002-6982-46F6-91D3-9401DA1534ED}"/>
            </c:ext>
          </c:extLst>
        </c:ser>
        <c:dLbls>
          <c:showLegendKey val="0"/>
          <c:showVal val="0"/>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1803092032"/>
        <c:crosses val="autoZero"/>
        <c:auto val="1"/>
        <c:lblAlgn val="l"/>
        <c:lblOffset val="100"/>
        <c:noMultiLvlLbl val="0"/>
      </c:catAx>
      <c:valAx>
        <c:axId val="1803092032"/>
        <c:scaling>
          <c:orientation val="minMax"/>
        </c:scaling>
        <c:delete val="1"/>
        <c:axPos val="l"/>
        <c:numFmt formatCode="General"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
          <c:y val="0.24387897494718425"/>
          <c:w val="0.95305175808826026"/>
          <c:h val="0.54265248463777227"/>
        </c:manualLayout>
      </c:layout>
      <c:barChart>
        <c:barDir val="col"/>
        <c:grouping val="clustered"/>
        <c:varyColors val="0"/>
        <c:ser>
          <c:idx val="0"/>
          <c:order val="0"/>
          <c:tx>
            <c:strRef>
              <c:f>'D10'!$B$63:$B$64</c:f>
              <c:strCache>
                <c:ptCount val="2"/>
                <c:pt idx="0">
                  <c:v>Aplicațiile program</c:v>
                </c:pt>
                <c:pt idx="1">
                  <c:v>Alte servicii de informatică</c:v>
                </c:pt>
              </c:strCache>
            </c:strRef>
          </c:tx>
          <c:spPr>
            <a:solidFill>
              <a:srgbClr val="D8D9D9"/>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9109168339587993"/>
                      <c:h val="0.14757089637345092"/>
                    </c:manualLayout>
                  </c15:layout>
                </c:ext>
                <c:ext xmlns:c16="http://schemas.microsoft.com/office/drawing/2014/chart" uri="{C3380CC4-5D6E-409C-BE32-E72D297353CC}">
                  <c16:uniqueId val="{00000000-BC03-4CCA-8F9C-EEAF0706796D}"/>
                </c:ext>
              </c:extLst>
            </c:dLbl>
            <c:dLbl>
              <c:idx val="1"/>
              <c:dLblPos val="outEnd"/>
              <c:showLegendKey val="0"/>
              <c:showVal val="1"/>
              <c:showCatName val="0"/>
              <c:showSerName val="0"/>
              <c:showPercent val="0"/>
              <c:showBubbleSize val="0"/>
              <c:extLst>
                <c:ext xmlns:c15="http://schemas.microsoft.com/office/drawing/2012/chart" uri="{CE6537A1-D6FC-4f65-9D91-7224C49458BB}">
                  <c15:layout>
                    <c:manualLayout>
                      <c:w val="0.34934222785062002"/>
                      <c:h val="0.14757089637345092"/>
                    </c:manualLayout>
                  </c15:layout>
                </c:ext>
                <c:ext xmlns:c16="http://schemas.microsoft.com/office/drawing/2014/chart" uri="{C3380CC4-5D6E-409C-BE32-E72D297353CC}">
                  <c16:uniqueId val="{00000001-BC03-4CCA-8F9C-EEAF0706796D}"/>
                </c:ext>
              </c:extLst>
            </c:dLbl>
            <c:numFmt formatCode="#,##0.00" sourceLinked="0"/>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'D10'!$B$63:$B$64</c:f>
              <c:strCache>
                <c:ptCount val="2"/>
                <c:pt idx="0">
                  <c:v>Aplicațiile program</c:v>
                </c:pt>
                <c:pt idx="1">
                  <c:v>Alte servicii de informatică</c:v>
                </c:pt>
              </c:strCache>
            </c:strRef>
          </c:cat>
          <c:val>
            <c:numRef>
              <c:f>'D10'!$C$63:$C$64</c:f>
              <c:numCache>
                <c:formatCode>0.00</c:formatCode>
                <c:ptCount val="2"/>
                <c:pt idx="0">
                  <c:v>54.23</c:v>
                </c:pt>
                <c:pt idx="1">
                  <c:v>127.38</c:v>
                </c:pt>
              </c:numCache>
            </c:numRef>
          </c:val>
          <c:extLst>
            <c:ext xmlns:c16="http://schemas.microsoft.com/office/drawing/2014/chart" uri="{C3380CC4-5D6E-409C-BE32-E72D297353CC}">
              <c16:uniqueId val="{00000002-BC03-4CCA-8F9C-EEAF0706796D}"/>
            </c:ext>
          </c:extLst>
        </c:ser>
        <c:dLbls>
          <c:dLblPos val="outEnd"/>
          <c:showLegendKey val="0"/>
          <c:showVal val="1"/>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1803092032"/>
        <c:crosses val="autoZero"/>
        <c:auto val="1"/>
        <c:lblAlgn val="l"/>
        <c:lblOffset val="100"/>
        <c:noMultiLvlLbl val="0"/>
      </c:catAx>
      <c:valAx>
        <c:axId val="1803092032"/>
        <c:scaling>
          <c:orientation val="minMax"/>
        </c:scaling>
        <c:delete val="1"/>
        <c:axPos val="l"/>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724772213468519"/>
          <c:y val="5.2219104699739172E-2"/>
          <c:w val="0.54399705418921684"/>
          <c:h val="0.77057622408264737"/>
        </c:manualLayout>
      </c:layout>
      <c:barChart>
        <c:barDir val="bar"/>
        <c:grouping val="clustered"/>
        <c:varyColors val="0"/>
        <c:ser>
          <c:idx val="0"/>
          <c:order val="0"/>
          <c:tx>
            <c:strRef>
              <c:f>'D10'!$B$56:$B$59</c:f>
              <c:strCache>
                <c:ptCount val="4"/>
                <c:pt idx="0">
                  <c:v>Maritim</c:v>
                </c:pt>
                <c:pt idx="1">
                  <c:v>Aerian</c:v>
                </c:pt>
                <c:pt idx="2">
                  <c:v>Auto</c:v>
                </c:pt>
                <c:pt idx="3">
                  <c:v>Altele</c:v>
                </c:pt>
              </c:strCache>
            </c:strRef>
          </c:tx>
          <c:spPr>
            <a:solidFill>
              <a:srgbClr val="D8D9D9"/>
            </a:solidFill>
            <a:ln>
              <a:noFill/>
            </a:ln>
            <a:effectLst/>
          </c:spPr>
          <c:invertIfNegative val="0"/>
          <c:dLbls>
            <c:spPr>
              <a:noFill/>
              <a:ln>
                <a:noFill/>
              </a:ln>
              <a:effectLst/>
            </c:spPr>
            <c:txPr>
              <a:bodyPr rot="0" spcFirstLastPara="1" vertOverflow="ellipsis" vert="horz" wrap="square" anchor="t" anchorCtr="0"/>
              <a:lstStyle/>
              <a:p>
                <a:pPr>
                  <a:defRPr sz="700" b="0" i="0" u="none" strike="noStrike" kern="1200" baseline="0">
                    <a:solidFill>
                      <a:schemeClr val="bg1">
                        <a:lumMod val="95000"/>
                      </a:schemeClr>
                    </a:solidFill>
                    <a:latin typeface="Cambria" panose="02040503050406030204" pitchFamily="18" charset="0"/>
                    <a:ea typeface="Cambria" panose="02040503050406030204" pitchFamily="18"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'D10'!$B$56:$B$59</c:f>
              <c:strCache>
                <c:ptCount val="4"/>
                <c:pt idx="0">
                  <c:v>Maritim</c:v>
                </c:pt>
                <c:pt idx="1">
                  <c:v>Aerian</c:v>
                </c:pt>
                <c:pt idx="2">
                  <c:v>Auto</c:v>
                </c:pt>
                <c:pt idx="3">
                  <c:v>Altele</c:v>
                </c:pt>
              </c:strCache>
            </c:strRef>
          </c:cat>
          <c:val>
            <c:numRef>
              <c:f>'D10'!$D$56:$D$59</c:f>
              <c:numCache>
                <c:formatCode>0.00</c:formatCode>
                <c:ptCount val="4"/>
                <c:pt idx="0">
                  <c:v>28.56</c:v>
                </c:pt>
                <c:pt idx="1">
                  <c:v>50.44</c:v>
                </c:pt>
                <c:pt idx="2">
                  <c:v>64.81</c:v>
                </c:pt>
                <c:pt idx="3">
                  <c:v>19.22</c:v>
                </c:pt>
              </c:numCache>
            </c:numRef>
          </c:val>
          <c:extLst>
            <c:ext xmlns:c16="http://schemas.microsoft.com/office/drawing/2014/chart" uri="{C3380CC4-5D6E-409C-BE32-E72D297353CC}">
              <c16:uniqueId val="{00000004-FE13-46EB-B8C9-D363C79E4567}"/>
            </c:ext>
          </c:extLst>
        </c:ser>
        <c:dLbls>
          <c:dLblPos val="outEnd"/>
          <c:showLegendKey val="0"/>
          <c:showVal val="1"/>
          <c:showCatName val="0"/>
          <c:showSerName val="0"/>
          <c:showPercent val="0"/>
          <c:showBubbleSize val="0"/>
        </c:dLbls>
        <c:gapWidth val="10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1803092032"/>
        <c:crosses val="autoZero"/>
        <c:auto val="1"/>
        <c:lblAlgn val="ctr"/>
        <c:lblOffset val="100"/>
        <c:noMultiLvlLbl val="0"/>
      </c:catAx>
      <c:valAx>
        <c:axId val="1803092032"/>
        <c:scaling>
          <c:orientation val="minMax"/>
        </c:scaling>
        <c:delete val="1"/>
        <c:axPos val="b"/>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7360539488909705"/>
          <c:y val="0.17064314881885578"/>
          <c:w val="0.4484226052974013"/>
          <c:h val="0.73843137407460713"/>
        </c:manualLayout>
      </c:layout>
      <c:barChart>
        <c:barDir val="bar"/>
        <c:grouping val="clustered"/>
        <c:varyColors val="0"/>
        <c:ser>
          <c:idx val="0"/>
          <c:order val="0"/>
          <c:tx>
            <c:strRef>
              <c:f>'D10'!$B$56:$B$59</c:f>
              <c:strCache>
                <c:ptCount val="4"/>
                <c:pt idx="0">
                  <c:v>Maritim</c:v>
                </c:pt>
                <c:pt idx="1">
                  <c:v>Aerian</c:v>
                </c:pt>
                <c:pt idx="2">
                  <c:v>Auto</c:v>
                </c:pt>
                <c:pt idx="3">
                  <c:v>Altele</c:v>
                </c:pt>
              </c:strCache>
            </c:strRef>
          </c:tx>
          <c:spPr>
            <a:solidFill>
              <a:srgbClr val="D8D9D9"/>
            </a:solidFill>
            <a:ln>
              <a:noFill/>
            </a:ln>
            <a:effectLst/>
          </c:spPr>
          <c:invertIfNegative val="0"/>
          <c:dLbls>
            <c:dLbl>
              <c:idx val="1"/>
              <c:dLblPos val="outEnd"/>
              <c:showLegendKey val="0"/>
              <c:showVal val="1"/>
              <c:showCatName val="0"/>
              <c:showSerName val="0"/>
              <c:showPercent val="0"/>
              <c:showBubbleSize val="0"/>
              <c:extLst>
                <c:ext xmlns:c15="http://schemas.microsoft.com/office/drawing/2012/chart" uri="{CE6537A1-D6FC-4f65-9D91-7224C49458BB}">
                  <c15:layout>
                    <c:manualLayout>
                      <c:w val="0.25997618575714609"/>
                      <c:h val="0.21353338779074149"/>
                    </c:manualLayout>
                  </c15:layout>
                </c:ext>
                <c:ext xmlns:c16="http://schemas.microsoft.com/office/drawing/2014/chart" uri="{C3380CC4-5D6E-409C-BE32-E72D297353CC}">
                  <c16:uniqueId val="{00000001-01F7-4C2C-ABBB-6F0C24DBC883}"/>
                </c:ext>
              </c:extLst>
            </c:dLbl>
            <c:dLbl>
              <c:idx val="2"/>
              <c:dLblPos val="outEnd"/>
              <c:showLegendKey val="0"/>
              <c:showVal val="1"/>
              <c:showCatName val="0"/>
              <c:showSerName val="0"/>
              <c:showPercent val="0"/>
              <c:showBubbleSize val="0"/>
              <c:extLst>
                <c:ext xmlns:c15="http://schemas.microsoft.com/office/drawing/2012/chart" uri="{CE6537A1-D6FC-4f65-9D91-7224C49458BB}">
                  <c15:layout>
                    <c:manualLayout>
                      <c:w val="0.25036878790950584"/>
                      <c:h val="0.1232689344163601"/>
                    </c:manualLayout>
                  </c15:layout>
                </c:ext>
                <c:ext xmlns:c16="http://schemas.microsoft.com/office/drawing/2014/chart" uri="{C3380CC4-5D6E-409C-BE32-E72D297353CC}">
                  <c16:uniqueId val="{00000002-01F7-4C2C-ABBB-6F0C24DBC883}"/>
                </c:ext>
              </c:extLst>
            </c:dLbl>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'D10'!$B$56:$B$59</c:f>
              <c:strCache>
                <c:ptCount val="4"/>
                <c:pt idx="0">
                  <c:v>Maritim</c:v>
                </c:pt>
                <c:pt idx="1">
                  <c:v>Aerian</c:v>
                </c:pt>
                <c:pt idx="2">
                  <c:v>Auto</c:v>
                </c:pt>
                <c:pt idx="3">
                  <c:v>Altele</c:v>
                </c:pt>
              </c:strCache>
            </c:strRef>
          </c:cat>
          <c:val>
            <c:numRef>
              <c:f>'D10'!$C$56:$C$59</c:f>
              <c:numCache>
                <c:formatCode>0.00</c:formatCode>
                <c:ptCount val="4"/>
                <c:pt idx="0">
                  <c:v>2.85</c:v>
                </c:pt>
                <c:pt idx="1">
                  <c:v>43.28</c:v>
                </c:pt>
                <c:pt idx="2">
                  <c:v>56.4</c:v>
                </c:pt>
                <c:pt idx="3">
                  <c:v>7.8500000000000014</c:v>
                </c:pt>
              </c:numCache>
            </c:numRef>
          </c:val>
          <c:extLst>
            <c:ext xmlns:c16="http://schemas.microsoft.com/office/drawing/2014/chart" uri="{C3380CC4-5D6E-409C-BE32-E72D297353CC}">
              <c16:uniqueId val="{00000004-01F7-4C2C-ABBB-6F0C24DBC883}"/>
            </c:ext>
          </c:extLst>
        </c:ser>
        <c:dLbls>
          <c:dLblPos val="outEnd"/>
          <c:showLegendKey val="0"/>
          <c:showVal val="1"/>
          <c:showCatName val="0"/>
          <c:showSerName val="0"/>
          <c:showPercent val="0"/>
          <c:showBubbleSize val="0"/>
        </c:dLbls>
        <c:gapWidth val="5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crossAx val="1803092032"/>
        <c:crosses val="autoZero"/>
        <c:auto val="1"/>
        <c:lblAlgn val="ctr"/>
        <c:lblOffset val="100"/>
        <c:noMultiLvlLbl val="0"/>
      </c:catAx>
      <c:valAx>
        <c:axId val="1803092032"/>
        <c:scaling>
          <c:orientation val="minMax"/>
        </c:scaling>
        <c:delete val="1"/>
        <c:axPos val="b"/>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363032708745497E-2"/>
          <c:y val="0.22678247952900329"/>
          <c:w val="0.8690010459958496"/>
          <c:h val="0.44431536548924716"/>
        </c:manualLayout>
      </c:layout>
      <c:barChart>
        <c:barDir val="col"/>
        <c:grouping val="clustered"/>
        <c:varyColors val="0"/>
        <c:ser>
          <c:idx val="0"/>
          <c:order val="0"/>
          <c:tx>
            <c:strRef>
              <c:f>'D10'!$B$63:$B$64</c:f>
              <c:strCache>
                <c:ptCount val="2"/>
                <c:pt idx="0">
                  <c:v>Aplicațiile program</c:v>
                </c:pt>
                <c:pt idx="1">
                  <c:v>Alte servicii de informatică</c:v>
                </c:pt>
              </c:strCache>
            </c:strRef>
          </c:tx>
          <c:spPr>
            <a:solidFill>
              <a:srgbClr val="D8D9D9"/>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9152217215049214"/>
                      <c:h val="0.19943657732862899"/>
                    </c:manualLayout>
                  </c15:layout>
                </c:ext>
                <c:ext xmlns:c16="http://schemas.microsoft.com/office/drawing/2014/chart" uri="{C3380CC4-5D6E-409C-BE32-E72D297353CC}">
                  <c16:uniqueId val="{00000000-803B-4103-AAF9-7609A69B3D3E}"/>
                </c:ext>
              </c:extLst>
            </c:dLbl>
            <c:dLbl>
              <c:idx val="1"/>
              <c:dLblPos val="outEnd"/>
              <c:showLegendKey val="0"/>
              <c:showVal val="1"/>
              <c:showCatName val="0"/>
              <c:showSerName val="0"/>
              <c:showPercent val="0"/>
              <c:showBubbleSize val="0"/>
              <c:extLst>
                <c:ext xmlns:c15="http://schemas.microsoft.com/office/drawing/2012/chart" uri="{CE6537A1-D6FC-4f65-9D91-7224C49458BB}">
                  <c15:layout>
                    <c:manualLayout>
                      <c:w val="0.33913506785859332"/>
                      <c:h val="0.19943657732862899"/>
                    </c:manualLayout>
                  </c15:layout>
                </c:ext>
                <c:ext xmlns:c16="http://schemas.microsoft.com/office/drawing/2014/chart" uri="{C3380CC4-5D6E-409C-BE32-E72D297353CC}">
                  <c16:uniqueId val="{00000001-803B-4103-AAF9-7609A69B3D3E}"/>
                </c:ext>
              </c:extLst>
            </c:dLbl>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'D10'!$B$63:$B$64</c:f>
              <c:strCache>
                <c:ptCount val="2"/>
                <c:pt idx="0">
                  <c:v>Aplicațiile program</c:v>
                </c:pt>
                <c:pt idx="1">
                  <c:v>Alte servicii de informatică</c:v>
                </c:pt>
              </c:strCache>
            </c:strRef>
          </c:cat>
          <c:val>
            <c:numRef>
              <c:f>'D10'!$C$63:$C$64</c:f>
              <c:numCache>
                <c:formatCode>0.00</c:formatCode>
                <c:ptCount val="2"/>
                <c:pt idx="0">
                  <c:v>54.23</c:v>
                </c:pt>
                <c:pt idx="1">
                  <c:v>127.38</c:v>
                </c:pt>
              </c:numCache>
            </c:numRef>
          </c:val>
          <c:extLst>
            <c:ext xmlns:c16="http://schemas.microsoft.com/office/drawing/2014/chart" uri="{C3380CC4-5D6E-409C-BE32-E72D297353CC}">
              <c16:uniqueId val="{00000002-803B-4103-AAF9-7609A69B3D3E}"/>
            </c:ext>
          </c:extLst>
        </c:ser>
        <c:dLbls>
          <c:dLblPos val="outEnd"/>
          <c:showLegendKey val="0"/>
          <c:showVal val="1"/>
          <c:showCatName val="0"/>
          <c:showSerName val="0"/>
          <c:showPercent val="0"/>
          <c:showBubbleSize val="0"/>
        </c:dLbls>
        <c:gapWidth val="100"/>
        <c:axId val="836455376"/>
        <c:axId val="836453936"/>
      </c:barChart>
      <c:catAx>
        <c:axId val="83645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836453936"/>
        <c:crosses val="autoZero"/>
        <c:auto val="1"/>
        <c:lblAlgn val="ctr"/>
        <c:lblOffset val="100"/>
        <c:noMultiLvlLbl val="0"/>
      </c:catAx>
      <c:valAx>
        <c:axId val="836453936"/>
        <c:scaling>
          <c:orientation val="minMax"/>
        </c:scaling>
        <c:delete val="1"/>
        <c:axPos val="l"/>
        <c:numFmt formatCode="0" sourceLinked="0"/>
        <c:majorTickMark val="none"/>
        <c:minorTickMark val="none"/>
        <c:tickLblPos val="nextTo"/>
        <c:crossAx val="836455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296403589867267E-2"/>
          <c:y val="5.4110210129127846E-2"/>
          <c:w val="0.87056772585253595"/>
          <c:h val="0.70086596088457054"/>
        </c:manualLayout>
      </c:layout>
      <c:barChart>
        <c:barDir val="col"/>
        <c:grouping val="stacked"/>
        <c:varyColors val="0"/>
        <c:ser>
          <c:idx val="3"/>
          <c:order val="0"/>
          <c:tx>
            <c:strRef>
              <c:f>'D11'!$B$45</c:f>
              <c:strCache>
                <c:ptCount val="1"/>
                <c:pt idx="0">
                  <c:v>Alte venituri primare, net</c:v>
                </c:pt>
              </c:strCache>
            </c:strRef>
          </c:tx>
          <c:spPr>
            <a:solidFill>
              <a:schemeClr val="tx1"/>
            </a:solidFill>
            <a:ln>
              <a:noFill/>
            </a:ln>
            <a:effectLst/>
          </c:spPr>
          <c:invertIfNegative val="0"/>
          <c:cat>
            <c:multiLvlStrRef>
              <c:f>'D11'!$C$40:$G$41</c:f>
              <c:multiLvlStrCache>
                <c:ptCount val="5"/>
                <c:lvl>
                  <c:pt idx="0">
                    <c:v>I</c:v>
                  </c:pt>
                  <c:pt idx="1">
                    <c:v>II</c:v>
                  </c:pt>
                  <c:pt idx="2">
                    <c:v>III</c:v>
                  </c:pt>
                  <c:pt idx="3">
                    <c:v>IV</c:v>
                  </c:pt>
                  <c:pt idx="4">
                    <c:v>I</c:v>
                  </c:pt>
                </c:lvl>
                <c:lvl>
                  <c:pt idx="0">
                    <c:v>2024</c:v>
                  </c:pt>
                  <c:pt idx="4">
                    <c:v>2025</c:v>
                  </c:pt>
                </c:lvl>
              </c:multiLvlStrCache>
            </c:multiLvlStrRef>
          </c:cat>
          <c:val>
            <c:numRef>
              <c:f>'D11'!$C$45:$G$45</c:f>
              <c:numCache>
                <c:formatCode>#,##0.00</c:formatCode>
                <c:ptCount val="5"/>
                <c:pt idx="0">
                  <c:v>0.98</c:v>
                </c:pt>
                <c:pt idx="1">
                  <c:v>1.05</c:v>
                </c:pt>
                <c:pt idx="2">
                  <c:v>3.0000000000000027E-2</c:v>
                </c:pt>
                <c:pt idx="3">
                  <c:v>0.83000000000000007</c:v>
                </c:pt>
                <c:pt idx="4">
                  <c:v>1.66</c:v>
                </c:pt>
              </c:numCache>
            </c:numRef>
          </c:val>
          <c:extLst>
            <c:ext xmlns:c16="http://schemas.microsoft.com/office/drawing/2014/chart" uri="{C3380CC4-5D6E-409C-BE32-E72D297353CC}">
              <c16:uniqueId val="{00000000-A525-4E17-95CE-0B8A8B398CB9}"/>
            </c:ext>
          </c:extLst>
        </c:ser>
        <c:ser>
          <c:idx val="2"/>
          <c:order val="1"/>
          <c:tx>
            <c:strRef>
              <c:f>'D11'!$B$44</c:f>
              <c:strCache>
                <c:ptCount val="1"/>
                <c:pt idx="0">
                  <c:v>Venituri din investiţii, net</c:v>
                </c:pt>
              </c:strCache>
            </c:strRef>
          </c:tx>
          <c:spPr>
            <a:solidFill>
              <a:srgbClr val="AC8160"/>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'D11'!$C$40:$G$41</c:f>
              <c:multiLvlStrCache>
                <c:ptCount val="5"/>
                <c:lvl>
                  <c:pt idx="0">
                    <c:v>I</c:v>
                  </c:pt>
                  <c:pt idx="1">
                    <c:v>II</c:v>
                  </c:pt>
                  <c:pt idx="2">
                    <c:v>III</c:v>
                  </c:pt>
                  <c:pt idx="3">
                    <c:v>IV</c:v>
                  </c:pt>
                  <c:pt idx="4">
                    <c:v>I</c:v>
                  </c:pt>
                </c:lvl>
                <c:lvl>
                  <c:pt idx="0">
                    <c:v>2024</c:v>
                  </c:pt>
                  <c:pt idx="4">
                    <c:v>2025</c:v>
                  </c:pt>
                </c:lvl>
              </c:multiLvlStrCache>
            </c:multiLvlStrRef>
          </c:cat>
          <c:val>
            <c:numRef>
              <c:f>'D11'!$C$44:$G$44</c:f>
              <c:numCache>
                <c:formatCode>#,##0.00</c:formatCode>
                <c:ptCount val="5"/>
                <c:pt idx="0">
                  <c:v>-92.990000000000009</c:v>
                </c:pt>
                <c:pt idx="1">
                  <c:v>-174.89000000000001</c:v>
                </c:pt>
                <c:pt idx="2">
                  <c:v>-196.5</c:v>
                </c:pt>
                <c:pt idx="3">
                  <c:v>-153.32999999999998</c:v>
                </c:pt>
                <c:pt idx="4">
                  <c:v>-130.25178592999998</c:v>
                </c:pt>
              </c:numCache>
            </c:numRef>
          </c:val>
          <c:extLst>
            <c:ext xmlns:c16="http://schemas.microsoft.com/office/drawing/2014/chart" uri="{C3380CC4-5D6E-409C-BE32-E72D297353CC}">
              <c16:uniqueId val="{00000001-A525-4E17-95CE-0B8A8B398CB9}"/>
            </c:ext>
          </c:extLst>
        </c:ser>
        <c:ser>
          <c:idx val="1"/>
          <c:order val="2"/>
          <c:tx>
            <c:strRef>
              <c:f>'D11'!$B$43</c:f>
              <c:strCache>
                <c:ptCount val="1"/>
                <c:pt idx="0">
                  <c:v>Remunerarea salariaților, net   </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'D11'!$C$40:$G$41</c:f>
              <c:multiLvlStrCache>
                <c:ptCount val="5"/>
                <c:lvl>
                  <c:pt idx="0">
                    <c:v>I</c:v>
                  </c:pt>
                  <c:pt idx="1">
                    <c:v>II</c:v>
                  </c:pt>
                  <c:pt idx="2">
                    <c:v>III</c:v>
                  </c:pt>
                  <c:pt idx="3">
                    <c:v>IV</c:v>
                  </c:pt>
                  <c:pt idx="4">
                    <c:v>I</c:v>
                  </c:pt>
                </c:lvl>
                <c:lvl>
                  <c:pt idx="0">
                    <c:v>2024</c:v>
                  </c:pt>
                  <c:pt idx="4">
                    <c:v>2025</c:v>
                  </c:pt>
                </c:lvl>
              </c:multiLvlStrCache>
            </c:multiLvlStrRef>
          </c:cat>
          <c:val>
            <c:numRef>
              <c:f>'D11'!$C$43:$G$43</c:f>
              <c:numCache>
                <c:formatCode>#,##0.00</c:formatCode>
                <c:ptCount val="5"/>
                <c:pt idx="0">
                  <c:v>167.5</c:v>
                </c:pt>
                <c:pt idx="1">
                  <c:v>216.20999999999998</c:v>
                </c:pt>
                <c:pt idx="2">
                  <c:v>199.58</c:v>
                </c:pt>
                <c:pt idx="3">
                  <c:v>189.45999999999998</c:v>
                </c:pt>
                <c:pt idx="4">
                  <c:v>133.24513440999999</c:v>
                </c:pt>
              </c:numCache>
            </c:numRef>
          </c:val>
          <c:extLst>
            <c:ext xmlns:c16="http://schemas.microsoft.com/office/drawing/2014/chart" uri="{C3380CC4-5D6E-409C-BE32-E72D297353CC}">
              <c16:uniqueId val="{00000002-A525-4E17-95CE-0B8A8B398CB9}"/>
            </c:ext>
          </c:extLst>
        </c:ser>
        <c:dLbls>
          <c:showLegendKey val="0"/>
          <c:showVal val="0"/>
          <c:showCatName val="0"/>
          <c:showSerName val="0"/>
          <c:showPercent val="0"/>
          <c:showBubbleSize val="0"/>
        </c:dLbls>
        <c:gapWidth val="70"/>
        <c:overlap val="100"/>
        <c:axId val="469186864"/>
        <c:axId val="469189816"/>
      </c:barChart>
      <c:lineChart>
        <c:grouping val="standard"/>
        <c:varyColors val="0"/>
        <c:ser>
          <c:idx val="0"/>
          <c:order val="3"/>
          <c:tx>
            <c:strRef>
              <c:f>'D11'!$B$46</c:f>
              <c:strCache>
                <c:ptCount val="1"/>
                <c:pt idx="0">
                  <c:v>Sold</c:v>
                </c:pt>
              </c:strCache>
            </c:strRef>
          </c:tx>
          <c:spPr>
            <a:ln w="22225" cap="rnd" cmpd="sng">
              <a:noFill/>
              <a:round/>
            </a:ln>
            <a:effectLst/>
          </c:spPr>
          <c:marker>
            <c:symbol val="triangle"/>
            <c:size val="10"/>
            <c:spPr>
              <a:solidFill>
                <a:schemeClr val="bg1">
                  <a:lumMod val="65000"/>
                </a:schemeClr>
              </a:solidFill>
              <a:ln w="9525">
                <a:solidFill>
                  <a:schemeClr val="bg1"/>
                </a:solidFill>
              </a:ln>
              <a:effectLst/>
            </c:spPr>
          </c:marker>
          <c:dLbls>
            <c:spPr>
              <a:noFill/>
              <a:ln>
                <a:solidFill>
                  <a:srgbClr val="000000"/>
                </a:solid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'D11'!$C$46:$G$46</c:f>
              <c:numCache>
                <c:formatCode>#,##0.00</c:formatCode>
                <c:ptCount val="5"/>
                <c:pt idx="0">
                  <c:v>75.489999999999981</c:v>
                </c:pt>
                <c:pt idx="1">
                  <c:v>42.369999999999891</c:v>
                </c:pt>
                <c:pt idx="2">
                  <c:v>3.1099999999999568</c:v>
                </c:pt>
                <c:pt idx="3">
                  <c:v>36.959999999999951</c:v>
                </c:pt>
                <c:pt idx="4">
                  <c:v>4.6497637000000225</c:v>
                </c:pt>
              </c:numCache>
            </c:numRef>
          </c:val>
          <c:smooth val="0"/>
          <c:extLst>
            <c:ext xmlns:c16="http://schemas.microsoft.com/office/drawing/2014/chart" uri="{C3380CC4-5D6E-409C-BE32-E72D297353CC}">
              <c16:uniqueId val="{00000003-A525-4E17-95CE-0B8A8B398CB9}"/>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'D11'!$B$42</c:f>
              <c:strCache>
                <c:ptCount val="1"/>
                <c:pt idx="0">
                  <c:v>Sold / PIB (scala din dreapta)</c:v>
                </c:pt>
              </c:strCache>
            </c:strRef>
          </c:tx>
          <c:spPr>
            <a:ln w="34925" cap="rnd">
              <a:noFill/>
              <a:round/>
            </a:ln>
            <a:effectLst/>
          </c:spPr>
          <c:marker>
            <c:symbol val="circle"/>
            <c:size val="10"/>
            <c:spPr>
              <a:solidFill>
                <a:srgbClr val="6C4726"/>
              </a:solidFill>
              <a:ln w="9525">
                <a:solidFill>
                  <a:schemeClr val="bg1"/>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'D11'!$C$42:$G$42</c:f>
              <c:numCache>
                <c:formatCode>0.0%</c:formatCode>
                <c:ptCount val="5"/>
                <c:pt idx="0">
                  <c:v>0.02</c:v>
                </c:pt>
                <c:pt idx="1">
                  <c:v>0.01</c:v>
                </c:pt>
                <c:pt idx="2">
                  <c:v>1E-3</c:v>
                </c:pt>
                <c:pt idx="3">
                  <c:v>8.0000000000000002E-3</c:v>
                </c:pt>
                <c:pt idx="4">
                  <c:v>1E-3</c:v>
                </c:pt>
              </c:numCache>
            </c:numRef>
          </c:val>
          <c:smooth val="0"/>
          <c:extLst>
            <c:ext xmlns:c16="http://schemas.microsoft.com/office/drawing/2014/chart" uri="{C3380CC4-5D6E-409C-BE32-E72D297353CC}">
              <c16:uniqueId val="{00000004-A525-4E17-95CE-0B8A8B398CB9}"/>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9816"/>
        <c:crosses val="autoZero"/>
        <c:auto val="1"/>
        <c:lblAlgn val="ctr"/>
        <c:lblOffset val="100"/>
        <c:noMultiLvlLbl val="0"/>
      </c:catAx>
      <c:valAx>
        <c:axId val="469189816"/>
        <c:scaling>
          <c:orientation val="minMax"/>
          <c:max val="250"/>
          <c:min val="-250"/>
        </c:scaling>
        <c:delete val="0"/>
        <c:axPos val="l"/>
        <c:majorGridlines>
          <c:spPr>
            <a:ln w="1270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 USD </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6864"/>
        <c:crosses val="autoZero"/>
        <c:crossBetween val="between"/>
        <c:majorUnit val="100"/>
      </c:valAx>
      <c:valAx>
        <c:axId val="664670296"/>
        <c:scaling>
          <c:orientation val="minMax"/>
          <c:max val="4.0000000000000008E-2"/>
          <c:min val="-4.0000000000000008E-2"/>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64672264"/>
        <c:crosses val="max"/>
        <c:crossBetween val="between"/>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6.794034335504158E-2"/>
          <c:y val="0.93110052384698971"/>
          <c:w val="0.92100386630993936"/>
          <c:h val="6.731356398859209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5962549886743607"/>
          <c:y val="0.10951941352158566"/>
          <c:w val="0.44037450113256393"/>
          <c:h val="0.78096117295682865"/>
        </c:manualLayout>
      </c:layout>
      <c:barChart>
        <c:barDir val="bar"/>
        <c:grouping val="clustered"/>
        <c:varyColors val="0"/>
        <c:ser>
          <c:idx val="0"/>
          <c:order val="0"/>
          <c:spPr>
            <a:solidFill>
              <a:schemeClr val="bg1"/>
            </a:solidFill>
            <a:ln>
              <a:noFill/>
            </a:ln>
            <a:effectLst/>
          </c:spPr>
          <c:invertIfNegative val="0"/>
          <c:dLbls>
            <c:dLbl>
              <c:idx val="0"/>
              <c:layout>
                <c:manualLayout>
                  <c:x val="-0.15890410958904111"/>
                  <c:y val="0"/>
                </c:manualLayout>
              </c:layout>
              <c:numFmt formatCode="#,##0.00" sourceLinked="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extLst>
                <c:ext xmlns:c15="http://schemas.microsoft.com/office/drawing/2012/chart" uri="{CE6537A1-D6FC-4f65-9D91-7224C49458BB}">
                  <c15:layout>
                    <c:manualLayout>
                      <c:w val="0.28695933556250675"/>
                      <c:h val="0.20594164456233421"/>
                    </c:manualLayout>
                  </c15:layout>
                </c:ext>
                <c:ext xmlns:c16="http://schemas.microsoft.com/office/drawing/2014/chart" uri="{C3380CC4-5D6E-409C-BE32-E72D297353CC}">
                  <c16:uniqueId val="{00000000-1BF2-4EE2-9934-AAABC1082193}"/>
                </c:ext>
              </c:extLst>
            </c:dLbl>
            <c:dLbl>
              <c:idx val="1"/>
              <c:layout>
                <c:manualLayout>
                  <c:x val="-6.575342465753424E-2"/>
                  <c:y val="-2.4314484811072664E-1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3216481501456154"/>
                      <c:h val="0.20594164456233421"/>
                    </c:manualLayout>
                  </c15:layout>
                </c:ext>
                <c:ext xmlns:c16="http://schemas.microsoft.com/office/drawing/2014/chart" uri="{C3380CC4-5D6E-409C-BE32-E72D297353CC}">
                  <c16:uniqueId val="{00000001-1BF2-4EE2-9934-AAABC1082193}"/>
                </c:ext>
              </c:extLst>
            </c:dLbl>
            <c:numFmt formatCode="#,##0.00" sourceLinked="0"/>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'D11'!$B$56:$B$57</c:f>
              <c:strCache>
                <c:ptCount val="2"/>
                <c:pt idx="0">
                  <c:v>… din active de rezervă</c:v>
                </c:pt>
                <c:pt idx="1">
                  <c:v>… din alte investiţii</c:v>
                </c:pt>
              </c:strCache>
            </c:strRef>
          </c:cat>
          <c:val>
            <c:numRef>
              <c:f>'D11'!$C$56:$C$57</c:f>
              <c:numCache>
                <c:formatCode>0.00</c:formatCode>
                <c:ptCount val="2"/>
                <c:pt idx="0">
                  <c:v>44.34</c:v>
                </c:pt>
                <c:pt idx="1">
                  <c:v>7.6609894500000024</c:v>
                </c:pt>
              </c:numCache>
            </c:numRef>
          </c:val>
          <c:extLst>
            <c:ext xmlns:c16="http://schemas.microsoft.com/office/drawing/2014/chart" uri="{C3380CC4-5D6E-409C-BE32-E72D297353CC}">
              <c16:uniqueId val="{00000002-1BF2-4EE2-9934-AAABC1082193}"/>
            </c:ext>
          </c:extLst>
        </c:ser>
        <c:dLbls>
          <c:dLblPos val="outEnd"/>
          <c:showLegendKey val="0"/>
          <c:showVal val="1"/>
          <c:showCatName val="0"/>
          <c:showSerName val="0"/>
          <c:showPercent val="0"/>
          <c:showBubbleSize val="0"/>
        </c:dLbls>
        <c:gapWidth val="50"/>
        <c:axId val="1026750527"/>
        <c:axId val="1026751007"/>
      </c:barChart>
      <c:catAx>
        <c:axId val="1026750527"/>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crossAx val="1026751007"/>
        <c:crosses val="autoZero"/>
        <c:auto val="1"/>
        <c:lblAlgn val="ctr"/>
        <c:lblOffset val="100"/>
        <c:noMultiLvlLbl val="0"/>
      </c:catAx>
      <c:valAx>
        <c:axId val="1026751007"/>
        <c:scaling>
          <c:orientation val="minMax"/>
        </c:scaling>
        <c:delete val="1"/>
        <c:axPos val="b"/>
        <c:numFmt formatCode="0.00" sourceLinked="1"/>
        <c:majorTickMark val="out"/>
        <c:minorTickMark val="none"/>
        <c:tickLblPos val="nextTo"/>
        <c:crossAx val="1026750527"/>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5993240107246114E-2"/>
          <c:y val="0.25171072225875113"/>
          <c:w val="0.93380149817164015"/>
          <c:h val="0.3648986387857272"/>
        </c:manualLayout>
      </c:layout>
      <c:barChart>
        <c:barDir val="col"/>
        <c:grouping val="clustered"/>
        <c:varyColors val="0"/>
        <c:ser>
          <c:idx val="0"/>
          <c:order val="0"/>
          <c:spPr>
            <a:solidFill>
              <a:schemeClr val="bg1"/>
            </a:solidFill>
            <a:ln>
              <a:noFill/>
            </a:ln>
            <a:effectLst/>
          </c:spPr>
          <c:invertIfNegative val="0"/>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'D11'!$B$60:$B$61</c:f>
              <c:strCache>
                <c:ptCount val="2"/>
                <c:pt idx="0">
                  <c:v>Venituri din investiţii directe</c:v>
                </c:pt>
                <c:pt idx="1">
                  <c:v>Venituri din alte investiţii</c:v>
                </c:pt>
              </c:strCache>
            </c:strRef>
          </c:cat>
          <c:val>
            <c:numRef>
              <c:f>'D11'!$C$60:$C$61</c:f>
              <c:numCache>
                <c:formatCode>0.00</c:formatCode>
                <c:ptCount val="2"/>
                <c:pt idx="0">
                  <c:v>144.54</c:v>
                </c:pt>
                <c:pt idx="1">
                  <c:v>37.712775380000011</c:v>
                </c:pt>
              </c:numCache>
            </c:numRef>
          </c:val>
          <c:extLst>
            <c:ext xmlns:c16="http://schemas.microsoft.com/office/drawing/2014/chart" uri="{C3380CC4-5D6E-409C-BE32-E72D297353CC}">
              <c16:uniqueId val="{00000000-E7F6-4D71-9D02-E9E7FE794EBD}"/>
            </c:ext>
          </c:extLst>
        </c:ser>
        <c:dLbls>
          <c:dLblPos val="outEnd"/>
          <c:showLegendKey val="0"/>
          <c:showVal val="1"/>
          <c:showCatName val="0"/>
          <c:showSerName val="0"/>
          <c:showPercent val="0"/>
          <c:showBubbleSize val="0"/>
        </c:dLbls>
        <c:gapWidth val="100"/>
        <c:overlap val="-27"/>
        <c:axId val="1026750527"/>
        <c:axId val="1026751007"/>
      </c:barChart>
      <c:catAx>
        <c:axId val="1026750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crossAx val="1026751007"/>
        <c:crosses val="autoZero"/>
        <c:auto val="1"/>
        <c:lblAlgn val="ctr"/>
        <c:lblOffset val="100"/>
        <c:noMultiLvlLbl val="0"/>
      </c:catAx>
      <c:valAx>
        <c:axId val="1026751007"/>
        <c:scaling>
          <c:orientation val="minMax"/>
        </c:scaling>
        <c:delete val="1"/>
        <c:axPos val="l"/>
        <c:numFmt formatCode="0.00" sourceLinked="1"/>
        <c:majorTickMark val="none"/>
        <c:minorTickMark val="none"/>
        <c:tickLblPos val="nextTo"/>
        <c:crossAx val="1026750527"/>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21013935830933E-2"/>
          <c:y val="1.9783497301762709E-2"/>
          <c:w val="0.8644504330006878"/>
          <c:h val="0.48862510211307003"/>
        </c:manualLayout>
      </c:layout>
      <c:barChart>
        <c:barDir val="col"/>
        <c:grouping val="clustered"/>
        <c:varyColors val="0"/>
        <c:ser>
          <c:idx val="1"/>
          <c:order val="1"/>
          <c:tx>
            <c:strRef>
              <c:f>'D2'!$B$31</c:f>
              <c:strCache>
                <c:ptCount val="1"/>
                <c:pt idx="0">
                  <c:v>Export de bunuri și servicii / PIB</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'D2'!$C$28:$G$29</c:f>
              <c:multiLvlStrCache>
                <c:ptCount val="5"/>
                <c:lvl>
                  <c:pt idx="0">
                    <c:v>I</c:v>
                  </c:pt>
                  <c:pt idx="1">
                    <c:v>II</c:v>
                  </c:pt>
                  <c:pt idx="2">
                    <c:v>III</c:v>
                  </c:pt>
                  <c:pt idx="3">
                    <c:v>IV</c:v>
                  </c:pt>
                  <c:pt idx="4">
                    <c:v>I</c:v>
                  </c:pt>
                </c:lvl>
                <c:lvl>
                  <c:pt idx="0">
                    <c:v>2024</c:v>
                  </c:pt>
                  <c:pt idx="4">
                    <c:v>2025</c:v>
                  </c:pt>
                </c:lvl>
              </c:multiLvlStrCache>
            </c:multiLvlStrRef>
          </c:cat>
          <c:val>
            <c:numRef>
              <c:f>'D2'!$C$31:$G$31</c:f>
              <c:numCache>
                <c:formatCode>0.0</c:formatCode>
                <c:ptCount val="5"/>
                <c:pt idx="0">
                  <c:v>35.541098449429029</c:v>
                </c:pt>
                <c:pt idx="1">
                  <c:v>32.71583668033724</c:v>
                </c:pt>
                <c:pt idx="2">
                  <c:v>27.646158765202284</c:v>
                </c:pt>
                <c:pt idx="3">
                  <c:v>31.052206265092234</c:v>
                </c:pt>
                <c:pt idx="4">
                  <c:v>33.4</c:v>
                </c:pt>
              </c:numCache>
            </c:numRef>
          </c:val>
          <c:extLst>
            <c:ext xmlns:c16="http://schemas.microsoft.com/office/drawing/2014/chart" uri="{C3380CC4-5D6E-409C-BE32-E72D297353CC}">
              <c16:uniqueId val="{00000000-1C34-44AE-AA02-3BA501AC092B}"/>
            </c:ext>
          </c:extLst>
        </c:ser>
        <c:ser>
          <c:idx val="2"/>
          <c:order val="2"/>
          <c:tx>
            <c:strRef>
              <c:f>'D2'!$B$32</c:f>
              <c:strCache>
                <c:ptCount val="1"/>
                <c:pt idx="0">
                  <c:v>Import de bunuri și servicii / PIB</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'D2'!$C$28:$G$29</c:f>
              <c:multiLvlStrCache>
                <c:ptCount val="5"/>
                <c:lvl>
                  <c:pt idx="0">
                    <c:v>I</c:v>
                  </c:pt>
                  <c:pt idx="1">
                    <c:v>II</c:v>
                  </c:pt>
                  <c:pt idx="2">
                    <c:v>III</c:v>
                  </c:pt>
                  <c:pt idx="3">
                    <c:v>IV</c:v>
                  </c:pt>
                  <c:pt idx="4">
                    <c:v>I</c:v>
                  </c:pt>
                </c:lvl>
                <c:lvl>
                  <c:pt idx="0">
                    <c:v>2024</c:v>
                  </c:pt>
                  <c:pt idx="4">
                    <c:v>2025</c:v>
                  </c:pt>
                </c:lvl>
              </c:multiLvlStrCache>
            </c:multiLvlStrRef>
          </c:cat>
          <c:val>
            <c:numRef>
              <c:f>'D2'!$C$32:$G$32</c:f>
              <c:numCache>
                <c:formatCode>0.0</c:formatCode>
                <c:ptCount val="5"/>
                <c:pt idx="0">
                  <c:v>58.298269434973562</c:v>
                </c:pt>
                <c:pt idx="1">
                  <c:v>59.367090903764705</c:v>
                </c:pt>
                <c:pt idx="2">
                  <c:v>53.796282131950434</c:v>
                </c:pt>
                <c:pt idx="3">
                  <c:v>58.242672972868533</c:v>
                </c:pt>
                <c:pt idx="4">
                  <c:v>69.421587302944005</c:v>
                </c:pt>
              </c:numCache>
            </c:numRef>
          </c:val>
          <c:extLst>
            <c:ext xmlns:c16="http://schemas.microsoft.com/office/drawing/2014/chart" uri="{C3380CC4-5D6E-409C-BE32-E72D297353CC}">
              <c16:uniqueId val="{00000001-1C34-44AE-AA02-3BA501AC092B}"/>
            </c:ext>
          </c:extLst>
        </c:ser>
        <c:dLbls>
          <c:showLegendKey val="0"/>
          <c:showVal val="0"/>
          <c:showCatName val="0"/>
          <c:showSerName val="0"/>
          <c:showPercent val="0"/>
          <c:showBubbleSize val="0"/>
        </c:dLbls>
        <c:gapWidth val="150"/>
        <c:axId val="482869832"/>
        <c:axId val="482870488"/>
      </c:barChart>
      <c:lineChart>
        <c:grouping val="standard"/>
        <c:varyColors val="0"/>
        <c:ser>
          <c:idx val="0"/>
          <c:order val="0"/>
          <c:tx>
            <c:strRef>
              <c:f>'D2'!$B$30</c:f>
              <c:strCache>
                <c:ptCount val="1"/>
                <c:pt idx="0">
                  <c:v>Gradul de deschidere comercială</c:v>
                </c:pt>
              </c:strCache>
            </c:strRef>
          </c:tx>
          <c:spPr>
            <a:ln w="28575" cap="rnd">
              <a:solidFill>
                <a:srgbClr val="632523"/>
              </a:solidFill>
              <a:round/>
            </a:ln>
            <a:effectLst/>
          </c:spPr>
          <c:marker>
            <c:symbol val="circle"/>
            <c:size val="5"/>
            <c:spPr>
              <a:solidFill>
                <a:schemeClr val="accent2">
                  <a:lumMod val="50000"/>
                </a:schemeClr>
              </a:solidFill>
              <a:ln w="9525">
                <a:solidFill>
                  <a:srgbClr val="632523"/>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'D2'!$C$28:$G$29</c:f>
              <c:multiLvlStrCache>
                <c:ptCount val="5"/>
                <c:lvl>
                  <c:pt idx="0">
                    <c:v>I</c:v>
                  </c:pt>
                  <c:pt idx="1">
                    <c:v>II</c:v>
                  </c:pt>
                  <c:pt idx="2">
                    <c:v>III</c:v>
                  </c:pt>
                  <c:pt idx="3">
                    <c:v>IV</c:v>
                  </c:pt>
                  <c:pt idx="4">
                    <c:v>I</c:v>
                  </c:pt>
                </c:lvl>
                <c:lvl>
                  <c:pt idx="0">
                    <c:v>2024</c:v>
                  </c:pt>
                  <c:pt idx="4">
                    <c:v>2025</c:v>
                  </c:pt>
                </c:lvl>
              </c:multiLvlStrCache>
            </c:multiLvlStrRef>
          </c:cat>
          <c:val>
            <c:numRef>
              <c:f>'D2'!$C$30:$G$30</c:f>
              <c:numCache>
                <c:formatCode>0.0</c:formatCode>
                <c:ptCount val="5"/>
                <c:pt idx="0">
                  <c:v>93.839367884402591</c:v>
                </c:pt>
                <c:pt idx="1">
                  <c:v>92.082927584101952</c:v>
                </c:pt>
                <c:pt idx="2">
                  <c:v>81.442440897152721</c:v>
                </c:pt>
                <c:pt idx="3">
                  <c:v>89.294879237960771</c:v>
                </c:pt>
                <c:pt idx="4">
                  <c:v>102.7598802614018</c:v>
                </c:pt>
              </c:numCache>
            </c:numRef>
          </c:val>
          <c:smooth val="0"/>
          <c:extLst>
            <c:ext xmlns:c16="http://schemas.microsoft.com/office/drawing/2014/chart" uri="{C3380CC4-5D6E-409C-BE32-E72D297353CC}">
              <c16:uniqueId val="{00000002-1C34-44AE-AA02-3BA501AC092B}"/>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70488"/>
        <c:crosses val="autoZero"/>
        <c:auto val="1"/>
        <c:lblAlgn val="ctr"/>
        <c:lblOffset val="100"/>
        <c:noMultiLvlLbl val="0"/>
      </c:catAx>
      <c:valAx>
        <c:axId val="482870488"/>
        <c:scaling>
          <c:orientation val="minMax"/>
          <c:max val="14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69832"/>
        <c:crosses val="autoZero"/>
        <c:crossBetween val="between"/>
      </c:valAx>
      <c:spPr>
        <a:noFill/>
        <a:ln>
          <a:noFill/>
        </a:ln>
        <a:effectLst/>
      </c:spPr>
    </c:plotArea>
    <c:legend>
      <c:legendPos val="b"/>
      <c:layout>
        <c:manualLayout>
          <c:xMode val="edge"/>
          <c:yMode val="edge"/>
          <c:x val="5.0230127048294326E-2"/>
          <c:y val="0.65311548719688617"/>
          <c:w val="0.90361147937487118"/>
          <c:h val="0.346266684854160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560396804275694E-2"/>
          <c:y val="8.7793477870060768E-2"/>
          <c:w val="0.85907035915967334"/>
          <c:h val="0.56049077769388411"/>
        </c:manualLayout>
      </c:layout>
      <c:barChart>
        <c:barDir val="col"/>
        <c:grouping val="stacked"/>
        <c:varyColors val="0"/>
        <c:ser>
          <c:idx val="4"/>
          <c:order val="1"/>
          <c:tx>
            <c:strRef>
              <c:f>'D12'!$B$60</c:f>
              <c:strCache>
                <c:ptCount val="1"/>
                <c:pt idx="0">
                  <c:v>Alte venituri secundare, net</c:v>
                </c:pt>
              </c:strCache>
            </c:strRef>
          </c:tx>
          <c:spPr>
            <a:solidFill>
              <a:srgbClr val="87643D"/>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'D12'!$C$55:$G$56</c:f>
              <c:multiLvlStrCache>
                <c:ptCount val="5"/>
                <c:lvl>
                  <c:pt idx="0">
                    <c:v>I</c:v>
                  </c:pt>
                  <c:pt idx="1">
                    <c:v>II</c:v>
                  </c:pt>
                  <c:pt idx="2">
                    <c:v>III</c:v>
                  </c:pt>
                  <c:pt idx="3">
                    <c:v>IV</c:v>
                  </c:pt>
                  <c:pt idx="4">
                    <c:v>I</c:v>
                  </c:pt>
                </c:lvl>
                <c:lvl>
                  <c:pt idx="0">
                    <c:v>2024</c:v>
                  </c:pt>
                  <c:pt idx="4">
                    <c:v>2025</c:v>
                  </c:pt>
                </c:lvl>
              </c:multiLvlStrCache>
            </c:multiLvlStrRef>
          </c:cat>
          <c:val>
            <c:numRef>
              <c:f>'D12'!$C$60:$G$60</c:f>
              <c:numCache>
                <c:formatCode>#,##0.00</c:formatCode>
                <c:ptCount val="5"/>
                <c:pt idx="0">
                  <c:v>121.10000000000008</c:v>
                </c:pt>
                <c:pt idx="1">
                  <c:v>146.29999999999995</c:v>
                </c:pt>
                <c:pt idx="2">
                  <c:v>167.45000000000005</c:v>
                </c:pt>
                <c:pt idx="3">
                  <c:v>141.09999999999991</c:v>
                </c:pt>
                <c:pt idx="4">
                  <c:v>108.72</c:v>
                </c:pt>
              </c:numCache>
            </c:numRef>
          </c:val>
          <c:extLst>
            <c:ext xmlns:c16="http://schemas.microsoft.com/office/drawing/2014/chart" uri="{C3380CC4-5D6E-409C-BE32-E72D297353CC}">
              <c16:uniqueId val="{0000000D-9CA9-4770-A7E8-EDB235973460}"/>
            </c:ext>
          </c:extLst>
        </c:ser>
        <c:ser>
          <c:idx val="1"/>
          <c:order val="3"/>
          <c:tx>
            <c:strRef>
              <c:f>'D12'!$B$59</c:f>
              <c:strCache>
                <c:ptCount val="1"/>
                <c:pt idx="0">
                  <c:v>Transferuri personale, net</c:v>
                </c:pt>
              </c:strCache>
            </c:strRef>
          </c:tx>
          <c:spPr>
            <a:solidFill>
              <a:srgbClr val="BB9469"/>
            </a:solidFill>
            <a:ln>
              <a:noFill/>
            </a:ln>
            <a:effectLst/>
          </c:spPr>
          <c:invertIfNegative val="0"/>
          <c:dLbls>
            <c:dLbl>
              <c:idx val="4"/>
              <c:layout>
                <c:manualLayout>
                  <c:x val="0"/>
                  <c:y val="-4.109589041095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9A-4A6A-A0F1-4BA419CD6D5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'D12'!$C$55:$G$56</c:f>
              <c:multiLvlStrCache>
                <c:ptCount val="5"/>
                <c:lvl>
                  <c:pt idx="0">
                    <c:v>I</c:v>
                  </c:pt>
                  <c:pt idx="1">
                    <c:v>II</c:v>
                  </c:pt>
                  <c:pt idx="2">
                    <c:v>III</c:v>
                  </c:pt>
                  <c:pt idx="3">
                    <c:v>IV</c:v>
                  </c:pt>
                  <c:pt idx="4">
                    <c:v>I</c:v>
                  </c:pt>
                </c:lvl>
                <c:lvl>
                  <c:pt idx="0">
                    <c:v>2024</c:v>
                  </c:pt>
                  <c:pt idx="4">
                    <c:v>2025</c:v>
                  </c:pt>
                </c:lvl>
              </c:multiLvlStrCache>
            </c:multiLvlStrRef>
          </c:cat>
          <c:val>
            <c:numRef>
              <c:f>'D12'!$C$59:$G$59</c:f>
              <c:numCache>
                <c:formatCode>#,##0.00</c:formatCode>
                <c:ptCount val="5"/>
                <c:pt idx="0">
                  <c:v>157.63999999999999</c:v>
                </c:pt>
                <c:pt idx="1">
                  <c:v>154.64999999999998</c:v>
                </c:pt>
                <c:pt idx="2">
                  <c:v>155.97000000000003</c:v>
                </c:pt>
                <c:pt idx="3">
                  <c:v>164.25</c:v>
                </c:pt>
                <c:pt idx="4">
                  <c:v>174.02</c:v>
                </c:pt>
              </c:numCache>
            </c:numRef>
          </c:val>
          <c:extLst>
            <c:ext xmlns:c16="http://schemas.microsoft.com/office/drawing/2014/chart" uri="{C3380CC4-5D6E-409C-BE32-E72D297353CC}">
              <c16:uniqueId val="{0000000C-9CA9-4770-A7E8-EDB235973460}"/>
            </c:ext>
          </c:extLst>
        </c:ser>
        <c:ser>
          <c:idx val="2"/>
          <c:order val="4"/>
          <c:tx>
            <c:strRef>
              <c:f>'D12'!$B$58</c:f>
              <c:strCache>
                <c:ptCount val="1"/>
                <c:pt idx="0">
                  <c:v>Cooperarea internațională curentă, net</c:v>
                </c:pt>
              </c:strCache>
            </c:strRef>
          </c:tx>
          <c:spPr>
            <a:solidFill>
              <a:sysClr val="window" lastClr="FFFFFF">
                <a:lumMod val="85000"/>
              </a:sys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'D12'!$C$55:$G$56</c:f>
              <c:multiLvlStrCache>
                <c:ptCount val="5"/>
                <c:lvl>
                  <c:pt idx="0">
                    <c:v>I</c:v>
                  </c:pt>
                  <c:pt idx="1">
                    <c:v>II</c:v>
                  </c:pt>
                  <c:pt idx="2">
                    <c:v>III</c:v>
                  </c:pt>
                  <c:pt idx="3">
                    <c:v>IV</c:v>
                  </c:pt>
                  <c:pt idx="4">
                    <c:v>I</c:v>
                  </c:pt>
                </c:lvl>
                <c:lvl>
                  <c:pt idx="0">
                    <c:v>2024</c:v>
                  </c:pt>
                  <c:pt idx="4">
                    <c:v>2025</c:v>
                  </c:pt>
                </c:lvl>
              </c:multiLvlStrCache>
            </c:multiLvlStrRef>
          </c:cat>
          <c:val>
            <c:numRef>
              <c:f>'D12'!$C$58:$G$58</c:f>
              <c:numCache>
                <c:formatCode>#,##0.00</c:formatCode>
                <c:ptCount val="5"/>
                <c:pt idx="0">
                  <c:v>72.490000000000009</c:v>
                </c:pt>
                <c:pt idx="1">
                  <c:v>79.359999999999985</c:v>
                </c:pt>
                <c:pt idx="2">
                  <c:v>162.91</c:v>
                </c:pt>
                <c:pt idx="3">
                  <c:v>102.97</c:v>
                </c:pt>
                <c:pt idx="4">
                  <c:v>117.64</c:v>
                </c:pt>
              </c:numCache>
            </c:numRef>
          </c:val>
          <c:extLst>
            <c:ext xmlns:c16="http://schemas.microsoft.com/office/drawing/2014/chart" uri="{C3380CC4-5D6E-409C-BE32-E72D297353CC}">
              <c16:uniqueId val="{0000000A-9CA9-4770-A7E8-EDB235973460}"/>
            </c:ext>
          </c:extLst>
        </c:ser>
        <c:dLbls>
          <c:showLegendKey val="0"/>
          <c:showVal val="0"/>
          <c:showCatName val="0"/>
          <c:showSerName val="0"/>
          <c:showPercent val="0"/>
          <c:showBubbleSize val="0"/>
        </c:dLbls>
        <c:gapWidth val="80"/>
        <c:overlap val="100"/>
        <c:axId val="469186864"/>
        <c:axId val="469189816"/>
        <c:extLst>
          <c:ext xmlns:c15="http://schemas.microsoft.com/office/drawing/2012/chart" uri="{02D57815-91ED-43cb-92C2-25804820EDAC}">
            <c15:filteredBarSeries>
              <c15:ser>
                <c:idx val="3"/>
                <c:order val="0"/>
                <c:tx>
                  <c:strRef>
                    <c:extLst>
                      <c:ext uri="{02D57815-91ED-43cb-92C2-25804820EDAC}">
                        <c15:formulaRef>
                          <c15:sqref>'D12'!$B$57</c15:sqref>
                        </c15:formulaRef>
                      </c:ext>
                    </c:extLst>
                    <c:strCache>
                      <c:ptCount val="1"/>
                      <c:pt idx="0">
                        <c:v>Sold</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'D12'!$C$55:$G$56</c15:sqref>
                        </c15:formulaRef>
                      </c:ext>
                    </c:extLst>
                    <c:multiLvlStrCache>
                      <c:ptCount val="5"/>
                      <c:lvl>
                        <c:pt idx="0">
                          <c:v>I</c:v>
                        </c:pt>
                        <c:pt idx="1">
                          <c:v>II</c:v>
                        </c:pt>
                        <c:pt idx="2">
                          <c:v>III</c:v>
                        </c:pt>
                        <c:pt idx="3">
                          <c:v>IV</c:v>
                        </c:pt>
                        <c:pt idx="4">
                          <c:v>I</c:v>
                        </c:pt>
                      </c:lvl>
                      <c:lvl>
                        <c:pt idx="0">
                          <c:v>2024</c:v>
                        </c:pt>
                        <c:pt idx="4">
                          <c:v>2025</c:v>
                        </c:pt>
                      </c:lvl>
                    </c:multiLvlStrCache>
                  </c:multiLvlStrRef>
                </c:cat>
                <c:val>
                  <c:numRef>
                    <c:extLst>
                      <c:ext uri="{02D57815-91ED-43cb-92C2-25804820EDAC}">
                        <c15:formulaRef>
                          <c15:sqref>'D12'!$C$57:$G$57</c15:sqref>
                        </c15:formulaRef>
                      </c:ext>
                    </c:extLst>
                    <c:numCache>
                      <c:formatCode>#,##0.00</c:formatCode>
                      <c:ptCount val="5"/>
                      <c:pt idx="0">
                        <c:v>351.23000000000008</c:v>
                      </c:pt>
                      <c:pt idx="1">
                        <c:v>380.30999999999995</c:v>
                      </c:pt>
                      <c:pt idx="2">
                        <c:v>486.33000000000004</c:v>
                      </c:pt>
                      <c:pt idx="3">
                        <c:v>408.31999999999994</c:v>
                      </c:pt>
                      <c:pt idx="4">
                        <c:v>400.38</c:v>
                      </c:pt>
                    </c:numCache>
                  </c:numRef>
                </c:val>
                <c:extLst>
                  <c:ext xmlns:c16="http://schemas.microsoft.com/office/drawing/2014/chart" uri="{C3380CC4-5D6E-409C-BE32-E72D297353CC}">
                    <c16:uniqueId val="{00000000-9CA9-4770-A7E8-EDB235973460}"/>
                  </c:ext>
                </c:extLst>
              </c15:ser>
            </c15:filteredBarSeries>
          </c:ext>
        </c:extLst>
      </c:barChart>
      <c:lineChart>
        <c:grouping val="standard"/>
        <c:varyColors val="0"/>
        <c:ser>
          <c:idx val="0"/>
          <c:order val="2"/>
          <c:tx>
            <c:strRef>
              <c:f>'D12'!$B$61</c:f>
              <c:strCache>
                <c:ptCount val="1"/>
                <c:pt idx="0">
                  <c:v>Sold / PIB (%, scala din dreapta)</c:v>
                </c:pt>
              </c:strCache>
            </c:strRef>
          </c:tx>
          <c:spPr>
            <a:ln w="28575" cap="rnd">
              <a:solidFill>
                <a:sysClr val="window" lastClr="FFFFFF">
                  <a:lumMod val="50000"/>
                </a:sysClr>
              </a:solidFill>
              <a:round/>
            </a:ln>
            <a:effectLst/>
          </c:spPr>
          <c:marker>
            <c:symbol val="circle"/>
            <c:size val="6"/>
            <c:spPr>
              <a:solidFill>
                <a:sysClr val="window" lastClr="FFFFFF">
                  <a:lumMod val="50000"/>
                </a:sysClr>
              </a:solidFill>
              <a:ln w="9525">
                <a:solidFill>
                  <a:sysClr val="window" lastClr="FFFFFF"/>
                </a:solidFill>
              </a:ln>
              <a:effectLst/>
            </c:spPr>
          </c:marker>
          <c:dLbls>
            <c:spPr>
              <a:solidFill>
                <a:srgbClr val="F2F2F2"/>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'D12'!$C$55:$G$56</c:f>
              <c:multiLvlStrCache>
                <c:ptCount val="5"/>
                <c:lvl>
                  <c:pt idx="0">
                    <c:v>I</c:v>
                  </c:pt>
                  <c:pt idx="1">
                    <c:v>II</c:v>
                  </c:pt>
                  <c:pt idx="2">
                    <c:v>III</c:v>
                  </c:pt>
                  <c:pt idx="3">
                    <c:v>IV</c:v>
                  </c:pt>
                  <c:pt idx="4">
                    <c:v>I</c:v>
                  </c:pt>
                </c:lvl>
                <c:lvl>
                  <c:pt idx="0">
                    <c:v>2024</c:v>
                  </c:pt>
                  <c:pt idx="4">
                    <c:v>2025</c:v>
                  </c:pt>
                </c:lvl>
              </c:multiLvlStrCache>
            </c:multiLvlStrRef>
          </c:cat>
          <c:val>
            <c:numRef>
              <c:f>'D12'!$C$61:$G$61</c:f>
              <c:numCache>
                <c:formatCode>0.0</c:formatCode>
                <c:ptCount val="5"/>
                <c:pt idx="0">
                  <c:v>9.1407085280325724</c:v>
                </c:pt>
                <c:pt idx="1">
                  <c:v>8.939617651888959</c:v>
                </c:pt>
                <c:pt idx="2">
                  <c:v>9.3277807093615461</c:v>
                </c:pt>
                <c:pt idx="3">
                  <c:v>8.3505030770706004</c:v>
                </c:pt>
                <c:pt idx="4">
                  <c:v>10.1</c:v>
                </c:pt>
              </c:numCache>
            </c:numRef>
          </c:val>
          <c:smooth val="0"/>
          <c:extLst>
            <c:ext xmlns:c16="http://schemas.microsoft.com/office/drawing/2014/chart" uri="{C3380CC4-5D6E-409C-BE32-E72D297353CC}">
              <c16:uniqueId val="{0000000E-9CA9-4770-A7E8-EDB235973460}"/>
            </c:ext>
          </c:extLst>
        </c:ser>
        <c:dLbls>
          <c:showLegendKey val="0"/>
          <c:showVal val="1"/>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469189816"/>
        <c:crosses val="autoZero"/>
        <c:auto val="1"/>
        <c:lblAlgn val="ctr"/>
        <c:lblOffset val="100"/>
        <c:noMultiLvlLbl val="0"/>
      </c:catAx>
      <c:valAx>
        <c:axId val="469189816"/>
        <c:scaling>
          <c:orientation val="minMax"/>
          <c:max val="550"/>
          <c:min val="0"/>
        </c:scaling>
        <c:delete val="0"/>
        <c:axPos val="l"/>
        <c:majorGridlines>
          <c:spPr>
            <a:ln w="9525" cap="flat" cmpd="sng" algn="ctr">
              <a:solidFill>
                <a:sysClr val="window" lastClr="FFFFFF"/>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r>
                  <a:rPr lang="en-US" sz="900">
                    <a:latin typeface="Cambria" panose="02040503050406030204" pitchFamily="18" charset="0"/>
                    <a:ea typeface="Cambria" panose="02040503050406030204" pitchFamily="18" charset="0"/>
                  </a:rPr>
                  <a:t>mil. USD</a:t>
                </a:r>
                <a:endParaRPr lang="ro-MD" sz="900">
                  <a:latin typeface="Cambria" panose="02040503050406030204" pitchFamily="18" charset="0"/>
                  <a:ea typeface="Cambria" panose="02040503050406030204" pitchFamily="18" charset="0"/>
                </a:endParaRPr>
              </a:p>
            </c:rich>
          </c:tx>
          <c:layout>
            <c:manualLayout>
              <c:xMode val="edge"/>
              <c:yMode val="edge"/>
              <c:x val="8.0900753918647546E-3"/>
              <c:y val="0.2626661233289077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469186864"/>
        <c:crosses val="autoZero"/>
        <c:crossBetween val="between"/>
        <c:majorUnit val="100"/>
      </c:valAx>
      <c:valAx>
        <c:axId val="664670296"/>
        <c:scaling>
          <c:orientation val="minMax"/>
          <c:max val="50"/>
          <c:min val="0"/>
        </c:scaling>
        <c:delete val="0"/>
        <c:axPos val="r"/>
        <c:title>
          <c:tx>
            <c:rich>
              <a:bodyPr rot="0" spcFirstLastPara="1" vertOverflow="ellipsis"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r>
                  <a:rPr lang="en-US"/>
                  <a:t>%</a:t>
                </a:r>
              </a:p>
            </c:rich>
          </c:tx>
          <c:layout>
            <c:manualLayout>
              <c:xMode val="edge"/>
              <c:yMode val="edge"/>
              <c:x val="0.94898823921519604"/>
              <c:y val="3.4770722911713595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664672264"/>
        <c:crosses val="max"/>
        <c:crossBetween val="between"/>
        <c:majorUnit val="10"/>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0.11265914215031216"/>
          <c:y val="0.85824075072807682"/>
          <c:w val="0.7343936538134076"/>
          <c:h val="0.1143619889979505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legend>
    <c:plotVisOnly val="1"/>
    <c:dispBlanksAs val="gap"/>
    <c:showDLblsOverMax val="0"/>
  </c:chart>
  <c:spPr>
    <a:solidFill>
      <a:sysClr val="window" lastClr="FFFFFF">
        <a:lumMod val="95000"/>
      </a:sysClr>
    </a:solidFill>
    <a:ln w="6350" cap="flat" cmpd="sng" algn="ctr">
      <a:noFill/>
      <a:round/>
    </a:ln>
    <a:effectLst/>
  </c:spPr>
  <c:txPr>
    <a:bodyPr/>
    <a:lstStyle/>
    <a:p>
      <a:pPr>
        <a:defRPr sz="80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MD"/>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581818646754294E-2"/>
          <c:y val="1.9810203060413967E-2"/>
          <c:w val="0.88148971400737397"/>
          <c:h val="0.68145847420042027"/>
        </c:manualLayout>
      </c:layout>
      <c:barChart>
        <c:barDir val="col"/>
        <c:grouping val="stacked"/>
        <c:varyColors val="0"/>
        <c:ser>
          <c:idx val="0"/>
          <c:order val="0"/>
          <c:tx>
            <c:strRef>
              <c:f>'D13'!$B$56</c:f>
              <c:strCache>
                <c:ptCount val="1"/>
                <c:pt idx="0">
                  <c:v>Transferuri personale</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'D13'!$C$56:$G$56</c:f>
              <c:numCache>
                <c:formatCode>General</c:formatCode>
                <c:ptCount val="5"/>
                <c:pt idx="0">
                  <c:v>252.53</c:v>
                </c:pt>
                <c:pt idx="1">
                  <c:v>253.35</c:v>
                </c:pt>
                <c:pt idx="2">
                  <c:v>260.23</c:v>
                </c:pt>
                <c:pt idx="3">
                  <c:v>263.67</c:v>
                </c:pt>
                <c:pt idx="4">
                  <c:v>260.87</c:v>
                </c:pt>
              </c:numCache>
            </c:numRef>
          </c:val>
          <c:extLst>
            <c:ext xmlns:c16="http://schemas.microsoft.com/office/drawing/2014/chart" uri="{C3380CC4-5D6E-409C-BE32-E72D297353CC}">
              <c16:uniqueId val="{00000000-9F74-4D68-848C-B18F2FB436CD}"/>
            </c:ext>
          </c:extLst>
        </c:ser>
        <c:ser>
          <c:idx val="1"/>
          <c:order val="1"/>
          <c:tx>
            <c:strRef>
              <c:f>'D13'!$B$57</c:f>
              <c:strCache>
                <c:ptCount val="1"/>
                <c:pt idx="0">
                  <c:v>Remunerarea salariaților </c:v>
                </c:pt>
              </c:strCache>
            </c:strRef>
          </c:tx>
          <c:spPr>
            <a:solidFill>
              <a:schemeClr val="bg1">
                <a:lumMod val="75000"/>
              </a:schemeClr>
            </a:solidFill>
            <a:ln>
              <a:noFill/>
            </a:ln>
            <a:effectLst/>
          </c:spPr>
          <c:invertIfNegative val="0"/>
          <c:cat>
            <c:multiLvlStrRef>
              <c:f>#REF!</c:f>
            </c:multiLvlStrRef>
          </c:cat>
          <c:val>
            <c:numRef>
              <c:f>'D13'!$C$57:$G$57</c:f>
              <c:numCache>
                <c:formatCode>General</c:formatCode>
                <c:ptCount val="5"/>
                <c:pt idx="0">
                  <c:v>167.57</c:v>
                </c:pt>
                <c:pt idx="1">
                  <c:v>210.42</c:v>
                </c:pt>
                <c:pt idx="2">
                  <c:v>196.58</c:v>
                </c:pt>
                <c:pt idx="3">
                  <c:v>184.34</c:v>
                </c:pt>
                <c:pt idx="4">
                  <c:v>133.08000000000001</c:v>
                </c:pt>
              </c:numCache>
            </c:numRef>
          </c:val>
          <c:extLst>
            <c:ext xmlns:c16="http://schemas.microsoft.com/office/drawing/2014/chart" uri="{C3380CC4-5D6E-409C-BE32-E72D297353CC}">
              <c16:uniqueId val="{00000002-9F74-4D68-848C-B18F2FB436CD}"/>
            </c:ext>
          </c:extLst>
        </c:ser>
        <c:ser>
          <c:idx val="2"/>
          <c:order val="2"/>
          <c:tx>
            <c:strRef>
              <c:f>'D13'!$B$58</c:f>
              <c:strCache>
                <c:ptCount val="1"/>
                <c:pt idx="0">
                  <c:v>Transferuri de capital între gospodăriile populației</c:v>
                </c:pt>
              </c:strCache>
            </c:strRef>
          </c:tx>
          <c:spPr>
            <a:solidFill>
              <a:schemeClr val="accent6">
                <a:lumMod val="60000"/>
                <a:lumOff val="40000"/>
              </a:schemeClr>
            </a:solidFill>
            <a:ln>
              <a:noFill/>
            </a:ln>
            <a:effectLst/>
          </c:spPr>
          <c:invertIfNegative val="0"/>
          <c:cat>
            <c:multiLvlStrRef>
              <c:f>#REF!</c:f>
            </c:multiLvlStrRef>
          </c:cat>
          <c:val>
            <c:numRef>
              <c:f>'D13'!$C$58:$G$58</c:f>
              <c:numCache>
                <c:formatCode>General</c:formatCode>
                <c:ptCount val="5"/>
                <c:pt idx="0">
                  <c:v>13.07</c:v>
                </c:pt>
                <c:pt idx="1">
                  <c:v>15.7</c:v>
                </c:pt>
                <c:pt idx="2">
                  <c:v>20.5</c:v>
                </c:pt>
                <c:pt idx="3">
                  <c:v>20.260000000000002</c:v>
                </c:pt>
                <c:pt idx="4">
                  <c:v>17.37</c:v>
                </c:pt>
              </c:numCache>
            </c:numRef>
          </c:val>
          <c:extLst>
            <c:ext xmlns:c16="http://schemas.microsoft.com/office/drawing/2014/chart" uri="{C3380CC4-5D6E-409C-BE32-E72D297353CC}">
              <c16:uniqueId val="{00000003-9F74-4D68-848C-B18F2FB436CD}"/>
            </c:ext>
          </c:extLst>
        </c:ser>
        <c:ser>
          <c:idx val="3"/>
          <c:order val="3"/>
          <c:tx>
            <c:strRef>
              <c:f>'D13'!$B$59</c:f>
              <c:strCache>
                <c:ptCount val="1"/>
                <c:pt idx="0">
                  <c:v>Transferuri personale</c:v>
                </c:pt>
              </c:strCache>
            </c:strRef>
          </c:tx>
          <c:spPr>
            <a:solidFill>
              <a:schemeClr val="accent6">
                <a:lumMod val="50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'D13'!$C$59:$G$59</c:f>
              <c:numCache>
                <c:formatCode>General</c:formatCode>
                <c:ptCount val="5"/>
                <c:pt idx="0">
                  <c:v>-94.89</c:v>
                </c:pt>
                <c:pt idx="1">
                  <c:v>-98.7</c:v>
                </c:pt>
                <c:pt idx="2">
                  <c:v>-104.26</c:v>
                </c:pt>
                <c:pt idx="3">
                  <c:v>-99.42</c:v>
                </c:pt>
                <c:pt idx="4">
                  <c:v>-86.84</c:v>
                </c:pt>
              </c:numCache>
            </c:numRef>
          </c:val>
          <c:extLst>
            <c:ext xmlns:c16="http://schemas.microsoft.com/office/drawing/2014/chart" uri="{C3380CC4-5D6E-409C-BE32-E72D297353CC}">
              <c16:uniqueId val="{00000004-9F74-4D68-848C-B18F2FB436CD}"/>
            </c:ext>
          </c:extLst>
        </c:ser>
        <c:ser>
          <c:idx val="4"/>
          <c:order val="4"/>
          <c:tx>
            <c:strRef>
              <c:f>'D13'!$B$60</c:f>
              <c:strCache>
                <c:ptCount val="1"/>
                <c:pt idx="0">
                  <c:v>Remunerarea salariaților </c:v>
                </c:pt>
              </c:strCache>
            </c:strRef>
          </c:tx>
          <c:spPr>
            <a:solidFill>
              <a:schemeClr val="bg1">
                <a:lumMod val="75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'D13'!$C$60:$G$60</c:f>
              <c:numCache>
                <c:formatCode>General</c:formatCode>
                <c:ptCount val="5"/>
                <c:pt idx="0">
                  <c:v>-25.62</c:v>
                </c:pt>
                <c:pt idx="1">
                  <c:v>-26.9</c:v>
                </c:pt>
                <c:pt idx="2">
                  <c:v>-27.24</c:v>
                </c:pt>
                <c:pt idx="3">
                  <c:v>-23.42</c:v>
                </c:pt>
                <c:pt idx="4">
                  <c:v>-20.07</c:v>
                </c:pt>
              </c:numCache>
            </c:numRef>
          </c:val>
          <c:extLst>
            <c:ext xmlns:c16="http://schemas.microsoft.com/office/drawing/2014/chart" uri="{C3380CC4-5D6E-409C-BE32-E72D297353CC}">
              <c16:uniqueId val="{00000005-9F74-4D68-848C-B18F2FB436CD}"/>
            </c:ext>
          </c:extLst>
        </c:ser>
        <c:ser>
          <c:idx val="5"/>
          <c:order val="5"/>
          <c:tx>
            <c:strRef>
              <c:f>'D13'!$B$61</c:f>
              <c:strCache>
                <c:ptCount val="1"/>
                <c:pt idx="0">
                  <c:v>Transferuri de capital între gospodăriile populației</c:v>
                </c:pt>
              </c:strCache>
            </c:strRef>
          </c:tx>
          <c:spPr>
            <a:solidFill>
              <a:schemeClr val="accent6">
                <a:lumMod val="60000"/>
                <a:lumOff val="40000"/>
              </a:schemeClr>
            </a:solidFill>
            <a:ln>
              <a:noFill/>
            </a:ln>
            <a:effectLst/>
          </c:spPr>
          <c:invertIfNegative val="0"/>
          <c:cat>
            <c:multiLvlStrRef>
              <c:f>#REF!</c:f>
            </c:multiLvlStrRef>
          </c:cat>
          <c:val>
            <c:numRef>
              <c:f>'D13'!$C$61:$G$61</c:f>
              <c:numCache>
                <c:formatCode>General</c:formatCode>
                <c:ptCount val="5"/>
                <c:pt idx="0">
                  <c:v>-4.99</c:v>
                </c:pt>
                <c:pt idx="1">
                  <c:v>-7.9</c:v>
                </c:pt>
                <c:pt idx="2">
                  <c:v>-7.49</c:v>
                </c:pt>
                <c:pt idx="3">
                  <c:v>-8.23</c:v>
                </c:pt>
                <c:pt idx="4">
                  <c:v>-9.2100000000000009</c:v>
                </c:pt>
              </c:numCache>
            </c:numRef>
          </c:val>
          <c:extLst>
            <c:ext xmlns:c16="http://schemas.microsoft.com/office/drawing/2014/chart" uri="{C3380CC4-5D6E-409C-BE32-E72D297353CC}">
              <c16:uniqueId val="{00000006-9F74-4D68-848C-B18F2FB436CD}"/>
            </c:ext>
          </c:extLst>
        </c:ser>
        <c:dLbls>
          <c:showLegendKey val="0"/>
          <c:showVal val="0"/>
          <c:showCatName val="0"/>
          <c:showSerName val="0"/>
          <c:showPercent val="0"/>
          <c:showBubbleSize val="0"/>
        </c:dLbls>
        <c:gapWidth val="80"/>
        <c:overlap val="100"/>
        <c:axId val="86368175"/>
        <c:axId val="86366927"/>
      </c:barChart>
      <c:lineChart>
        <c:grouping val="standard"/>
        <c:varyColors val="0"/>
        <c:ser>
          <c:idx val="6"/>
          <c:order val="6"/>
          <c:tx>
            <c:strRef>
              <c:f>'D13'!$B$62</c:f>
              <c:strCache>
                <c:ptCount val="1"/>
                <c:pt idx="0">
                  <c:v>Credit, total</c:v>
                </c:pt>
              </c:strCache>
            </c:strRef>
          </c:tx>
          <c:spPr>
            <a:ln w="25400" cap="rnd">
              <a:noFill/>
              <a:round/>
            </a:ln>
            <a:effectLst/>
          </c:spPr>
          <c:marker>
            <c:symbol val="triangle"/>
            <c:size val="8"/>
            <c:spPr>
              <a:solidFill>
                <a:schemeClr val="bg1">
                  <a:lumMod val="50000"/>
                </a:schemeClr>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'D13'!$C$54:$G$55</c:f>
              <c:multiLvlStrCache>
                <c:ptCount val="5"/>
                <c:lvl>
                  <c:pt idx="0">
                    <c:v>I</c:v>
                  </c:pt>
                  <c:pt idx="1">
                    <c:v>II</c:v>
                  </c:pt>
                  <c:pt idx="2">
                    <c:v>III</c:v>
                  </c:pt>
                  <c:pt idx="3">
                    <c:v>IV</c:v>
                  </c:pt>
                  <c:pt idx="4">
                    <c:v>I</c:v>
                  </c:pt>
                </c:lvl>
                <c:lvl>
                  <c:pt idx="0">
                    <c:v>2024</c:v>
                  </c:pt>
                  <c:pt idx="4">
                    <c:v>2025</c:v>
                  </c:pt>
                </c:lvl>
              </c:multiLvlStrCache>
            </c:multiLvlStrRef>
          </c:cat>
          <c:val>
            <c:numRef>
              <c:f>'D13'!$C$62:$G$62</c:f>
              <c:numCache>
                <c:formatCode>General</c:formatCode>
                <c:ptCount val="5"/>
                <c:pt idx="0">
                  <c:v>433.17</c:v>
                </c:pt>
                <c:pt idx="1">
                  <c:v>479.46999999999997</c:v>
                </c:pt>
                <c:pt idx="2">
                  <c:v>477.31000000000006</c:v>
                </c:pt>
                <c:pt idx="3">
                  <c:v>468.27</c:v>
                </c:pt>
                <c:pt idx="4">
                  <c:v>411.32000000000005</c:v>
                </c:pt>
              </c:numCache>
            </c:numRef>
          </c:val>
          <c:smooth val="0"/>
          <c:extLst>
            <c:ext xmlns:c16="http://schemas.microsoft.com/office/drawing/2014/chart" uri="{C3380CC4-5D6E-409C-BE32-E72D297353CC}">
              <c16:uniqueId val="{00000007-9F74-4D68-848C-B18F2FB436CD}"/>
            </c:ext>
          </c:extLst>
        </c:ser>
        <c:ser>
          <c:idx val="8"/>
          <c:order val="8"/>
          <c:tx>
            <c:strRef>
              <c:f>'D13'!$B$63</c:f>
              <c:strCache>
                <c:ptCount val="1"/>
                <c:pt idx="0">
                  <c:v>Debit, total</c:v>
                </c:pt>
              </c:strCache>
            </c:strRef>
          </c:tx>
          <c:spPr>
            <a:ln w="25400" cap="rnd">
              <a:noFill/>
              <a:round/>
            </a:ln>
            <a:effectLst/>
          </c:spPr>
          <c:marker>
            <c:symbol val="triangle"/>
            <c:size val="8"/>
            <c:spPr>
              <a:solidFill>
                <a:schemeClr val="bg1">
                  <a:lumMod val="50000"/>
                </a:schemeClr>
              </a:solidFill>
              <a:ln w="9525">
                <a:solidFill>
                  <a:schemeClr val="accent3">
                    <a:lumMod val="60000"/>
                  </a:schemeClr>
                </a:solidFill>
              </a:ln>
              <a:effectLst/>
            </c:spPr>
          </c:marker>
          <c:cat>
            <c:multiLvlStrRef>
              <c:f>'D13'!$C$54:$G$55</c:f>
              <c:multiLvlStrCache>
                <c:ptCount val="5"/>
                <c:lvl>
                  <c:pt idx="0">
                    <c:v>I</c:v>
                  </c:pt>
                  <c:pt idx="1">
                    <c:v>II</c:v>
                  </c:pt>
                  <c:pt idx="2">
                    <c:v>III</c:v>
                  </c:pt>
                  <c:pt idx="3">
                    <c:v>IV</c:v>
                  </c:pt>
                  <c:pt idx="4">
                    <c:v>I</c:v>
                  </c:pt>
                </c:lvl>
                <c:lvl>
                  <c:pt idx="0">
                    <c:v>2024</c:v>
                  </c:pt>
                  <c:pt idx="4">
                    <c:v>2025</c:v>
                  </c:pt>
                </c:lvl>
              </c:multiLvlStrCache>
            </c:multiLvlStrRef>
          </c:cat>
          <c:val>
            <c:numRef>
              <c:f>'D13'!$C$63:$G$63</c:f>
              <c:numCache>
                <c:formatCode>General</c:formatCode>
                <c:ptCount val="5"/>
                <c:pt idx="0">
                  <c:v>-125.5</c:v>
                </c:pt>
                <c:pt idx="1">
                  <c:v>-133.5</c:v>
                </c:pt>
                <c:pt idx="2">
                  <c:v>-138.99</c:v>
                </c:pt>
                <c:pt idx="3">
                  <c:v>-131.07</c:v>
                </c:pt>
                <c:pt idx="4">
                  <c:v>-116.12</c:v>
                </c:pt>
              </c:numCache>
            </c:numRef>
          </c:val>
          <c:smooth val="0"/>
          <c:extLst>
            <c:ext xmlns:c16="http://schemas.microsoft.com/office/drawing/2014/chart" uri="{C3380CC4-5D6E-409C-BE32-E72D297353CC}">
              <c16:uniqueId val="{00000008-9F74-4D68-848C-B18F2FB436CD}"/>
            </c:ext>
          </c:extLst>
        </c:ser>
        <c:dLbls>
          <c:showLegendKey val="0"/>
          <c:showVal val="0"/>
          <c:showCatName val="0"/>
          <c:showSerName val="0"/>
          <c:showPercent val="0"/>
          <c:showBubbleSize val="0"/>
        </c:dLbls>
        <c:marker val="1"/>
        <c:smooth val="0"/>
        <c:axId val="86368175"/>
        <c:axId val="86366927"/>
      </c:lineChart>
      <c:lineChart>
        <c:grouping val="standard"/>
        <c:varyColors val="0"/>
        <c:ser>
          <c:idx val="7"/>
          <c:order val="7"/>
          <c:tx>
            <c:strRef>
              <c:f>#REF!</c:f>
              <c:strCache>
                <c:ptCount val="1"/>
                <c:pt idx="0">
                  <c:v>#REF!</c:v>
                </c:pt>
              </c:strCache>
            </c:strRef>
          </c:tx>
          <c:spPr>
            <a:ln w="25400" cap="rnd">
              <a:noFill/>
              <a:round/>
            </a:ln>
            <a:effectLst/>
          </c:spPr>
          <c:marker>
            <c:symbol val="diamond"/>
            <c:size val="9"/>
            <c:spPr>
              <a:solidFill>
                <a:schemeClr val="accent2">
                  <a:lumMod val="20000"/>
                  <a:lumOff val="80000"/>
                </a:schemeClr>
              </a:solidFill>
              <a:ln w="9525">
                <a:solidFill>
                  <a:srgbClr val="76563E"/>
                </a:solidFill>
              </a:ln>
              <a:effectLst/>
            </c:spPr>
          </c:marker>
          <c:cat>
            <c:multiLvlStrRef>
              <c:f>'D13'!$C$54:$G$55</c:f>
              <c:multiLvlStrCache>
                <c:ptCount val="5"/>
                <c:lvl>
                  <c:pt idx="0">
                    <c:v>I</c:v>
                  </c:pt>
                  <c:pt idx="1">
                    <c:v>II</c:v>
                  </c:pt>
                  <c:pt idx="2">
                    <c:v>III</c:v>
                  </c:pt>
                  <c:pt idx="3">
                    <c:v>IV</c:v>
                  </c:pt>
                  <c:pt idx="4">
                    <c:v>I</c:v>
                  </c:pt>
                </c:lvl>
                <c:lvl>
                  <c:pt idx="0">
                    <c:v>2024</c:v>
                  </c:pt>
                  <c:pt idx="4">
                    <c:v>2025</c:v>
                  </c:pt>
                </c:lvl>
              </c:multiLvlStrCache>
            </c:multiLvlStrRef>
          </c:cat>
          <c:val>
            <c:numRef>
              <c:f>#REF!</c:f>
              <c:numCache>
                <c:formatCode>General</c:formatCode>
                <c:ptCount val="1"/>
                <c:pt idx="0">
                  <c:v>1</c:v>
                </c:pt>
              </c:numCache>
            </c:numRef>
          </c:val>
          <c:smooth val="0"/>
          <c:extLst>
            <c:ext xmlns:c16="http://schemas.microsoft.com/office/drawing/2014/chart" uri="{C3380CC4-5D6E-409C-BE32-E72D297353CC}">
              <c16:uniqueId val="{00000009-9F74-4D68-848C-B18F2FB436CD}"/>
            </c:ext>
          </c:extLst>
        </c:ser>
        <c:ser>
          <c:idx val="9"/>
          <c:order val="9"/>
          <c:tx>
            <c:strRef>
              <c:f>'D13'!$B$64</c:f>
              <c:strCache>
                <c:ptCount val="1"/>
                <c:pt idx="0">
                  <c:v>Remiteri personale (intrări) la PIB (%)</c:v>
                </c:pt>
              </c:strCache>
            </c:strRef>
          </c:tx>
          <c:spPr>
            <a:ln w="25400" cap="rnd">
              <a:noFill/>
              <a:round/>
            </a:ln>
            <a:effectLst/>
          </c:spPr>
          <c:marker>
            <c:symbol val="circle"/>
            <c:size val="5"/>
            <c:spPr>
              <a:solidFill>
                <a:schemeClr val="accent4">
                  <a:lumMod val="60000"/>
                </a:schemeClr>
              </a:solidFill>
              <a:ln w="9525">
                <a:solidFill>
                  <a:schemeClr val="bg1"/>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'D13'!$C$54:$G$55</c:f>
              <c:multiLvlStrCache>
                <c:ptCount val="5"/>
                <c:lvl>
                  <c:pt idx="0">
                    <c:v>I</c:v>
                  </c:pt>
                  <c:pt idx="1">
                    <c:v>II</c:v>
                  </c:pt>
                  <c:pt idx="2">
                    <c:v>III</c:v>
                  </c:pt>
                  <c:pt idx="3">
                    <c:v>IV</c:v>
                  </c:pt>
                  <c:pt idx="4">
                    <c:v>I</c:v>
                  </c:pt>
                </c:lvl>
                <c:lvl>
                  <c:pt idx="0">
                    <c:v>2024</c:v>
                  </c:pt>
                  <c:pt idx="4">
                    <c:v>2025</c:v>
                  </c:pt>
                </c:lvl>
              </c:multiLvlStrCache>
            </c:multiLvlStrRef>
          </c:cat>
          <c:val>
            <c:numRef>
              <c:f>'D13'!$C$64:$G$64</c:f>
              <c:numCache>
                <c:formatCode>0.0%</c:formatCode>
                <c:ptCount val="5"/>
                <c:pt idx="0">
                  <c:v>0.11273184844938799</c:v>
                </c:pt>
                <c:pt idx="1">
                  <c:v>0.113</c:v>
                </c:pt>
                <c:pt idx="2">
                  <c:v>9.1999999999999998E-2</c:v>
                </c:pt>
                <c:pt idx="3">
                  <c:v>9.6000000000000002E-2</c:v>
                </c:pt>
                <c:pt idx="4">
                  <c:v>0.104</c:v>
                </c:pt>
              </c:numCache>
            </c:numRef>
          </c:val>
          <c:smooth val="0"/>
          <c:extLst>
            <c:ext xmlns:c16="http://schemas.microsoft.com/office/drawing/2014/chart" uri="{C3380CC4-5D6E-409C-BE32-E72D297353CC}">
              <c16:uniqueId val="{00000000-433E-4D00-B5B7-EF749E6C79EF}"/>
            </c:ext>
          </c:extLst>
        </c:ser>
        <c:dLbls>
          <c:showLegendKey val="0"/>
          <c:showVal val="0"/>
          <c:showCatName val="0"/>
          <c:showSerName val="0"/>
          <c:showPercent val="0"/>
          <c:showBubbleSize val="0"/>
        </c:dLbls>
        <c:marker val="1"/>
        <c:smooth val="0"/>
        <c:axId val="607506816"/>
        <c:axId val="607524576"/>
      </c:lineChart>
      <c:catAx>
        <c:axId val="86368175"/>
        <c:scaling>
          <c:orientation val="minMax"/>
        </c:scaling>
        <c:delete val="0"/>
        <c:axPos val="b"/>
        <c:title>
          <c:tx>
            <c:rich>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Ieșiri </a:t>
                </a:r>
              </a:p>
            </c:rich>
          </c:tx>
          <c:layout>
            <c:manualLayout>
              <c:xMode val="edge"/>
              <c:yMode val="edge"/>
              <c:x val="2.2290339612034741E-3"/>
              <c:y val="0.718118111216557"/>
            </c:manualLayout>
          </c:layout>
          <c:overlay val="0"/>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66927"/>
        <c:crosses val="autoZero"/>
        <c:auto val="1"/>
        <c:lblAlgn val="ctr"/>
        <c:lblOffset val="100"/>
        <c:noMultiLvlLbl val="0"/>
      </c:catAx>
      <c:valAx>
        <c:axId val="86366927"/>
        <c:scaling>
          <c:orientation val="minMax"/>
          <c:max val="600"/>
          <c:min val="-200"/>
        </c:scaling>
        <c:delete val="0"/>
        <c:axPos val="l"/>
        <c:majorGridlines>
          <c:spPr>
            <a:ln w="9525"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a:t>
                </a:r>
                <a:r>
                  <a:rPr lang="en-US"/>
                  <a:t>ntr</a:t>
                </a:r>
                <a:r>
                  <a:rPr lang="ro-MD"/>
                  <a:t>ări </a:t>
                </a:r>
              </a:p>
            </c:rich>
          </c:tx>
          <c:layout>
            <c:manualLayout>
              <c:xMode val="edge"/>
              <c:yMode val="edge"/>
              <c:x val="4.6077236003965478E-3"/>
              <c:y val="0.2806436990931243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68175"/>
        <c:crosses val="autoZero"/>
        <c:crossBetween val="between"/>
        <c:majorUnit val="100"/>
      </c:valAx>
      <c:valAx>
        <c:axId val="607524576"/>
        <c:scaling>
          <c:orientation val="minMax"/>
          <c:max val="0.24000000000000002"/>
          <c:min val="-8.0000000000000016E-2"/>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07506816"/>
        <c:crosses val="max"/>
        <c:crossBetween val="between"/>
        <c:majorUnit val="4.0000000000000008E-2"/>
      </c:valAx>
      <c:catAx>
        <c:axId val="607506816"/>
        <c:scaling>
          <c:orientation val="minMax"/>
        </c:scaling>
        <c:delete val="1"/>
        <c:axPos val="b"/>
        <c:numFmt formatCode="General" sourceLinked="1"/>
        <c:majorTickMark val="out"/>
        <c:minorTickMark val="none"/>
        <c:tickLblPos val="nextTo"/>
        <c:crossAx val="607524576"/>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egendEntry>
        <c:idx val="8"/>
        <c:delete val="1"/>
      </c:legendEntry>
      <c:layout>
        <c:manualLayout>
          <c:xMode val="edge"/>
          <c:yMode val="edge"/>
          <c:x val="5.6035592450168537E-2"/>
          <c:y val="0.85116689143138891"/>
          <c:w val="0.92483471824086516"/>
          <c:h val="0.1230504520268299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5754019340738308E-2"/>
          <c:y val="0.23543975092011182"/>
          <c:w val="0.43548038352970753"/>
          <c:h val="0.53303927056511302"/>
        </c:manualLayout>
      </c:layout>
      <c:lineChart>
        <c:grouping val="standard"/>
        <c:varyColors val="0"/>
        <c:ser>
          <c:idx val="1"/>
          <c:order val="0"/>
          <c:tx>
            <c:strRef>
              <c:f>'D13'!$B$74</c:f>
              <c:strCache>
                <c:ptCount val="1"/>
                <c:pt idx="0">
                  <c:v>UE</c:v>
                </c:pt>
              </c:strCache>
            </c:strRef>
          </c:tx>
          <c:spPr>
            <a:ln w="28575" cap="rnd">
              <a:solidFill>
                <a:srgbClr val="B48E7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'D13'!$C$71:$G$72</c:f>
              <c:multiLvlStrCache>
                <c:ptCount val="5"/>
                <c:lvl>
                  <c:pt idx="0">
                    <c:v>I</c:v>
                  </c:pt>
                  <c:pt idx="1">
                    <c:v>II</c:v>
                  </c:pt>
                  <c:pt idx="2">
                    <c:v>III</c:v>
                  </c:pt>
                  <c:pt idx="3">
                    <c:v>IV</c:v>
                  </c:pt>
                  <c:pt idx="4">
                    <c:v>I</c:v>
                  </c:pt>
                </c:lvl>
                <c:lvl>
                  <c:pt idx="0">
                    <c:v>2024</c:v>
                  </c:pt>
                  <c:pt idx="4">
                    <c:v>2025</c:v>
                  </c:pt>
                </c:lvl>
              </c:multiLvlStrCache>
            </c:multiLvlStrRef>
          </c:cat>
          <c:val>
            <c:numRef>
              <c:f>'D13'!$C$74:$G$74</c:f>
              <c:numCache>
                <c:formatCode>#,##0.00</c:formatCode>
                <c:ptCount val="5"/>
                <c:pt idx="0">
                  <c:v>253.42</c:v>
                </c:pt>
                <c:pt idx="1">
                  <c:v>277.01</c:v>
                </c:pt>
                <c:pt idx="2">
                  <c:v>283.39000000000004</c:v>
                </c:pt>
                <c:pt idx="3">
                  <c:v>295.14</c:v>
                </c:pt>
                <c:pt idx="4">
                  <c:v>246.07</c:v>
                </c:pt>
              </c:numCache>
            </c:numRef>
          </c:val>
          <c:smooth val="0"/>
          <c:extLst>
            <c:ext xmlns:c16="http://schemas.microsoft.com/office/drawing/2014/chart" uri="{C3380CC4-5D6E-409C-BE32-E72D297353CC}">
              <c16:uniqueId val="{00000000-771E-45A6-A0A0-129539369CEC}"/>
            </c:ext>
          </c:extLst>
        </c:ser>
        <c:ser>
          <c:idx val="2"/>
          <c:order val="1"/>
          <c:tx>
            <c:strRef>
              <c:f>'D13'!$B$75</c:f>
              <c:strCache>
                <c:ptCount val="1"/>
                <c:pt idx="0">
                  <c:v>CSI</c:v>
                </c:pt>
              </c:strCache>
            </c:strRef>
          </c:tx>
          <c:spPr>
            <a:ln w="28575" cap="rnd">
              <a:solidFill>
                <a:schemeClr val="accent4">
                  <a:shade val="86000"/>
                </a:schemeClr>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1-771E-45A6-A0A0-129539369CEC}"/>
                </c:ext>
              </c:extLst>
            </c:dLbl>
            <c:dLbl>
              <c:idx val="2"/>
              <c:delete val="1"/>
              <c:extLst>
                <c:ext xmlns:c15="http://schemas.microsoft.com/office/drawing/2012/chart" uri="{CE6537A1-D6FC-4f65-9D91-7224C49458BB}"/>
                <c:ext xmlns:c16="http://schemas.microsoft.com/office/drawing/2014/chart" uri="{C3380CC4-5D6E-409C-BE32-E72D297353CC}">
                  <c16:uniqueId val="{00000002-771E-45A6-A0A0-129539369CEC}"/>
                </c:ext>
              </c:extLst>
            </c:dLbl>
            <c:dLbl>
              <c:idx val="3"/>
              <c:delete val="1"/>
              <c:extLst>
                <c:ext xmlns:c15="http://schemas.microsoft.com/office/drawing/2012/chart" uri="{CE6537A1-D6FC-4f65-9D91-7224C49458BB}"/>
                <c:ext xmlns:c16="http://schemas.microsoft.com/office/drawing/2014/chart" uri="{C3380CC4-5D6E-409C-BE32-E72D297353CC}">
                  <c16:uniqueId val="{00000003-771E-45A6-A0A0-129539369C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'D13'!$C$71:$G$72</c:f>
              <c:multiLvlStrCache>
                <c:ptCount val="5"/>
                <c:lvl>
                  <c:pt idx="0">
                    <c:v>I</c:v>
                  </c:pt>
                  <c:pt idx="1">
                    <c:v>II</c:v>
                  </c:pt>
                  <c:pt idx="2">
                    <c:v>III</c:v>
                  </c:pt>
                  <c:pt idx="3">
                    <c:v>IV</c:v>
                  </c:pt>
                  <c:pt idx="4">
                    <c:v>I</c:v>
                  </c:pt>
                </c:lvl>
                <c:lvl>
                  <c:pt idx="0">
                    <c:v>2024</c:v>
                  </c:pt>
                  <c:pt idx="4">
                    <c:v>2025</c:v>
                  </c:pt>
                </c:lvl>
              </c:multiLvlStrCache>
            </c:multiLvlStrRef>
          </c:cat>
          <c:val>
            <c:numRef>
              <c:f>'D13'!$C$75:$G$75</c:f>
              <c:numCache>
                <c:formatCode>#,##0.00</c:formatCode>
                <c:ptCount val="5"/>
                <c:pt idx="0">
                  <c:v>38.82</c:v>
                </c:pt>
                <c:pt idx="1">
                  <c:v>53.54</c:v>
                </c:pt>
                <c:pt idx="2">
                  <c:v>38.620000000000005</c:v>
                </c:pt>
                <c:pt idx="3">
                  <c:v>11.32</c:v>
                </c:pt>
                <c:pt idx="4">
                  <c:v>11.26</c:v>
                </c:pt>
              </c:numCache>
            </c:numRef>
          </c:val>
          <c:smooth val="0"/>
          <c:extLst>
            <c:ext xmlns:c16="http://schemas.microsoft.com/office/drawing/2014/chart" uri="{C3380CC4-5D6E-409C-BE32-E72D297353CC}">
              <c16:uniqueId val="{00000004-771E-45A6-A0A0-129539369CEC}"/>
            </c:ext>
          </c:extLst>
        </c:ser>
        <c:ser>
          <c:idx val="3"/>
          <c:order val="2"/>
          <c:tx>
            <c:strRef>
              <c:f>'D13'!$B$76</c:f>
              <c:strCache>
                <c:ptCount val="1"/>
                <c:pt idx="0">
                  <c:v>Alte țări</c:v>
                </c:pt>
              </c:strCache>
            </c:strRef>
          </c:tx>
          <c:spPr>
            <a:ln w="28575" cap="rnd">
              <a:solidFill>
                <a:schemeClr val="accent4">
                  <a:shade val="58000"/>
                </a:schemeClr>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5-771E-45A6-A0A0-129539369CEC}"/>
                </c:ext>
              </c:extLst>
            </c:dLbl>
            <c:dLbl>
              <c:idx val="2"/>
              <c:delete val="1"/>
              <c:extLst>
                <c:ext xmlns:c15="http://schemas.microsoft.com/office/drawing/2012/chart" uri="{CE6537A1-D6FC-4f65-9D91-7224C49458BB}"/>
                <c:ext xmlns:c16="http://schemas.microsoft.com/office/drawing/2014/chart" uri="{C3380CC4-5D6E-409C-BE32-E72D297353CC}">
                  <c16:uniqueId val="{00000006-771E-45A6-A0A0-129539369CEC}"/>
                </c:ext>
              </c:extLst>
            </c:dLbl>
            <c:dLbl>
              <c:idx val="3"/>
              <c:delete val="1"/>
              <c:extLst>
                <c:ext xmlns:c15="http://schemas.microsoft.com/office/drawing/2012/chart" uri="{CE6537A1-D6FC-4f65-9D91-7224C49458BB}"/>
                <c:ext xmlns:c16="http://schemas.microsoft.com/office/drawing/2014/chart" uri="{C3380CC4-5D6E-409C-BE32-E72D297353CC}">
                  <c16:uniqueId val="{00000007-771E-45A6-A0A0-129539369C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'D13'!$C$71:$G$72</c:f>
              <c:multiLvlStrCache>
                <c:ptCount val="5"/>
                <c:lvl>
                  <c:pt idx="0">
                    <c:v>I</c:v>
                  </c:pt>
                  <c:pt idx="1">
                    <c:v>II</c:v>
                  </c:pt>
                  <c:pt idx="2">
                    <c:v>III</c:v>
                  </c:pt>
                  <c:pt idx="3">
                    <c:v>IV</c:v>
                  </c:pt>
                  <c:pt idx="4">
                    <c:v>I</c:v>
                  </c:pt>
                </c:lvl>
                <c:lvl>
                  <c:pt idx="0">
                    <c:v>2024</c:v>
                  </c:pt>
                  <c:pt idx="4">
                    <c:v>2025</c:v>
                  </c:pt>
                </c:lvl>
              </c:multiLvlStrCache>
            </c:multiLvlStrRef>
          </c:cat>
          <c:val>
            <c:numRef>
              <c:f>'D13'!$C$76:$G$76</c:f>
              <c:numCache>
                <c:formatCode>#,##0.00</c:formatCode>
                <c:ptCount val="5"/>
                <c:pt idx="0">
                  <c:v>140.92999999999998</c:v>
                </c:pt>
                <c:pt idx="1">
                  <c:v>148.91999999999999</c:v>
                </c:pt>
                <c:pt idx="2">
                  <c:v>155.30000000000001</c:v>
                </c:pt>
                <c:pt idx="3">
                  <c:v>161.81</c:v>
                </c:pt>
                <c:pt idx="4">
                  <c:v>153.99</c:v>
                </c:pt>
              </c:numCache>
            </c:numRef>
          </c:val>
          <c:smooth val="0"/>
          <c:extLst>
            <c:ext xmlns:c16="http://schemas.microsoft.com/office/drawing/2014/chart" uri="{C3380CC4-5D6E-409C-BE32-E72D297353CC}">
              <c16:uniqueId val="{00000008-771E-45A6-A0A0-129539369CEC}"/>
            </c:ext>
          </c:extLst>
        </c:ser>
        <c:dLbls>
          <c:showLegendKey val="0"/>
          <c:showVal val="0"/>
          <c:showCatName val="1"/>
          <c:showSerName val="0"/>
          <c:showPercent val="0"/>
          <c:showBubbleSize val="0"/>
        </c:dLbls>
        <c:smooth val="0"/>
        <c:axId val="557225887"/>
        <c:axId val="557202847"/>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25887"/>
        <c:crosses val="autoZero"/>
        <c:crossBetween val="between"/>
      </c:valAx>
      <c:spPr>
        <a:noFill/>
        <a:ln>
          <a:noFill/>
        </a:ln>
        <a:effectLst/>
      </c:spPr>
    </c:plotArea>
    <c:legend>
      <c:legendPos val="b"/>
      <c:layout>
        <c:manualLayout>
          <c:xMode val="edge"/>
          <c:yMode val="edge"/>
          <c:x val="0.36219851120861662"/>
          <c:y val="0.89608577914077203"/>
          <c:w val="0.37508858468017525"/>
          <c:h val="0.10391411973977187"/>
        </c:manualLayout>
      </c:layout>
      <c:overlay val="1"/>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4"/>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93885879871952"/>
          <c:y val="0.14533965244865718"/>
          <c:w val="0.84767193118201267"/>
          <c:h val="0.52040103991740372"/>
        </c:manualLayout>
      </c:layout>
      <c:lineChart>
        <c:grouping val="standard"/>
        <c:varyColors val="0"/>
        <c:ser>
          <c:idx val="1"/>
          <c:order val="1"/>
          <c:tx>
            <c:strRef>
              <c:f>'D13'!$B$78</c:f>
              <c:strCache>
                <c:ptCount val="1"/>
                <c:pt idx="0">
                  <c:v>UE</c:v>
                </c:pt>
              </c:strCache>
            </c:strRef>
          </c:tx>
          <c:spPr>
            <a:ln w="28575" cap="rnd">
              <a:solidFill>
                <a:srgbClr val="B48E7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'D13'!$C$71:$G$72</c:f>
              <c:multiLvlStrCache>
                <c:ptCount val="5"/>
                <c:lvl>
                  <c:pt idx="0">
                    <c:v>I</c:v>
                  </c:pt>
                  <c:pt idx="1">
                    <c:v>II</c:v>
                  </c:pt>
                  <c:pt idx="2">
                    <c:v>III</c:v>
                  </c:pt>
                  <c:pt idx="3">
                    <c:v>IV</c:v>
                  </c:pt>
                  <c:pt idx="4">
                    <c:v>I</c:v>
                  </c:pt>
                </c:lvl>
                <c:lvl>
                  <c:pt idx="0">
                    <c:v>2024</c:v>
                  </c:pt>
                  <c:pt idx="4">
                    <c:v>2025</c:v>
                  </c:pt>
                </c:lvl>
              </c:multiLvlStrCache>
            </c:multiLvlStrRef>
          </c:cat>
          <c:val>
            <c:numRef>
              <c:f>'D13'!$C$78:$G$78</c:f>
              <c:numCache>
                <c:formatCode>#,##0.00</c:formatCode>
                <c:ptCount val="5"/>
                <c:pt idx="0">
                  <c:v>71.789999999999992</c:v>
                </c:pt>
                <c:pt idx="1">
                  <c:v>76.56</c:v>
                </c:pt>
                <c:pt idx="2">
                  <c:v>85.92</c:v>
                </c:pt>
                <c:pt idx="3">
                  <c:v>92.789999999999992</c:v>
                </c:pt>
                <c:pt idx="4">
                  <c:v>81.86</c:v>
                </c:pt>
              </c:numCache>
            </c:numRef>
          </c:val>
          <c:smooth val="0"/>
          <c:extLst>
            <c:ext xmlns:c16="http://schemas.microsoft.com/office/drawing/2014/chart" uri="{C3380CC4-5D6E-409C-BE32-E72D297353CC}">
              <c16:uniqueId val="{00000000-3A62-4D74-84A4-E87595B5AD26}"/>
            </c:ext>
          </c:extLst>
        </c:ser>
        <c:ser>
          <c:idx val="2"/>
          <c:order val="2"/>
          <c:tx>
            <c:strRef>
              <c:f>'D13'!$B$79</c:f>
              <c:strCache>
                <c:ptCount val="1"/>
                <c:pt idx="0">
                  <c:v>CSI</c:v>
                </c:pt>
              </c:strCache>
            </c:strRef>
          </c:tx>
          <c:spPr>
            <a:ln w="28575" cap="rnd">
              <a:solidFill>
                <a:schemeClr val="accent4">
                  <a:shade val="86000"/>
                </a:schemeClr>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1-3A62-4D74-84A4-E87595B5AD26}"/>
                </c:ext>
              </c:extLst>
            </c:dLbl>
            <c:dLbl>
              <c:idx val="2"/>
              <c:delete val="1"/>
              <c:extLst>
                <c:ext xmlns:c15="http://schemas.microsoft.com/office/drawing/2012/chart" uri="{CE6537A1-D6FC-4f65-9D91-7224C49458BB}"/>
                <c:ext xmlns:c16="http://schemas.microsoft.com/office/drawing/2014/chart" uri="{C3380CC4-5D6E-409C-BE32-E72D297353CC}">
                  <c16:uniqueId val="{00000002-3A62-4D74-84A4-E87595B5AD26}"/>
                </c:ext>
              </c:extLst>
            </c:dLbl>
            <c:dLbl>
              <c:idx val="3"/>
              <c:delete val="1"/>
              <c:extLst>
                <c:ext xmlns:c15="http://schemas.microsoft.com/office/drawing/2012/chart" uri="{CE6537A1-D6FC-4f65-9D91-7224C49458BB}"/>
                <c:ext xmlns:c16="http://schemas.microsoft.com/office/drawing/2014/chart" uri="{C3380CC4-5D6E-409C-BE32-E72D297353CC}">
                  <c16:uniqueId val="{00000003-3A62-4D74-84A4-E87595B5AD26}"/>
                </c:ext>
              </c:extLst>
            </c:dLbl>
            <c:dLbl>
              <c:idx val="4"/>
              <c:layout>
                <c:manualLayout>
                  <c:x val="-3.7847222222222351E-2"/>
                  <c:y val="3.70208812394025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A62-4D74-84A4-E87595B5AD2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'D13'!$C$71:$G$72</c:f>
              <c:multiLvlStrCache>
                <c:ptCount val="5"/>
                <c:lvl>
                  <c:pt idx="0">
                    <c:v>I</c:v>
                  </c:pt>
                  <c:pt idx="1">
                    <c:v>II</c:v>
                  </c:pt>
                  <c:pt idx="2">
                    <c:v>III</c:v>
                  </c:pt>
                  <c:pt idx="3">
                    <c:v>IV</c:v>
                  </c:pt>
                  <c:pt idx="4">
                    <c:v>I</c:v>
                  </c:pt>
                </c:lvl>
                <c:lvl>
                  <c:pt idx="0">
                    <c:v>2024</c:v>
                  </c:pt>
                  <c:pt idx="4">
                    <c:v>2025</c:v>
                  </c:pt>
                </c:lvl>
              </c:multiLvlStrCache>
            </c:multiLvlStrRef>
          </c:cat>
          <c:val>
            <c:numRef>
              <c:f>'D13'!$C$79:$G$79</c:f>
              <c:numCache>
                <c:formatCode>#,##0.00</c:formatCode>
                <c:ptCount val="5"/>
                <c:pt idx="0">
                  <c:v>22.599999999999998</c:v>
                </c:pt>
                <c:pt idx="1">
                  <c:v>24.78</c:v>
                </c:pt>
                <c:pt idx="2">
                  <c:v>19.200000000000003</c:v>
                </c:pt>
                <c:pt idx="3">
                  <c:v>4.78</c:v>
                </c:pt>
                <c:pt idx="4">
                  <c:v>4.2300000000000004</c:v>
                </c:pt>
              </c:numCache>
            </c:numRef>
          </c:val>
          <c:smooth val="0"/>
          <c:extLst>
            <c:ext xmlns:c16="http://schemas.microsoft.com/office/drawing/2014/chart" uri="{C3380CC4-5D6E-409C-BE32-E72D297353CC}">
              <c16:uniqueId val="{00000005-3A62-4D74-84A4-E87595B5AD26}"/>
            </c:ext>
          </c:extLst>
        </c:ser>
        <c:ser>
          <c:idx val="3"/>
          <c:order val="3"/>
          <c:tx>
            <c:strRef>
              <c:f>'D13'!$B$80</c:f>
              <c:strCache>
                <c:ptCount val="1"/>
                <c:pt idx="0">
                  <c:v>Alte țări</c:v>
                </c:pt>
              </c:strCache>
            </c:strRef>
          </c:tx>
          <c:spPr>
            <a:ln w="28575" cap="rnd">
              <a:solidFill>
                <a:schemeClr val="accent4">
                  <a:shade val="58000"/>
                </a:schemeClr>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6-3A62-4D74-84A4-E87595B5AD26}"/>
                </c:ext>
              </c:extLst>
            </c:dLbl>
            <c:dLbl>
              <c:idx val="2"/>
              <c:delete val="1"/>
              <c:extLst>
                <c:ext xmlns:c15="http://schemas.microsoft.com/office/drawing/2012/chart" uri="{CE6537A1-D6FC-4f65-9D91-7224C49458BB}"/>
                <c:ext xmlns:c16="http://schemas.microsoft.com/office/drawing/2014/chart" uri="{C3380CC4-5D6E-409C-BE32-E72D297353CC}">
                  <c16:uniqueId val="{00000007-3A62-4D74-84A4-E87595B5AD26}"/>
                </c:ext>
              </c:extLst>
            </c:dLbl>
            <c:dLbl>
              <c:idx val="3"/>
              <c:delete val="1"/>
              <c:extLst>
                <c:ext xmlns:c15="http://schemas.microsoft.com/office/drawing/2012/chart" uri="{CE6537A1-D6FC-4f65-9D91-7224C49458BB}"/>
                <c:ext xmlns:c16="http://schemas.microsoft.com/office/drawing/2014/chart" uri="{C3380CC4-5D6E-409C-BE32-E72D297353CC}">
                  <c16:uniqueId val="{00000008-3A62-4D74-84A4-E87595B5AD2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'D13'!$C$71:$G$72</c:f>
              <c:multiLvlStrCache>
                <c:ptCount val="5"/>
                <c:lvl>
                  <c:pt idx="0">
                    <c:v>I</c:v>
                  </c:pt>
                  <c:pt idx="1">
                    <c:v>II</c:v>
                  </c:pt>
                  <c:pt idx="2">
                    <c:v>III</c:v>
                  </c:pt>
                  <c:pt idx="3">
                    <c:v>IV</c:v>
                  </c:pt>
                  <c:pt idx="4">
                    <c:v>I</c:v>
                  </c:pt>
                </c:lvl>
                <c:lvl>
                  <c:pt idx="0">
                    <c:v>2024</c:v>
                  </c:pt>
                  <c:pt idx="4">
                    <c:v>2025</c:v>
                  </c:pt>
                </c:lvl>
              </c:multiLvlStrCache>
            </c:multiLvlStrRef>
          </c:cat>
          <c:val>
            <c:numRef>
              <c:f>'D13'!$C$80:$G$80</c:f>
              <c:numCache>
                <c:formatCode>#,##0.00</c:formatCode>
                <c:ptCount val="5"/>
                <c:pt idx="0">
                  <c:v>31.11</c:v>
                </c:pt>
                <c:pt idx="1">
                  <c:v>32.160000000000004</c:v>
                </c:pt>
                <c:pt idx="2">
                  <c:v>33.870000000000005</c:v>
                </c:pt>
                <c:pt idx="3">
                  <c:v>33.5</c:v>
                </c:pt>
                <c:pt idx="4">
                  <c:v>30.02</c:v>
                </c:pt>
              </c:numCache>
            </c:numRef>
          </c:val>
          <c:smooth val="0"/>
          <c:extLst>
            <c:ext xmlns:c16="http://schemas.microsoft.com/office/drawing/2014/chart" uri="{C3380CC4-5D6E-409C-BE32-E72D297353CC}">
              <c16:uniqueId val="{00000009-3A62-4D74-84A4-E87595B5AD26}"/>
            </c:ext>
          </c:extLst>
        </c:ser>
        <c:dLbls>
          <c:showLegendKey val="0"/>
          <c:showVal val="0"/>
          <c:showCatName val="1"/>
          <c:showSerName val="0"/>
          <c:showPercent val="0"/>
          <c:showBubbleSize val="0"/>
        </c:dLbls>
        <c:smooth val="0"/>
        <c:axId val="557225887"/>
        <c:axId val="557202847"/>
        <c:extLst>
          <c:ext xmlns:c15="http://schemas.microsoft.com/office/drawing/2012/chart" uri="{02D57815-91ED-43cb-92C2-25804820EDAC}">
            <c15:filteredLineSeries>
              <c15:ser>
                <c:idx val="0"/>
                <c:order val="0"/>
                <c:tx>
                  <c:v>Total</c:v>
                </c:tx>
                <c:spPr>
                  <a:ln w="28575" cap="rnd">
                    <a:solidFill>
                      <a:schemeClr val="accent4">
                        <a:tint val="58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'D13'!$C$71:$G$72</c15:sqref>
                        </c15:formulaRef>
                      </c:ext>
                    </c:extLst>
                    <c:multiLvlStrCache>
                      <c:ptCount val="5"/>
                      <c:lvl>
                        <c:pt idx="0">
                          <c:v>I</c:v>
                        </c:pt>
                        <c:pt idx="1">
                          <c:v>II</c:v>
                        </c:pt>
                        <c:pt idx="2">
                          <c:v>III</c:v>
                        </c:pt>
                        <c:pt idx="3">
                          <c:v>IV</c:v>
                        </c:pt>
                        <c:pt idx="4">
                          <c:v>I</c:v>
                        </c:pt>
                      </c:lvl>
                      <c:lvl>
                        <c:pt idx="0">
                          <c:v>2024</c:v>
                        </c:pt>
                        <c:pt idx="4">
                          <c:v>2025</c:v>
                        </c:pt>
                      </c:lvl>
                    </c:multiLvlStrCache>
                  </c:multiLvlStrRef>
                </c:cat>
                <c:val>
                  <c:numLit>
                    <c:formatCode>General</c:formatCode>
                    <c:ptCount val="5"/>
                    <c:pt idx="0">
                      <c:v>125.5</c:v>
                    </c:pt>
                    <c:pt idx="1">
                      <c:v>133.5</c:v>
                    </c:pt>
                    <c:pt idx="2">
                      <c:v>138.99000000000004</c:v>
                    </c:pt>
                    <c:pt idx="3">
                      <c:v>131.07</c:v>
                    </c:pt>
                    <c:pt idx="4">
                      <c:v>116.12</c:v>
                    </c:pt>
                  </c:numLit>
                </c:val>
                <c:smooth val="0"/>
                <c:extLst>
                  <c:ext xmlns:c16="http://schemas.microsoft.com/office/drawing/2014/chart" uri="{C3380CC4-5D6E-409C-BE32-E72D297353CC}">
                    <c16:uniqueId val="{0000000A-3A62-4D74-84A4-E87595B5AD26}"/>
                  </c:ext>
                </c:extLst>
              </c15:ser>
            </c15:filteredLineSeries>
          </c:ext>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25887"/>
        <c:crosses val="autoZero"/>
        <c:crossBetween val="between"/>
        <c:majorUnit val="20"/>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800"/>
              <a:t>evolu</a:t>
            </a:r>
            <a:r>
              <a:rPr lang="ro-MD" sz="800"/>
              <a:t>ția soldului de capital</a:t>
            </a:r>
          </a:p>
        </c:rich>
      </c:tx>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8.5776970186418999E-2"/>
          <c:y val="0.12347393617335088"/>
          <c:w val="0.82221624006400906"/>
          <c:h val="0.66396051743103734"/>
        </c:manualLayout>
      </c:layout>
      <c:lineChart>
        <c:grouping val="standard"/>
        <c:varyColors val="0"/>
        <c:ser>
          <c:idx val="0"/>
          <c:order val="0"/>
          <c:tx>
            <c:strRef>
              <c:f>'D14'!$B$29</c:f>
              <c:strCache>
                <c:ptCount val="1"/>
                <c:pt idx="0">
                  <c:v>Sold CK</c:v>
                </c:pt>
              </c:strCache>
            </c:strRef>
          </c:tx>
          <c:spPr>
            <a:ln w="28575" cap="rnd">
              <a:no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'D14'!$C$27:$G$28</c:f>
              <c:multiLvlStrCache>
                <c:ptCount val="5"/>
                <c:lvl>
                  <c:pt idx="0">
                    <c:v>I</c:v>
                  </c:pt>
                  <c:pt idx="1">
                    <c:v>II</c:v>
                  </c:pt>
                  <c:pt idx="2">
                    <c:v>III</c:v>
                  </c:pt>
                  <c:pt idx="3">
                    <c:v>IV</c:v>
                  </c:pt>
                  <c:pt idx="4">
                    <c:v>I</c:v>
                  </c:pt>
                </c:lvl>
                <c:lvl>
                  <c:pt idx="0">
                    <c:v>2024</c:v>
                  </c:pt>
                  <c:pt idx="4">
                    <c:v>2025</c:v>
                  </c:pt>
                </c:lvl>
              </c:multiLvlStrCache>
            </c:multiLvlStrRef>
          </c:cat>
          <c:val>
            <c:numRef>
              <c:f>'D14'!$C$29:$G$29</c:f>
              <c:numCache>
                <c:formatCode>General</c:formatCode>
                <c:ptCount val="5"/>
                <c:pt idx="0">
                  <c:v>16.3</c:v>
                </c:pt>
                <c:pt idx="1">
                  <c:v>16.5</c:v>
                </c:pt>
                <c:pt idx="2">
                  <c:v>20.769999999999996</c:v>
                </c:pt>
                <c:pt idx="3">
                  <c:v>28.27</c:v>
                </c:pt>
                <c:pt idx="4">
                  <c:v>12.74</c:v>
                </c:pt>
              </c:numCache>
            </c:numRef>
          </c:val>
          <c:smooth val="0"/>
          <c:extLst>
            <c:ext xmlns:c16="http://schemas.microsoft.com/office/drawing/2014/chart" uri="{C3380CC4-5D6E-409C-BE32-E72D297353CC}">
              <c16:uniqueId val="{00000000-E029-4E70-8B90-F5C5712DA74B}"/>
            </c:ext>
          </c:extLst>
        </c:ser>
        <c:dLbls>
          <c:showLegendKey val="0"/>
          <c:showVal val="0"/>
          <c:showCatName val="0"/>
          <c:showSerName val="0"/>
          <c:showPercent val="0"/>
          <c:showBubbleSize val="0"/>
        </c:dLbls>
        <c:marker val="1"/>
        <c:smooth val="0"/>
        <c:axId val="1131273407"/>
        <c:axId val="863728639"/>
      </c:lineChart>
      <c:lineChart>
        <c:grouping val="standard"/>
        <c:varyColors val="0"/>
        <c:ser>
          <c:idx val="1"/>
          <c:order val="1"/>
          <c:tx>
            <c:strRef>
              <c:f>'D14'!$B$30</c:f>
              <c:strCache>
                <c:ptCount val="1"/>
                <c:pt idx="0">
                  <c:v>% din PIB (scala din dreapta)</c:v>
                </c:pt>
              </c:strCache>
            </c:strRef>
          </c:tx>
          <c:spPr>
            <a:ln w="28575" cap="rnd">
              <a:noFill/>
              <a:round/>
            </a:ln>
            <a:effectLst/>
          </c:spPr>
          <c:marker>
            <c:symbol val="square"/>
            <c:size val="16"/>
            <c:spPr>
              <a:solidFill>
                <a:schemeClr val="accent2">
                  <a:lumMod val="20000"/>
                  <a:lumOff val="8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'D14'!$C$27:$G$28</c:f>
              <c:multiLvlStrCache>
                <c:ptCount val="5"/>
                <c:lvl>
                  <c:pt idx="0">
                    <c:v>I</c:v>
                  </c:pt>
                  <c:pt idx="1">
                    <c:v>II</c:v>
                  </c:pt>
                  <c:pt idx="2">
                    <c:v>III</c:v>
                  </c:pt>
                  <c:pt idx="3">
                    <c:v>IV</c:v>
                  </c:pt>
                  <c:pt idx="4">
                    <c:v>I</c:v>
                  </c:pt>
                </c:lvl>
                <c:lvl>
                  <c:pt idx="0">
                    <c:v>2024</c:v>
                  </c:pt>
                  <c:pt idx="4">
                    <c:v>2025</c:v>
                  </c:pt>
                </c:lvl>
              </c:multiLvlStrCache>
            </c:multiLvlStrRef>
          </c:cat>
          <c:val>
            <c:numRef>
              <c:f>'D14'!$C$30:$G$30</c:f>
              <c:numCache>
                <c:formatCode>0.0</c:formatCode>
                <c:ptCount val="5"/>
                <c:pt idx="0">
                  <c:v>0.42420520080781166</c:v>
                </c:pt>
                <c:pt idx="1">
                  <c:v>0.38785109338749146</c:v>
                </c:pt>
                <c:pt idx="2">
                  <c:v>0.39836740330432047</c:v>
                </c:pt>
                <c:pt idx="3">
                  <c:v>0.57814580235880209</c:v>
                </c:pt>
                <c:pt idx="4">
                  <c:v>0.3</c:v>
                </c:pt>
              </c:numCache>
            </c:numRef>
          </c:val>
          <c:smooth val="0"/>
          <c:extLst>
            <c:ext xmlns:c16="http://schemas.microsoft.com/office/drawing/2014/chart" uri="{C3380CC4-5D6E-409C-BE32-E72D297353CC}">
              <c16:uniqueId val="{00000001-E029-4E70-8B90-F5C5712DA74B}"/>
            </c:ext>
          </c:extLst>
        </c:ser>
        <c:dLbls>
          <c:showLegendKey val="0"/>
          <c:showVal val="0"/>
          <c:showCatName val="0"/>
          <c:showSerName val="0"/>
          <c:showPercent val="0"/>
          <c:showBubbleSize val="0"/>
        </c:dLbls>
        <c:marker val="1"/>
        <c:smooth val="0"/>
        <c:axId val="1121185055"/>
        <c:axId val="1111259455"/>
      </c:lineChart>
      <c:catAx>
        <c:axId val="1131273407"/>
        <c:scaling>
          <c:orientation val="minMax"/>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a:t>
                </a:r>
              </a:p>
            </c:rich>
          </c:tx>
          <c:layout>
            <c:manualLayout>
              <c:xMode val="edge"/>
              <c:yMode val="edge"/>
              <c:x val="0.9413009698574003"/>
              <c:y val="4.9702094749369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728639"/>
        <c:crosses val="autoZero"/>
        <c:auto val="1"/>
        <c:lblAlgn val="ctr"/>
        <c:lblOffset val="100"/>
        <c:tickMarkSkip val="1"/>
        <c:noMultiLvlLbl val="0"/>
      </c:catAx>
      <c:valAx>
        <c:axId val="863728639"/>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31273407"/>
        <c:crosses val="autoZero"/>
        <c:crossBetween val="between"/>
      </c:valAx>
      <c:valAx>
        <c:axId val="1111259455"/>
        <c:scaling>
          <c:orientation val="minMax"/>
          <c:max val="1.2"/>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21185055"/>
        <c:crosses val="max"/>
        <c:crossBetween val="between"/>
      </c:valAx>
      <c:catAx>
        <c:axId val="1121185055"/>
        <c:scaling>
          <c:orientation val="minMax"/>
        </c:scaling>
        <c:delete val="1"/>
        <c:axPos val="b"/>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a:t>
                </a:r>
                <a:r>
                  <a:rPr lang="ro-MD" baseline="0"/>
                  <a:t> USD</a:t>
                </a:r>
                <a:endParaRPr lang="ru-RU" baseline="0"/>
              </a:p>
            </c:rich>
          </c:tx>
          <c:layout>
            <c:manualLayout>
              <c:xMode val="edge"/>
              <c:yMode val="edge"/>
              <c:x val="1.8698768423177872E-2"/>
              <c:y val="1.3516622785823046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out"/>
        <c:minorTickMark val="none"/>
        <c:tickLblPos val="nextTo"/>
        <c:crossAx val="1111259455"/>
        <c:crosses val="autoZero"/>
        <c:auto val="1"/>
        <c:lblAlgn val="ctr"/>
        <c:lblOffset val="100"/>
        <c:noMultiLvlLbl val="0"/>
      </c:catAx>
      <c:spPr>
        <a:noFill/>
        <a:ln>
          <a:noFill/>
        </a:ln>
        <a:effectLst/>
      </c:spPr>
    </c:plotArea>
    <c:legend>
      <c:legendPos val="b"/>
      <c:layout>
        <c:manualLayout>
          <c:xMode val="edge"/>
          <c:yMode val="edge"/>
          <c:x val="5.2989957451899713E-3"/>
          <c:y val="0.89985218707881232"/>
          <c:w val="0.95521367521367517"/>
          <c:h val="0.1001478129211877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800">
                <a:latin typeface="Cambria" panose="02040503050406030204" pitchFamily="18" charset="0"/>
                <a:ea typeface="Cambria" panose="02040503050406030204" pitchFamily="18" charset="0"/>
              </a:rPr>
              <a:t>transferuri de capital, prezentare sectorială</a:t>
            </a:r>
          </a:p>
        </c:rich>
      </c:tx>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'D14'!$D$33</c:f>
              <c:strCache>
                <c:ptCount val="1"/>
                <c:pt idx="0">
                  <c:v>intrări</c:v>
                </c:pt>
              </c:strCache>
            </c:strRef>
          </c:tx>
          <c:spPr>
            <a:solidFill>
              <a:schemeClr val="accent1">
                <a:lumMod val="25000"/>
                <a:lumOff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'D14'!$B$34:$C$43</c:f>
              <c:multiLvlStrCache>
                <c:ptCount val="10"/>
                <c:lvl>
                  <c:pt idx="0">
                    <c:v>2024 -I</c:v>
                  </c:pt>
                  <c:pt idx="1">
                    <c:v>2024-II</c:v>
                  </c:pt>
                  <c:pt idx="2">
                    <c:v>2024-III</c:v>
                  </c:pt>
                  <c:pt idx="3">
                    <c:v>2024-IV</c:v>
                  </c:pt>
                  <c:pt idx="4">
                    <c:v>2025 -I</c:v>
                  </c:pt>
                  <c:pt idx="5">
                    <c:v>2024 -I</c:v>
                  </c:pt>
                  <c:pt idx="6">
                    <c:v>2024-II</c:v>
                  </c:pt>
                  <c:pt idx="7">
                    <c:v>2024-III</c:v>
                  </c:pt>
                  <c:pt idx="8">
                    <c:v>2024-IV</c:v>
                  </c:pt>
                  <c:pt idx="9">
                    <c:v>2025 -I</c:v>
                  </c:pt>
                </c:lvl>
                <c:lvl>
                  <c:pt idx="0">
                    <c:v>Administraţia publică </c:v>
                  </c:pt>
                  <c:pt idx="5">
                    <c:v> Societăţi financiare și nefinanciare, GP şi IFSLSGP </c:v>
                  </c:pt>
                </c:lvl>
              </c:multiLvlStrCache>
            </c:multiLvlStrRef>
          </c:cat>
          <c:val>
            <c:numRef>
              <c:f>'D14'!$D$34:$D$43</c:f>
              <c:numCache>
                <c:formatCode>General</c:formatCode>
                <c:ptCount val="10"/>
                <c:pt idx="0">
                  <c:v>8.23</c:v>
                </c:pt>
                <c:pt idx="1">
                  <c:v>8.75</c:v>
                </c:pt>
                <c:pt idx="2">
                  <c:v>7.76</c:v>
                </c:pt>
                <c:pt idx="3">
                  <c:v>16.239999999999998</c:v>
                </c:pt>
                <c:pt idx="4">
                  <c:v>4.5599999999999996</c:v>
                </c:pt>
                <c:pt idx="5" formatCode="0.00">
                  <c:v>13.07</c:v>
                </c:pt>
                <c:pt idx="6" formatCode="0.00">
                  <c:v>15.7</c:v>
                </c:pt>
                <c:pt idx="7" formatCode="0.00">
                  <c:v>20.5</c:v>
                </c:pt>
                <c:pt idx="8" formatCode="0.00">
                  <c:v>20.260000000000002</c:v>
                </c:pt>
                <c:pt idx="9" formatCode="0.00">
                  <c:v>17.37</c:v>
                </c:pt>
              </c:numCache>
            </c:numRef>
          </c:val>
          <c:extLst>
            <c:ext xmlns:c16="http://schemas.microsoft.com/office/drawing/2014/chart" uri="{C3380CC4-5D6E-409C-BE32-E72D297353CC}">
              <c16:uniqueId val="{00000000-F96D-4EB5-8A7B-E995DB214C13}"/>
            </c:ext>
          </c:extLst>
        </c:ser>
        <c:ser>
          <c:idx val="1"/>
          <c:order val="1"/>
          <c:tx>
            <c:strRef>
              <c:f>'D14'!$E$33</c:f>
              <c:strCache>
                <c:ptCount val="1"/>
                <c:pt idx="0">
                  <c:v>ieșiri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'D14'!$B$34:$C$43</c:f>
              <c:multiLvlStrCache>
                <c:ptCount val="10"/>
                <c:lvl>
                  <c:pt idx="0">
                    <c:v>2024 -I</c:v>
                  </c:pt>
                  <c:pt idx="1">
                    <c:v>2024-II</c:v>
                  </c:pt>
                  <c:pt idx="2">
                    <c:v>2024-III</c:v>
                  </c:pt>
                  <c:pt idx="3">
                    <c:v>2024-IV</c:v>
                  </c:pt>
                  <c:pt idx="4">
                    <c:v>2025 -I</c:v>
                  </c:pt>
                  <c:pt idx="5">
                    <c:v>2024 -I</c:v>
                  </c:pt>
                  <c:pt idx="6">
                    <c:v>2024-II</c:v>
                  </c:pt>
                  <c:pt idx="7">
                    <c:v>2024-III</c:v>
                  </c:pt>
                  <c:pt idx="8">
                    <c:v>2024-IV</c:v>
                  </c:pt>
                  <c:pt idx="9">
                    <c:v>2025 -I</c:v>
                  </c:pt>
                </c:lvl>
                <c:lvl>
                  <c:pt idx="0">
                    <c:v>Administraţia publică </c:v>
                  </c:pt>
                  <c:pt idx="5">
                    <c:v> Societăţi financiare și nefinanciare, GP şi IFSLSGP </c:v>
                  </c:pt>
                </c:lvl>
              </c:multiLvlStrCache>
            </c:multiLvlStrRef>
          </c:cat>
          <c:val>
            <c:numRef>
              <c:f>'D14'!$E$34:$E$43</c:f>
              <c:numCache>
                <c:formatCode>#,##0.00</c:formatCode>
                <c:ptCount val="10"/>
                <c:pt idx="5" formatCode="0.00">
                  <c:v>5</c:v>
                </c:pt>
                <c:pt idx="6" formatCode="0.00">
                  <c:v>7.95</c:v>
                </c:pt>
                <c:pt idx="7" formatCode="0.00">
                  <c:v>7.49</c:v>
                </c:pt>
                <c:pt idx="8" formatCode="0.00">
                  <c:v>8.23</c:v>
                </c:pt>
                <c:pt idx="9" formatCode="0.00">
                  <c:v>9.1999999999999993</c:v>
                </c:pt>
              </c:numCache>
            </c:numRef>
          </c:val>
          <c:extLst>
            <c:ext xmlns:c16="http://schemas.microsoft.com/office/drawing/2014/chart" uri="{C3380CC4-5D6E-409C-BE32-E72D297353CC}">
              <c16:uniqueId val="{00000001-F96D-4EB5-8A7B-E995DB214C13}"/>
            </c:ext>
          </c:extLst>
        </c:ser>
        <c:dLbls>
          <c:showLegendKey val="0"/>
          <c:showVal val="0"/>
          <c:showCatName val="0"/>
          <c:showSerName val="0"/>
          <c:showPercent val="0"/>
          <c:showBubbleSize val="0"/>
        </c:dLbls>
        <c:gapWidth val="182"/>
        <c:axId val="1678230047"/>
        <c:axId val="1127548655"/>
      </c:barChart>
      <c:catAx>
        <c:axId val="1678230047"/>
        <c:scaling>
          <c:orientation val="minMax"/>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127548655"/>
        <c:crosses val="autoZero"/>
        <c:auto val="1"/>
        <c:lblAlgn val="ctr"/>
        <c:lblOffset val="100"/>
        <c:noMultiLvlLbl val="0"/>
      </c:catAx>
      <c:valAx>
        <c:axId val="1127548655"/>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ro-MD"/>
          </a:p>
        </c:txPr>
        <c:crossAx val="1678230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a:solidFill>
            <a:sysClr val="windowText" lastClr="000000"/>
          </a:solidFill>
        </a:defRPr>
      </a:pPr>
      <a:endParaRPr lang="ro-MD"/>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496185722831E-2"/>
          <c:y val="0.16040874050929041"/>
          <c:w val="0.91734686778610486"/>
          <c:h val="0.55852090469911952"/>
        </c:manualLayout>
      </c:layout>
      <c:barChart>
        <c:barDir val="col"/>
        <c:grouping val="clustered"/>
        <c:varyColors val="0"/>
        <c:ser>
          <c:idx val="0"/>
          <c:order val="0"/>
          <c:tx>
            <c:strRef>
              <c:f>'D15'!$B$37</c:f>
              <c:strCache>
                <c:ptCount val="1"/>
                <c:pt idx="0">
                  <c:v>Investiţii directe</c:v>
                </c:pt>
              </c:strCache>
            </c:strRef>
          </c:tx>
          <c:spPr>
            <a:solidFill>
              <a:srgbClr val="5B422F"/>
            </a:solidFill>
            <a:ln>
              <a:noFill/>
            </a:ln>
            <a:effectLst/>
          </c:spPr>
          <c:invertIfNegative val="0"/>
          <c:dLbls>
            <c:dLbl>
              <c:idx val="0"/>
              <c:layout>
                <c:manualLayout>
                  <c:x val="-7.936507936507948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6-42A7-A4A4-9C7CFCA19940}"/>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Achiziția netă de active financiare</c:v>
                </c:pt>
                <c:pt idx="1">
                  <c:v>Acumularea netă de pasive</c:v>
                </c:pt>
              </c:strCache>
            </c:strRef>
          </c:cat>
          <c:val>
            <c:numRef>
              <c:f>'D15'!$C$37:$D$37</c:f>
              <c:numCache>
                <c:formatCode>General</c:formatCode>
                <c:ptCount val="2"/>
                <c:pt idx="0">
                  <c:v>21.59</c:v>
                </c:pt>
                <c:pt idx="1">
                  <c:v>124.55</c:v>
                </c:pt>
              </c:numCache>
            </c:numRef>
          </c:val>
          <c:extLst>
            <c:ext xmlns:c16="http://schemas.microsoft.com/office/drawing/2014/chart" uri="{C3380CC4-5D6E-409C-BE32-E72D297353CC}">
              <c16:uniqueId val="{00000001-3166-42A7-A4A4-9C7CFCA19940}"/>
            </c:ext>
          </c:extLst>
        </c:ser>
        <c:ser>
          <c:idx val="2"/>
          <c:order val="1"/>
          <c:tx>
            <c:strRef>
              <c:f>'D15'!$B$40</c:f>
              <c:strCache>
                <c:ptCount val="1"/>
                <c:pt idx="0">
                  <c:v>Numerar şi depozite</c:v>
                </c:pt>
              </c:strCache>
            </c:strRef>
          </c:tx>
          <c:spPr>
            <a:solidFill>
              <a:srgbClr val="805C43"/>
            </a:solidFill>
            <a:ln>
              <a:noFill/>
            </a:ln>
            <a:effectLst/>
          </c:spPr>
          <c:invertIfNegative val="0"/>
          <c:dLbls>
            <c:dLbl>
              <c:idx val="0"/>
              <c:layout>
                <c:manualLayout>
                  <c:x val="0"/>
                  <c:y val="9.97506495573806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84-4854-9AA7-DEB022DA4813}"/>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Achiziția netă de active financiare</c:v>
                </c:pt>
                <c:pt idx="1">
                  <c:v>Acumularea netă de pasive</c:v>
                </c:pt>
              </c:strCache>
            </c:strRef>
          </c:cat>
          <c:val>
            <c:numRef>
              <c:f>'D15'!$C$40:$D$40</c:f>
              <c:numCache>
                <c:formatCode>General</c:formatCode>
                <c:ptCount val="2"/>
                <c:pt idx="0">
                  <c:v>-480.2</c:v>
                </c:pt>
                <c:pt idx="1">
                  <c:v>0.28999999999999998</c:v>
                </c:pt>
              </c:numCache>
            </c:numRef>
          </c:val>
          <c:extLst>
            <c:ext xmlns:c16="http://schemas.microsoft.com/office/drawing/2014/chart" uri="{C3380CC4-5D6E-409C-BE32-E72D297353CC}">
              <c16:uniqueId val="{00000002-3166-42A7-A4A4-9C7CFCA19940}"/>
            </c:ext>
          </c:extLst>
        </c:ser>
        <c:ser>
          <c:idx val="3"/>
          <c:order val="2"/>
          <c:tx>
            <c:strRef>
              <c:f>'D15'!$B$41</c:f>
              <c:strCache>
                <c:ptCount val="1"/>
                <c:pt idx="0">
                  <c:v>Împrumuturi</c:v>
                </c:pt>
              </c:strCache>
            </c:strRef>
          </c:tx>
          <c:spPr>
            <a:solidFill>
              <a:srgbClr val="B68E7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Achiziția netă de active financiare</c:v>
                </c:pt>
                <c:pt idx="1">
                  <c:v>Acumularea netă de pasive</c:v>
                </c:pt>
              </c:strCache>
            </c:strRef>
          </c:cat>
          <c:val>
            <c:numRef>
              <c:f>'D15'!$C$41:$D$41</c:f>
              <c:numCache>
                <c:formatCode>General</c:formatCode>
                <c:ptCount val="2"/>
                <c:pt idx="0">
                  <c:v>-20.65</c:v>
                </c:pt>
                <c:pt idx="1">
                  <c:v>-61.94</c:v>
                </c:pt>
              </c:numCache>
            </c:numRef>
          </c:val>
          <c:extLst>
            <c:ext xmlns:c16="http://schemas.microsoft.com/office/drawing/2014/chart" uri="{C3380CC4-5D6E-409C-BE32-E72D297353CC}">
              <c16:uniqueId val="{00000003-3166-42A7-A4A4-9C7CFCA19940}"/>
            </c:ext>
          </c:extLst>
        </c:ser>
        <c:ser>
          <c:idx val="4"/>
          <c:order val="3"/>
          <c:tx>
            <c:strRef>
              <c:f>'D15'!$B$42</c:f>
              <c:strCache>
                <c:ptCount val="1"/>
                <c:pt idx="0">
                  <c:v>Credite comerciale şi avansuri</c:v>
                </c:pt>
              </c:strCache>
            </c:strRef>
          </c:tx>
          <c:spPr>
            <a:solidFill>
              <a:srgbClr val="D7AE8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Achiziția netă de active financiare</c:v>
                </c:pt>
                <c:pt idx="1">
                  <c:v>Acumularea netă de pasive</c:v>
                </c:pt>
              </c:strCache>
            </c:strRef>
          </c:cat>
          <c:val>
            <c:numRef>
              <c:f>'D15'!$C$42:$D$42</c:f>
              <c:numCache>
                <c:formatCode>General</c:formatCode>
                <c:ptCount val="2"/>
                <c:pt idx="0">
                  <c:v>-81.96</c:v>
                </c:pt>
                <c:pt idx="1">
                  <c:v>160.56</c:v>
                </c:pt>
              </c:numCache>
            </c:numRef>
          </c:val>
          <c:extLst>
            <c:ext xmlns:c16="http://schemas.microsoft.com/office/drawing/2014/chart" uri="{C3380CC4-5D6E-409C-BE32-E72D297353CC}">
              <c16:uniqueId val="{00000004-3166-42A7-A4A4-9C7CFCA19940}"/>
            </c:ext>
          </c:extLst>
        </c:ser>
        <c:ser>
          <c:idx val="5"/>
          <c:order val="4"/>
          <c:tx>
            <c:strRef>
              <c:f>'D15'!$B$43</c:f>
              <c:strCache>
                <c:ptCount val="1"/>
                <c:pt idx="0">
                  <c:v>Active de rezervă</c:v>
                </c:pt>
              </c:strCache>
            </c:strRef>
          </c:tx>
          <c:spPr>
            <a:solidFill>
              <a:srgbClr val="E7DAD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Achiziția netă de active financiare</c:v>
                </c:pt>
                <c:pt idx="1">
                  <c:v>Acumularea netă de pasive</c:v>
                </c:pt>
              </c:strCache>
            </c:strRef>
          </c:cat>
          <c:val>
            <c:numRef>
              <c:f>'D15'!$C$43:$D$43</c:f>
              <c:numCache>
                <c:formatCode>General</c:formatCode>
                <c:ptCount val="2"/>
                <c:pt idx="0">
                  <c:v>-141.19999999999999</c:v>
                </c:pt>
              </c:numCache>
            </c:numRef>
          </c:val>
          <c:extLst>
            <c:ext xmlns:c16="http://schemas.microsoft.com/office/drawing/2014/chart" uri="{C3380CC4-5D6E-409C-BE32-E72D297353CC}">
              <c16:uniqueId val="{00000005-3166-42A7-A4A4-9C7CFCA19940}"/>
            </c:ext>
          </c:extLst>
        </c:ser>
        <c:ser>
          <c:idx val="6"/>
          <c:order val="5"/>
          <c:tx>
            <c:strRef>
              <c:f>'D15'!$B$38</c:f>
              <c:strCache>
                <c:ptCount val="1"/>
                <c:pt idx="0">
                  <c:v>Investiții de portofoliu</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Achiziția netă de active financiare</c:v>
                </c:pt>
                <c:pt idx="1">
                  <c:v>Acumularea netă de pasive</c:v>
                </c:pt>
              </c:strCache>
            </c:strRef>
          </c:cat>
          <c:val>
            <c:numRef>
              <c:f>'D15'!$C$38:$D$38</c:f>
              <c:numCache>
                <c:formatCode>General</c:formatCode>
                <c:ptCount val="2"/>
                <c:pt idx="0">
                  <c:v>23.03</c:v>
                </c:pt>
                <c:pt idx="1">
                  <c:v>-1.01</c:v>
                </c:pt>
              </c:numCache>
            </c:numRef>
          </c:val>
          <c:extLst xmlns:c15="http://schemas.microsoft.com/office/drawing/2012/chart">
            <c:ext xmlns:c16="http://schemas.microsoft.com/office/drawing/2014/chart" uri="{C3380CC4-5D6E-409C-BE32-E72D297353CC}">
              <c16:uniqueId val="{00000007-3166-42A7-A4A4-9C7CFCA19940}"/>
            </c:ext>
          </c:extLst>
        </c:ser>
        <c:ser>
          <c:idx val="1"/>
          <c:order val="6"/>
          <c:tx>
            <c:strRef>
              <c:f>'D15'!$B$39</c:f>
              <c:strCache>
                <c:ptCount val="1"/>
                <c:pt idx="0">
                  <c:v>Alte fluxuri financiare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Achiziția netă de active financiare</c:v>
                </c:pt>
                <c:pt idx="1">
                  <c:v>Acumularea netă de pasive</c:v>
                </c:pt>
              </c:strCache>
            </c:strRef>
          </c:cat>
          <c:val>
            <c:numRef>
              <c:f>'D15'!$C$39:$D$39</c:f>
              <c:numCache>
                <c:formatCode>General</c:formatCode>
                <c:ptCount val="2"/>
                <c:pt idx="0" formatCode="0.00">
                  <c:v>-4.2632564145606011E-14</c:v>
                </c:pt>
                <c:pt idx="1">
                  <c:v>-0.77000000000000113</c:v>
                </c:pt>
              </c:numCache>
            </c:numRef>
          </c:val>
          <c:extLst>
            <c:ext xmlns:c16="http://schemas.microsoft.com/office/drawing/2014/chart" uri="{C3380CC4-5D6E-409C-BE32-E72D297353CC}">
              <c16:uniqueId val="{00000006-3166-42A7-A4A4-9C7CFCA19940}"/>
            </c:ext>
          </c:extLst>
        </c:ser>
        <c:dLbls>
          <c:dLblPos val="outEnd"/>
          <c:showLegendKey val="0"/>
          <c:showVal val="1"/>
          <c:showCatName val="0"/>
          <c:showSerName val="0"/>
          <c:showPercent val="0"/>
          <c:showBubbleSize val="0"/>
        </c:dLbls>
        <c:gapWidth val="219"/>
        <c:axId val="432041816"/>
        <c:axId val="432035912"/>
        <c:extLst/>
      </c:barChart>
      <c:catAx>
        <c:axId val="432041816"/>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high"/>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35912"/>
        <c:crosses val="autoZero"/>
        <c:auto val="1"/>
        <c:lblAlgn val="ctr"/>
        <c:lblOffset val="100"/>
        <c:noMultiLvlLbl val="0"/>
      </c:catAx>
      <c:valAx>
        <c:axId val="432035912"/>
        <c:scaling>
          <c:orientation val="minMax"/>
          <c:max val="300"/>
          <c:min val="-600"/>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41816"/>
        <c:crosses val="autoZero"/>
        <c:crossBetween val="between"/>
        <c:majorUnit val="100"/>
      </c:valAx>
      <c:spPr>
        <a:noFill/>
        <a:ln>
          <a:noFill/>
        </a:ln>
        <a:effectLst/>
      </c:spPr>
    </c:plotArea>
    <c:legend>
      <c:legendPos val="b"/>
      <c:layout>
        <c:manualLayout>
          <c:xMode val="edge"/>
          <c:yMode val="edge"/>
          <c:x val="0"/>
          <c:y val="0.88342081369301517"/>
          <c:w val="0.99495875126444255"/>
          <c:h val="0.1150619815453443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b="1"/>
              <a:t>pe sectoare instituționale</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'D16'!$C$29</c:f>
              <c:strCache>
                <c:ptCount val="1"/>
                <c:pt idx="0">
                  <c:v>valorificări</c:v>
                </c:pt>
              </c:strCache>
            </c:strRef>
          </c:tx>
          <c:spPr>
            <a:solidFill>
              <a:schemeClr val="tx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Administraţia publică</c:v>
                </c:pt>
                <c:pt idx="1">
                  <c:v>Societăţi care acceptă depozite, exclusiv BC</c:v>
                </c:pt>
                <c:pt idx="2">
                  <c:v>Societăţi nefinanciare, GP şi IFSLSGP </c:v>
                </c:pt>
                <c:pt idx="3">
                  <c:v>Alte societăţi financiare</c:v>
                </c:pt>
                <c:pt idx="4">
                  <c:v>Banca centrală</c:v>
                </c:pt>
              </c:strCache>
            </c:strRef>
          </c:cat>
          <c:val>
            <c:numRef>
              <c:f>'D16'!$C$30:$C$34</c:f>
              <c:numCache>
                <c:formatCode>0.00</c:formatCode>
                <c:ptCount val="5"/>
                <c:pt idx="0">
                  <c:v>45.563154760000003</c:v>
                </c:pt>
                <c:pt idx="1">
                  <c:v>8.0818557599999998</c:v>
                </c:pt>
                <c:pt idx="2">
                  <c:v>32.31870017</c:v>
                </c:pt>
                <c:pt idx="3">
                  <c:v>29.858481780000002</c:v>
                </c:pt>
              </c:numCache>
            </c:numRef>
          </c:val>
          <c:extLst>
            <c:ext xmlns:c16="http://schemas.microsoft.com/office/drawing/2014/chart" uri="{C3380CC4-5D6E-409C-BE32-E72D297353CC}">
              <c16:uniqueId val="{00000000-FBD0-4C39-830A-6ED9DA6F5356}"/>
            </c:ext>
          </c:extLst>
        </c:ser>
        <c:ser>
          <c:idx val="1"/>
          <c:order val="1"/>
          <c:tx>
            <c:strRef>
              <c:f>'D16'!$D$29</c:f>
              <c:strCache>
                <c:ptCount val="1"/>
                <c:pt idx="0">
                  <c:v>rambursări</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Administraţia publică</c:v>
                </c:pt>
                <c:pt idx="1">
                  <c:v>Societăţi care acceptă depozite, exclusiv BC</c:v>
                </c:pt>
                <c:pt idx="2">
                  <c:v>Societăţi nefinanciare, GP şi IFSLSGP </c:v>
                </c:pt>
                <c:pt idx="3">
                  <c:v>Alte societăţi financiare</c:v>
                </c:pt>
                <c:pt idx="4">
                  <c:v>Banca centrală</c:v>
                </c:pt>
              </c:strCache>
            </c:strRef>
          </c:cat>
          <c:val>
            <c:numRef>
              <c:f>'D16'!$D$30:$D$34</c:f>
              <c:numCache>
                <c:formatCode>0.00</c:formatCode>
                <c:ptCount val="5"/>
                <c:pt idx="0">
                  <c:v>114.96696538</c:v>
                </c:pt>
                <c:pt idx="1">
                  <c:v>14.017695209999999</c:v>
                </c:pt>
                <c:pt idx="2">
                  <c:v>21.35920582</c:v>
                </c:pt>
                <c:pt idx="3">
                  <c:v>25.395045280000001</c:v>
                </c:pt>
                <c:pt idx="4">
                  <c:v>2.0276276599999998</c:v>
                </c:pt>
              </c:numCache>
            </c:numRef>
          </c:val>
          <c:extLst>
            <c:ext xmlns:c16="http://schemas.microsoft.com/office/drawing/2014/chart" uri="{C3380CC4-5D6E-409C-BE32-E72D297353CC}">
              <c16:uniqueId val="{00000001-FBD0-4C39-830A-6ED9DA6F5356}"/>
            </c:ext>
          </c:extLst>
        </c:ser>
        <c:dLbls>
          <c:showLegendKey val="0"/>
          <c:showVal val="0"/>
          <c:showCatName val="0"/>
          <c:showSerName val="0"/>
          <c:showPercent val="0"/>
          <c:showBubbleSize val="0"/>
        </c:dLbls>
        <c:gapWidth val="100"/>
        <c:axId val="1553672032"/>
        <c:axId val="1095456576"/>
      </c:barChart>
      <c:catAx>
        <c:axId val="1553672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5456576"/>
        <c:crosses val="autoZero"/>
        <c:auto val="1"/>
        <c:lblAlgn val="ctr"/>
        <c:lblOffset val="100"/>
        <c:noMultiLvlLbl val="0"/>
      </c:catAx>
      <c:valAx>
        <c:axId val="1095456576"/>
        <c:scaling>
          <c:orientation val="minMax"/>
          <c:max val="150"/>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53672032"/>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b="1"/>
              <a:t>pe scad</a:t>
            </a:r>
            <a:r>
              <a:rPr lang="en-US" sz="900" b="1"/>
              <a:t>e</a:t>
            </a:r>
            <a:r>
              <a:rPr lang="ro-MD" sz="900" b="1"/>
              <a:t>nțe</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doughnutChart>
        <c:varyColors val="1"/>
        <c:ser>
          <c:idx val="0"/>
          <c:order val="0"/>
          <c:tx>
            <c:strRef>
              <c:f>'D16'!$G$30</c:f>
              <c:strCache>
                <c:ptCount val="1"/>
                <c:pt idx="0">
                  <c:v>termen scurt </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4-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2-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valorificări</c:v>
                </c:pt>
                <c:pt idx="1">
                  <c:v>rambursări</c:v>
                </c:pt>
              </c:strCache>
            </c:strRef>
          </c:cat>
          <c:val>
            <c:numRef>
              <c:f>'D16'!$H$30:$I$30</c:f>
              <c:numCache>
                <c:formatCode>0.00</c:formatCode>
                <c:ptCount val="2"/>
                <c:pt idx="0">
                  <c:v>1.28857972</c:v>
                </c:pt>
                <c:pt idx="1">
                  <c:v>0.22032033000000001</c:v>
                </c:pt>
              </c:numCache>
            </c:numRef>
          </c:val>
          <c:extLst>
            <c:ext xmlns:c16="http://schemas.microsoft.com/office/drawing/2014/chart" uri="{C3380CC4-5D6E-409C-BE32-E72D297353CC}">
              <c16:uniqueId val="{00000000-7038-4B76-92AA-B13F89E57921}"/>
            </c:ext>
          </c:extLst>
        </c:ser>
        <c:ser>
          <c:idx val="1"/>
          <c:order val="1"/>
          <c:tx>
            <c:strRef>
              <c:f>'D16'!$G$31</c:f>
              <c:strCache>
                <c:ptCount val="1"/>
                <c:pt idx="0">
                  <c:v>termen lung </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5-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valorificări</c:v>
                </c:pt>
                <c:pt idx="1">
                  <c:v>rambursări</c:v>
                </c:pt>
              </c:strCache>
            </c:strRef>
          </c:cat>
          <c:val>
            <c:numRef>
              <c:f>'D16'!$H$31:$I$31</c:f>
              <c:numCache>
                <c:formatCode>0.00</c:formatCode>
                <c:ptCount val="2"/>
                <c:pt idx="0">
                  <c:v>114.53361275</c:v>
                </c:pt>
                <c:pt idx="1">
                  <c:v>177.54621901999997</c:v>
                </c:pt>
              </c:numCache>
            </c:numRef>
          </c:val>
          <c:extLst>
            <c:ext xmlns:c16="http://schemas.microsoft.com/office/drawing/2014/chart" uri="{C3380CC4-5D6E-409C-BE32-E72D297353CC}">
              <c16:uniqueId val="{00000001-7038-4B76-92AA-B13F89E57921}"/>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28851511303022603"/>
          <c:y val="0.12360363083919486"/>
          <c:w val="0.47099127931589196"/>
          <c:h val="0.81796780756293475"/>
        </c:manualLayout>
      </c:layout>
      <c:doughnutChart>
        <c:varyColors val="1"/>
        <c:ser>
          <c:idx val="1"/>
          <c:order val="0"/>
          <c:dPt>
            <c:idx val="0"/>
            <c:bubble3D val="0"/>
            <c:spPr>
              <a:solidFill>
                <a:schemeClr val="tx1">
                  <a:lumMod val="50000"/>
                </a:schemeClr>
              </a:solidFill>
              <a:ln w="19050">
                <a:solidFill>
                  <a:schemeClr val="lt1"/>
                </a:solidFill>
              </a:ln>
              <a:effectLst/>
            </c:spPr>
            <c:extLst>
              <c:ext xmlns:c16="http://schemas.microsoft.com/office/drawing/2014/chart" uri="{C3380CC4-5D6E-409C-BE32-E72D297353CC}">
                <c16:uniqueId val="{00000001-0B93-4176-8708-80BA3733F608}"/>
              </c:ext>
            </c:extLst>
          </c:dPt>
          <c:dPt>
            <c:idx val="1"/>
            <c:bubble3D val="0"/>
            <c:spPr>
              <a:solidFill>
                <a:schemeClr val="tx1">
                  <a:lumMod val="75000"/>
                </a:schemeClr>
              </a:solidFill>
              <a:ln w="19050">
                <a:solidFill>
                  <a:schemeClr val="lt1"/>
                </a:solidFill>
              </a:ln>
              <a:effectLst/>
            </c:spPr>
            <c:extLst>
              <c:ext xmlns:c16="http://schemas.microsoft.com/office/drawing/2014/chart" uri="{C3380CC4-5D6E-409C-BE32-E72D297353CC}">
                <c16:uniqueId val="{00000003-0B93-4176-8708-80BA3733F608}"/>
              </c:ext>
            </c:extLst>
          </c:dPt>
          <c:dPt>
            <c:idx val="2"/>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5-0B93-4176-8708-80BA3733F608}"/>
              </c:ext>
            </c:extLst>
          </c:dPt>
          <c:dPt>
            <c:idx val="3"/>
            <c:bubble3D val="0"/>
            <c:spPr>
              <a:solidFill>
                <a:schemeClr val="accent4">
                  <a:tint val="83000"/>
                </a:schemeClr>
              </a:solidFill>
              <a:ln w="19050">
                <a:solidFill>
                  <a:schemeClr val="lt1"/>
                </a:solidFill>
              </a:ln>
              <a:effectLst/>
            </c:spPr>
            <c:extLst>
              <c:ext xmlns:c16="http://schemas.microsoft.com/office/drawing/2014/chart" uri="{C3380CC4-5D6E-409C-BE32-E72D297353CC}">
                <c16:uniqueId val="{00000007-0B93-4176-8708-80BA3733F608}"/>
              </c:ext>
            </c:extLst>
          </c:dPt>
          <c:dPt>
            <c:idx val="4"/>
            <c:bubble3D val="0"/>
            <c:spPr>
              <a:solidFill>
                <a:schemeClr val="accent4">
                  <a:tint val="65000"/>
                </a:schemeClr>
              </a:solidFill>
              <a:ln w="19050">
                <a:solidFill>
                  <a:schemeClr val="lt1"/>
                </a:solidFill>
              </a:ln>
              <a:effectLst/>
            </c:spPr>
            <c:extLst>
              <c:ext xmlns:c16="http://schemas.microsoft.com/office/drawing/2014/chart" uri="{C3380CC4-5D6E-409C-BE32-E72D297353CC}">
                <c16:uniqueId val="{00000009-0B93-4176-8708-80BA3733F608}"/>
              </c:ext>
            </c:extLst>
          </c:dPt>
          <c:dPt>
            <c:idx val="5"/>
            <c:bubble3D val="0"/>
            <c:spPr>
              <a:solidFill>
                <a:schemeClr val="accent4">
                  <a:tint val="54000"/>
                </a:schemeClr>
              </a:solidFill>
              <a:ln w="19050">
                <a:solidFill>
                  <a:schemeClr val="lt1"/>
                </a:solidFill>
              </a:ln>
              <a:effectLst/>
            </c:spPr>
            <c:extLst>
              <c:ext xmlns:c16="http://schemas.microsoft.com/office/drawing/2014/chart" uri="{C3380CC4-5D6E-409C-BE32-E72D297353CC}">
                <c16:uniqueId val="{0000000B-AB63-4185-9A73-762927F7BE0D}"/>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93-4176-8708-80BA3733F608}"/>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93-4176-8708-80BA3733F608}"/>
                </c:ext>
              </c:extLst>
            </c:dLbl>
            <c:dLbl>
              <c:idx val="4"/>
              <c:layout>
                <c:manualLayout>
                  <c:x val="-5.3691275167785891E-3"/>
                  <c:y val="-0.1824953445065177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0B93-4176-8708-80BA3733F608}"/>
                </c:ext>
              </c:extLst>
            </c:dLbl>
            <c:dLbl>
              <c:idx val="5"/>
              <c:layout>
                <c:manualLayout>
                  <c:x val="3.7583892617449599E-2"/>
                  <c:y val="-0.16387337057728119"/>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AB63-4185-9A73-762927F7BE0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'D17'!$B$31:$B$36</c:f>
              <c:strCache>
                <c:ptCount val="6"/>
                <c:pt idx="0">
                  <c:v>BERD</c:v>
                </c:pt>
                <c:pt idx="1">
                  <c:v>FMI</c:v>
                </c:pt>
                <c:pt idx="2">
                  <c:v>AID </c:v>
                </c:pt>
                <c:pt idx="3">
                  <c:v>BIRD </c:v>
                </c:pt>
                <c:pt idx="4">
                  <c:v>FIDA</c:v>
                </c:pt>
                <c:pt idx="5">
                  <c:v>JICA</c:v>
                </c:pt>
              </c:strCache>
            </c:strRef>
          </c:cat>
          <c:val>
            <c:numRef>
              <c:f>'D17'!$C$31:$C$36</c:f>
              <c:numCache>
                <c:formatCode>0.0%</c:formatCode>
                <c:ptCount val="6"/>
                <c:pt idx="0">
                  <c:v>0.307</c:v>
                </c:pt>
                <c:pt idx="1">
                  <c:v>0.307</c:v>
                </c:pt>
                <c:pt idx="2">
                  <c:v>0.19</c:v>
                </c:pt>
                <c:pt idx="3">
                  <c:v>0.13200000000000001</c:v>
                </c:pt>
                <c:pt idx="4">
                  <c:v>4.4999999999999998E-2</c:v>
                </c:pt>
                <c:pt idx="5">
                  <c:v>1.9E-2</c:v>
                </c:pt>
              </c:numCache>
            </c:numRef>
          </c:val>
          <c:extLst>
            <c:ext xmlns:c16="http://schemas.microsoft.com/office/drawing/2014/chart" uri="{C3380CC4-5D6E-409C-BE32-E72D297353CC}">
              <c16:uniqueId val="{0000000C-0B93-4176-8708-80BA3733F608}"/>
            </c:ext>
          </c:extLst>
        </c:ser>
        <c:dLbls>
          <c:showLegendKey val="0"/>
          <c:showVal val="1"/>
          <c:showCatName val="0"/>
          <c:showSerName val="0"/>
          <c:showPercent val="0"/>
          <c:showBubbleSize val="0"/>
          <c:showLeaderLines val="1"/>
        </c:dLbls>
        <c:firstSliceAng val="25"/>
        <c:holeSize val="50"/>
      </c:doughnutChart>
      <c:spPr>
        <a:noFill/>
        <a:ln>
          <a:noFill/>
        </a:ln>
        <a:effectLst/>
      </c:spPr>
    </c:plotArea>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3207639913773"/>
          <c:y val="2.9852075678680264E-2"/>
          <c:w val="0.88160238228318355"/>
          <c:h val="0.49567227698406768"/>
        </c:manualLayout>
      </c:layout>
      <c:barChart>
        <c:barDir val="col"/>
        <c:grouping val="clustered"/>
        <c:varyColors val="0"/>
        <c:ser>
          <c:idx val="1"/>
          <c:order val="1"/>
          <c:tx>
            <c:strRef>
              <c:f>'D2'!$B$36</c:f>
              <c:strCache>
                <c:ptCount val="1"/>
                <c:pt idx="0">
                  <c:v>Active fin. externe / PIB</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'D2'!$C$36:$G$36</c:f>
              <c:numCache>
                <c:formatCode>0.0</c:formatCode>
                <c:ptCount val="5"/>
                <c:pt idx="0">
                  <c:v>45.289190309527967</c:v>
                </c:pt>
                <c:pt idx="1">
                  <c:v>44.626966284326365</c:v>
                </c:pt>
                <c:pt idx="2">
                  <c:v>46.236175605630194</c:v>
                </c:pt>
                <c:pt idx="3">
                  <c:v>45.202012709652678</c:v>
                </c:pt>
                <c:pt idx="4">
                  <c:v>44.622619128105654</c:v>
                </c:pt>
              </c:numCache>
            </c:numRef>
          </c:val>
          <c:extLst>
            <c:ext xmlns:c16="http://schemas.microsoft.com/office/drawing/2014/chart" uri="{C3380CC4-5D6E-409C-BE32-E72D297353CC}">
              <c16:uniqueId val="{00000000-BCF1-44C7-B75D-CE4CBFF13A0B}"/>
            </c:ext>
          </c:extLst>
        </c:ser>
        <c:ser>
          <c:idx val="2"/>
          <c:order val="2"/>
          <c:tx>
            <c:strRef>
              <c:f>'D2'!$B$37</c:f>
              <c:strCache>
                <c:ptCount val="1"/>
                <c:pt idx="0">
                  <c:v>Pasive externe / PIB</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'D2'!$C$37:$G$37</c:f>
              <c:numCache>
                <c:formatCode>0.0</c:formatCode>
                <c:ptCount val="5"/>
                <c:pt idx="0">
                  <c:v>79.75320432802144</c:v>
                </c:pt>
                <c:pt idx="1">
                  <c:v>76.838934080176799</c:v>
                </c:pt>
                <c:pt idx="2">
                  <c:v>77.822652670003521</c:v>
                </c:pt>
                <c:pt idx="3">
                  <c:v>75.906384166449641</c:v>
                </c:pt>
                <c:pt idx="4">
                  <c:v>77.598328837180816</c:v>
                </c:pt>
              </c:numCache>
            </c:numRef>
          </c:val>
          <c:extLst>
            <c:ext xmlns:c16="http://schemas.microsoft.com/office/drawing/2014/chart" uri="{C3380CC4-5D6E-409C-BE32-E72D297353CC}">
              <c16:uniqueId val="{00000001-BCF1-44C7-B75D-CE4CBFF13A0B}"/>
            </c:ext>
          </c:extLst>
        </c:ser>
        <c:dLbls>
          <c:showLegendKey val="0"/>
          <c:showVal val="0"/>
          <c:showCatName val="0"/>
          <c:showSerName val="0"/>
          <c:showPercent val="0"/>
          <c:showBubbleSize val="0"/>
        </c:dLbls>
        <c:gapWidth val="150"/>
        <c:axId val="582863896"/>
        <c:axId val="795711568"/>
      </c:barChart>
      <c:lineChart>
        <c:grouping val="standard"/>
        <c:varyColors val="0"/>
        <c:ser>
          <c:idx val="0"/>
          <c:order val="0"/>
          <c:tx>
            <c:strRef>
              <c:f>'D2'!$B$35</c:f>
              <c:strCache>
                <c:ptCount val="1"/>
                <c:pt idx="0">
                  <c:v>Gradul de deschidere financiară</c:v>
                </c:pt>
              </c:strCache>
            </c:strRef>
          </c:tx>
          <c:spPr>
            <a:ln w="28575" cap="rnd">
              <a:solidFill>
                <a:srgbClr val="77370B"/>
              </a:solidFill>
              <a:round/>
            </a:ln>
            <a:effectLst/>
          </c:spPr>
          <c:marker>
            <c:symbol val="circle"/>
            <c:size val="5"/>
            <c:spPr>
              <a:solidFill>
                <a:srgbClr val="77370B"/>
              </a:solidFill>
              <a:ln w="9525">
                <a:noFill/>
              </a:ln>
              <a:effectLst/>
            </c:spPr>
          </c:marker>
          <c:dLbls>
            <c:numFmt formatCode="#,##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'D2'!$C$34:$G$34</c:f>
              <c:strCache>
                <c:ptCount val="5"/>
                <c:pt idx="0">
                  <c:v>31.03.2024</c:v>
                </c:pt>
                <c:pt idx="1">
                  <c:v>30.06.2024</c:v>
                </c:pt>
                <c:pt idx="2">
                  <c:v>30.09.2024</c:v>
                </c:pt>
                <c:pt idx="3">
                  <c:v>31.12.2024</c:v>
                </c:pt>
                <c:pt idx="4">
                  <c:v>31.03.2025</c:v>
                </c:pt>
              </c:strCache>
            </c:strRef>
          </c:cat>
          <c:val>
            <c:numRef>
              <c:f>'D2'!$C$35:$G$35</c:f>
              <c:numCache>
                <c:formatCode>0.0</c:formatCode>
                <c:ptCount val="5"/>
                <c:pt idx="0">
                  <c:v>125.04239463754941</c:v>
                </c:pt>
                <c:pt idx="1">
                  <c:v>121.46590036450317</c:v>
                </c:pt>
                <c:pt idx="2">
                  <c:v>124.05882827563372</c:v>
                </c:pt>
                <c:pt idx="3">
                  <c:v>121.10839687610232</c:v>
                </c:pt>
                <c:pt idx="4">
                  <c:v>122.22094796528647</c:v>
                </c:pt>
              </c:numCache>
            </c:numRef>
          </c:val>
          <c:smooth val="0"/>
          <c:extLst>
            <c:ext xmlns:c16="http://schemas.microsoft.com/office/drawing/2014/chart" uri="{C3380CC4-5D6E-409C-BE32-E72D297353CC}">
              <c16:uniqueId val="{00000002-BCF1-44C7-B75D-CE4CBFF13A0B}"/>
            </c:ext>
          </c:extLst>
        </c:ser>
        <c:dLbls>
          <c:showLegendKey val="0"/>
          <c:showVal val="0"/>
          <c:showCatName val="0"/>
          <c:showSerName val="0"/>
          <c:showPercent val="0"/>
          <c:showBubbleSize val="0"/>
        </c:dLbls>
        <c:marker val="1"/>
        <c:smooth val="0"/>
        <c:axId val="582863896"/>
        <c:axId val="795711568"/>
      </c:lineChart>
      <c:catAx>
        <c:axId val="582863896"/>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95711568"/>
        <c:crosses val="autoZero"/>
        <c:auto val="1"/>
        <c:lblAlgn val="ctr"/>
        <c:lblOffset val="100"/>
        <c:noMultiLvlLbl val="0"/>
      </c:catAx>
      <c:valAx>
        <c:axId val="795711568"/>
        <c:scaling>
          <c:orientation val="minMax"/>
          <c:max val="16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82863896"/>
        <c:crosses val="autoZero"/>
        <c:crossBetween val="between"/>
      </c:valAx>
      <c:spPr>
        <a:noFill/>
        <a:ln>
          <a:noFill/>
        </a:ln>
        <a:effectLst/>
      </c:spPr>
    </c:plotArea>
    <c:legend>
      <c:legendPos val="b"/>
      <c:layout>
        <c:manualLayout>
          <c:xMode val="edge"/>
          <c:yMode val="edge"/>
          <c:x val="6.1425398748233391E-2"/>
          <c:y val="0.67402666386675325"/>
          <c:w val="0.927484148548957"/>
          <c:h val="0.31959360357413669"/>
        </c:manualLayout>
      </c:layout>
      <c:overlay val="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89237585908697825"/>
          <c:h val="0.70220142062661739"/>
        </c:manualLayout>
      </c:layout>
      <c:barChart>
        <c:barDir val="col"/>
        <c:grouping val="stacked"/>
        <c:varyColors val="0"/>
        <c:ser>
          <c:idx val="0"/>
          <c:order val="0"/>
          <c:tx>
            <c:strRef>
              <c:f>'D18'!$B$33</c:f>
              <c:strCache>
                <c:ptCount val="1"/>
                <c:pt idx="0">
                  <c:v>Banca сentrală</c:v>
                </c:pt>
              </c:strCache>
            </c:strRef>
          </c:tx>
          <c:spPr>
            <a:solidFill>
              <a:srgbClr val="774F27"/>
            </a:solidFill>
            <a:ln w="15875">
              <a:noFill/>
            </a:ln>
            <a:effectLst/>
          </c:spPr>
          <c:invertIfNegative val="0"/>
          <c:dLbls>
            <c:numFmt formatCode="#,##0.0" sourceLinked="0"/>
            <c:spPr>
              <a:solidFill>
                <a:schemeClr val="bg1"/>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'D18'!$C$31:$G$32</c:f>
              <c:multiLvlStrCache>
                <c:ptCount val="5"/>
                <c:lvl>
                  <c:pt idx="0">
                    <c:v>I</c:v>
                  </c:pt>
                  <c:pt idx="1">
                    <c:v>II</c:v>
                  </c:pt>
                  <c:pt idx="2">
                    <c:v>III</c:v>
                  </c:pt>
                  <c:pt idx="3">
                    <c:v>IV*</c:v>
                  </c:pt>
                  <c:pt idx="4">
                    <c:v>I</c:v>
                  </c:pt>
                </c:lvl>
                <c:lvl>
                  <c:pt idx="0">
                    <c:v>2024</c:v>
                  </c:pt>
                  <c:pt idx="4">
                    <c:v>2025</c:v>
                  </c:pt>
                </c:lvl>
              </c:multiLvlStrCache>
            </c:multiLvlStrRef>
          </c:cat>
          <c:val>
            <c:numRef>
              <c:f>'D18'!$C$33:$G$33</c:f>
              <c:numCache>
                <c:formatCode>0.0</c:formatCode>
                <c:ptCount val="5"/>
                <c:pt idx="0">
                  <c:v>31.4</c:v>
                </c:pt>
                <c:pt idx="1">
                  <c:v>30.3</c:v>
                </c:pt>
                <c:pt idx="2">
                  <c:v>31.3</c:v>
                </c:pt>
                <c:pt idx="3">
                  <c:v>29.9</c:v>
                </c:pt>
                <c:pt idx="4">
                  <c:v>29.484592053597225</c:v>
                </c:pt>
              </c:numCache>
            </c:numRef>
          </c:val>
          <c:extLst>
            <c:ext xmlns:c16="http://schemas.microsoft.com/office/drawing/2014/chart" uri="{C3380CC4-5D6E-409C-BE32-E72D297353CC}">
              <c16:uniqueId val="{00000000-AF53-4C6C-A058-7392D5C0BE52}"/>
            </c:ext>
          </c:extLst>
        </c:ser>
        <c:ser>
          <c:idx val="1"/>
          <c:order val="1"/>
          <c:tx>
            <c:strRef>
              <c:f>'D18'!$B$34</c:f>
              <c:strCache>
                <c:ptCount val="1"/>
                <c:pt idx="0">
                  <c:v>Administraţia publică</c:v>
                </c:pt>
              </c:strCache>
            </c:strRef>
          </c:tx>
          <c:spPr>
            <a:solidFill>
              <a:srgbClr val="B79075"/>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'D18'!$C$31:$G$32</c:f>
              <c:multiLvlStrCache>
                <c:ptCount val="5"/>
                <c:lvl>
                  <c:pt idx="0">
                    <c:v>I</c:v>
                  </c:pt>
                  <c:pt idx="1">
                    <c:v>II</c:v>
                  </c:pt>
                  <c:pt idx="2">
                    <c:v>III</c:v>
                  </c:pt>
                  <c:pt idx="3">
                    <c:v>IV*</c:v>
                  </c:pt>
                  <c:pt idx="4">
                    <c:v>I</c:v>
                  </c:pt>
                </c:lvl>
                <c:lvl>
                  <c:pt idx="0">
                    <c:v>2024</c:v>
                  </c:pt>
                  <c:pt idx="4">
                    <c:v>2025</c:v>
                  </c:pt>
                </c:lvl>
              </c:multiLvlStrCache>
            </c:multiLvlStrRef>
          </c:cat>
          <c:val>
            <c:numRef>
              <c:f>'D18'!$C$34:$G$34</c:f>
              <c:numCache>
                <c:formatCode>0.0</c:formatCode>
                <c:ptCount val="5"/>
                <c:pt idx="0">
                  <c:v>-21.6</c:v>
                </c:pt>
                <c:pt idx="1">
                  <c:v>-20.7</c:v>
                </c:pt>
                <c:pt idx="2">
                  <c:v>-21.9</c:v>
                </c:pt>
                <c:pt idx="3">
                  <c:v>-23.3</c:v>
                </c:pt>
                <c:pt idx="4">
                  <c:v>-23.335723855867329</c:v>
                </c:pt>
              </c:numCache>
            </c:numRef>
          </c:val>
          <c:extLst>
            <c:ext xmlns:c16="http://schemas.microsoft.com/office/drawing/2014/chart" uri="{C3380CC4-5D6E-409C-BE32-E72D297353CC}">
              <c16:uniqueId val="{00000001-AF53-4C6C-A058-7392D5C0BE52}"/>
            </c:ext>
          </c:extLst>
        </c:ser>
        <c:ser>
          <c:idx val="2"/>
          <c:order val="2"/>
          <c:tx>
            <c:strRef>
              <c:f>'D18'!$B$35</c:f>
              <c:strCache>
                <c:ptCount val="1"/>
                <c:pt idx="0">
                  <c:v>Societăţi care acceptă depozite</c:v>
                </c:pt>
              </c:strCache>
            </c:strRef>
          </c:tx>
          <c:spPr>
            <a:solidFill>
              <a:srgbClr val="C08247"/>
            </a:solidFill>
            <a:ln w="15875">
              <a:noFill/>
            </a:ln>
            <a:effectLst/>
          </c:spPr>
          <c:invertIfNegative val="0"/>
          <c:dLbls>
            <c:dLbl>
              <c:idx val="0"/>
              <c:layout>
                <c:manualLayout>
                  <c:x val="-9.9265632744765019E-17"/>
                  <c:y val="-1.77568801059673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A4-4DE7-94B4-F52B38BEC455}"/>
                </c:ext>
              </c:extLst>
            </c:dLbl>
            <c:numFmt formatCode="#,##0.0" sourceLinked="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'D18'!$C$31:$G$32</c:f>
              <c:multiLvlStrCache>
                <c:ptCount val="5"/>
                <c:lvl>
                  <c:pt idx="0">
                    <c:v>I</c:v>
                  </c:pt>
                  <c:pt idx="1">
                    <c:v>II</c:v>
                  </c:pt>
                  <c:pt idx="2">
                    <c:v>III</c:v>
                  </c:pt>
                  <c:pt idx="3">
                    <c:v>IV*</c:v>
                  </c:pt>
                  <c:pt idx="4">
                    <c:v>I</c:v>
                  </c:pt>
                </c:lvl>
                <c:lvl>
                  <c:pt idx="0">
                    <c:v>2024</c:v>
                  </c:pt>
                  <c:pt idx="4">
                    <c:v>2025</c:v>
                  </c:pt>
                </c:lvl>
              </c:multiLvlStrCache>
            </c:multiLvlStrRef>
          </c:cat>
          <c:val>
            <c:numRef>
              <c:f>'D18'!$C$35:$G$35</c:f>
              <c:numCache>
                <c:formatCode>0.0</c:formatCode>
                <c:ptCount val="5"/>
                <c:pt idx="0">
                  <c:v>2.1</c:v>
                </c:pt>
                <c:pt idx="1">
                  <c:v>2.4</c:v>
                </c:pt>
                <c:pt idx="2">
                  <c:v>2.7</c:v>
                </c:pt>
                <c:pt idx="3">
                  <c:v>2.4</c:v>
                </c:pt>
                <c:pt idx="4">
                  <c:v>3.0461410903513744</c:v>
                </c:pt>
              </c:numCache>
            </c:numRef>
          </c:val>
          <c:extLst>
            <c:ext xmlns:c16="http://schemas.microsoft.com/office/drawing/2014/chart" uri="{C3380CC4-5D6E-409C-BE32-E72D297353CC}">
              <c16:uniqueId val="{00000004-AF53-4C6C-A058-7392D5C0BE52}"/>
            </c:ext>
          </c:extLst>
        </c:ser>
        <c:ser>
          <c:idx val="3"/>
          <c:order val="3"/>
          <c:tx>
            <c:strRef>
              <c:f>'D18'!$B$36</c:f>
              <c:strCache>
                <c:ptCount val="1"/>
                <c:pt idx="0">
                  <c:v>Alte sectoare</c:v>
                </c:pt>
              </c:strCache>
            </c:strRef>
          </c:tx>
          <c:spPr>
            <a:solidFill>
              <a:srgbClr val="EDDBD1"/>
            </a:solidFill>
            <a:ln w="15875">
              <a:noFill/>
            </a:ln>
            <a:effectLst/>
          </c:spPr>
          <c:invertIfNegative val="0"/>
          <c:dLbls>
            <c:dLbl>
              <c:idx val="0"/>
              <c:layout>
                <c:manualLayout>
                  <c:x val="-1.6102873559550978E-17"/>
                  <c:y val="-0.114534794140763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A4-4DE7-94B4-F52B38BEC455}"/>
                </c:ext>
              </c:extLst>
            </c:dLbl>
            <c:dLbl>
              <c:idx val="1"/>
              <c:layout>
                <c:manualLayout>
                  <c:x val="0"/>
                  <c:y val="-0.113442882549391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1A-4AB5-A931-8F5CEF6F6156}"/>
                </c:ext>
              </c:extLst>
            </c:dLbl>
            <c:dLbl>
              <c:idx val="2"/>
              <c:layout>
                <c:manualLayout>
                  <c:x val="0"/>
                  <c:y val="-0.1207032561955593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1A-4AB5-A931-8F5CEF6F6156}"/>
                </c:ext>
              </c:extLst>
            </c:dLbl>
            <c:dLbl>
              <c:idx val="3"/>
              <c:layout>
                <c:manualLayout>
                  <c:x val="-6.4411494238203912E-17"/>
                  <c:y val="-0.1154215925820975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1A-4AB5-A931-8F5CEF6F6156}"/>
                </c:ext>
              </c:extLst>
            </c:dLbl>
            <c:dLbl>
              <c:idx val="4"/>
              <c:layout>
                <c:manualLayout>
                  <c:x val="-6.4411494238203912E-17"/>
                  <c:y val="-0.121770622255943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1A-4AB5-A931-8F5CEF6F6156}"/>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'D18'!$C$31:$G$32</c:f>
              <c:multiLvlStrCache>
                <c:ptCount val="5"/>
                <c:lvl>
                  <c:pt idx="0">
                    <c:v>I</c:v>
                  </c:pt>
                  <c:pt idx="1">
                    <c:v>II</c:v>
                  </c:pt>
                  <c:pt idx="2">
                    <c:v>III</c:v>
                  </c:pt>
                  <c:pt idx="3">
                    <c:v>IV*</c:v>
                  </c:pt>
                  <c:pt idx="4">
                    <c:v>I</c:v>
                  </c:pt>
                </c:lvl>
                <c:lvl>
                  <c:pt idx="0">
                    <c:v>2024</c:v>
                  </c:pt>
                  <c:pt idx="4">
                    <c:v>2025</c:v>
                  </c:pt>
                </c:lvl>
              </c:multiLvlStrCache>
            </c:multiLvlStrRef>
          </c:cat>
          <c:val>
            <c:numRef>
              <c:f>'D18'!$C$36:$G$36</c:f>
              <c:numCache>
                <c:formatCode>0.0</c:formatCode>
                <c:ptCount val="5"/>
                <c:pt idx="0">
                  <c:v>-46.4</c:v>
                </c:pt>
                <c:pt idx="1">
                  <c:v>-44.2</c:v>
                </c:pt>
                <c:pt idx="2">
                  <c:v>-43.7</c:v>
                </c:pt>
                <c:pt idx="3">
                  <c:v>-39.700000000000003</c:v>
                </c:pt>
                <c:pt idx="4">
                  <c:v>-42.170729189481776</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'D18'!$B$37</c:f>
              <c:strCache>
                <c:ptCount val="1"/>
                <c:pt idx="0">
                  <c:v>PII netă</c:v>
                </c:pt>
              </c:strCache>
            </c:strRef>
          </c:tx>
          <c:spPr>
            <a:ln w="28575" cap="rnd">
              <a:solidFill>
                <a:schemeClr val="tx1">
                  <a:lumMod val="50000"/>
                  <a:lumOff val="50000"/>
                </a:schemeClr>
              </a:solidFill>
              <a:round/>
            </a:ln>
            <a:effectLst/>
          </c:spPr>
          <c:marker>
            <c:symbol val="circle"/>
            <c:size val="5"/>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'D18'!$C$31:$G$32</c:f>
              <c:multiLvlStrCache>
                <c:ptCount val="5"/>
                <c:lvl>
                  <c:pt idx="0">
                    <c:v>I</c:v>
                  </c:pt>
                  <c:pt idx="1">
                    <c:v>II</c:v>
                  </c:pt>
                  <c:pt idx="2">
                    <c:v>III</c:v>
                  </c:pt>
                  <c:pt idx="3">
                    <c:v>IV*</c:v>
                  </c:pt>
                  <c:pt idx="4">
                    <c:v>I</c:v>
                  </c:pt>
                </c:lvl>
                <c:lvl>
                  <c:pt idx="0">
                    <c:v>2024</c:v>
                  </c:pt>
                  <c:pt idx="4">
                    <c:v>2025</c:v>
                  </c:pt>
                </c:lvl>
              </c:multiLvlStrCache>
            </c:multiLvlStrRef>
          </c:cat>
          <c:val>
            <c:numRef>
              <c:f>'D18'!$C$37:$G$37</c:f>
              <c:numCache>
                <c:formatCode>0.0</c:formatCode>
                <c:ptCount val="5"/>
                <c:pt idx="0">
                  <c:v>-34.5</c:v>
                </c:pt>
                <c:pt idx="1">
                  <c:v>-32.200000000000003</c:v>
                </c:pt>
                <c:pt idx="2">
                  <c:v>-31.6</c:v>
                </c:pt>
                <c:pt idx="3">
                  <c:v>-30.7</c:v>
                </c:pt>
                <c:pt idx="4">
                  <c:v>-32.975719901400502</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crossAx val="572822896"/>
        <c:crosses val="autoZero"/>
        <c:crossBetween val="between"/>
        <c:majorUnit val="20"/>
      </c:valAx>
      <c:spPr>
        <a:noFill/>
        <a:ln>
          <a:noFill/>
        </a:ln>
        <a:effectLst/>
      </c:spPr>
    </c:plotArea>
    <c:legend>
      <c:legendPos val="r"/>
      <c:layout>
        <c:manualLayout>
          <c:xMode val="edge"/>
          <c:yMode val="edge"/>
          <c:x val="1.5414258188824663E-2"/>
          <c:y val="0.87029838053460085"/>
          <c:w val="0.95894209033119415"/>
          <c:h val="0.1265361060636651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listo MT" panose="020406030505050303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369776494585368E-2"/>
          <c:y val="3.4457364947467456E-2"/>
          <c:w val="0.67049774885550018"/>
          <c:h val="0.87356052360444036"/>
        </c:manualLayout>
      </c:layout>
      <c:barChart>
        <c:barDir val="col"/>
        <c:grouping val="stacked"/>
        <c:varyColors val="0"/>
        <c:ser>
          <c:idx val="1"/>
          <c:order val="0"/>
          <c:tx>
            <c:strRef>
              <c:f>'D19'!$C$39</c:f>
              <c:strCache>
                <c:ptCount val="1"/>
                <c:pt idx="0">
                  <c:v>Investiţii directe</c:v>
                </c:pt>
              </c:strCache>
            </c:strRef>
          </c:tx>
          <c:spPr>
            <a:solidFill>
              <a:srgbClr val="B89176"/>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'D19'!$D$37:$H$38</c:f>
              <c:multiLvlStrCache>
                <c:ptCount val="5"/>
                <c:lvl>
                  <c:pt idx="0">
                    <c:v>I</c:v>
                  </c:pt>
                  <c:pt idx="1">
                    <c:v>II</c:v>
                  </c:pt>
                  <c:pt idx="2">
                    <c:v>III</c:v>
                  </c:pt>
                  <c:pt idx="3">
                    <c:v>IV</c:v>
                  </c:pt>
                  <c:pt idx="4">
                    <c:v>I </c:v>
                  </c:pt>
                </c:lvl>
                <c:lvl>
                  <c:pt idx="0">
                    <c:v>2024</c:v>
                  </c:pt>
                  <c:pt idx="4">
                    <c:v>2025</c:v>
                  </c:pt>
                </c:lvl>
              </c:multiLvlStrCache>
            </c:multiLvlStrRef>
          </c:cat>
          <c:val>
            <c:numRef>
              <c:f>'D19'!$D$39:$H$39</c:f>
              <c:numCache>
                <c:formatCode>0.0</c:formatCode>
                <c:ptCount val="5"/>
                <c:pt idx="0">
                  <c:v>5.6</c:v>
                </c:pt>
                <c:pt idx="1">
                  <c:v>5.8</c:v>
                </c:pt>
                <c:pt idx="2">
                  <c:v>5.6</c:v>
                </c:pt>
                <c:pt idx="3">
                  <c:v>6.1</c:v>
                </c:pt>
                <c:pt idx="4">
                  <c:v>6.4</c:v>
                </c:pt>
              </c:numCache>
            </c:numRef>
          </c:val>
          <c:extLst>
            <c:ext xmlns:c16="http://schemas.microsoft.com/office/drawing/2014/chart" uri="{C3380CC4-5D6E-409C-BE32-E72D297353CC}">
              <c16:uniqueId val="{00000000-1BDB-44F4-8A4B-9128F4F575A0}"/>
            </c:ext>
          </c:extLst>
        </c:ser>
        <c:ser>
          <c:idx val="2"/>
          <c:order val="1"/>
          <c:tx>
            <c:strRef>
              <c:f>'D19'!$C$40</c:f>
              <c:strCache>
                <c:ptCount val="1"/>
                <c:pt idx="0">
                  <c:v>Investiţii de portofoliu </c:v>
                </c:pt>
              </c:strCache>
            </c:strRef>
          </c:tx>
          <c:spPr>
            <a:solidFill>
              <a:srgbClr val="F79646">
                <a:lumMod val="50000"/>
              </a:srgbClr>
            </a:solidFill>
            <a:ln>
              <a:noFill/>
            </a:ln>
            <a:effectLst/>
          </c:spPr>
          <c:invertIfNegative val="0"/>
          <c:dLbls>
            <c:dLbl>
              <c:idx val="0"/>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C7-4C6C-B5B9-3A0339706439}"/>
                </c:ext>
              </c:extLst>
            </c:dLbl>
            <c:dLbl>
              <c:idx val="1"/>
              <c:layout>
                <c:manualLayout>
                  <c:x val="0"/>
                  <c:y val="-8.21777048651363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C7-4C6C-B5B9-3A0339706439}"/>
                </c:ext>
              </c:extLst>
            </c:dLbl>
            <c:dLbl>
              <c:idx val="2"/>
              <c:layout>
                <c:manualLayout>
                  <c:x val="1.8111123866539223E-3"/>
                  <c:y val="-1.09570273153514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C7-4C6C-B5B9-3A0339706439}"/>
                </c:ext>
              </c:extLst>
            </c:dLbl>
            <c:dLbl>
              <c:idx val="3"/>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C7-4C6C-B5B9-3A0339706439}"/>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'D19'!$D$37:$H$38</c:f>
              <c:multiLvlStrCache>
                <c:ptCount val="5"/>
                <c:lvl>
                  <c:pt idx="0">
                    <c:v>I</c:v>
                  </c:pt>
                  <c:pt idx="1">
                    <c:v>II</c:v>
                  </c:pt>
                  <c:pt idx="2">
                    <c:v>III</c:v>
                  </c:pt>
                  <c:pt idx="3">
                    <c:v>IV</c:v>
                  </c:pt>
                  <c:pt idx="4">
                    <c:v>I </c:v>
                  </c:pt>
                </c:lvl>
                <c:lvl>
                  <c:pt idx="0">
                    <c:v>2024</c:v>
                  </c:pt>
                  <c:pt idx="4">
                    <c:v>2025</c:v>
                  </c:pt>
                </c:lvl>
              </c:multiLvlStrCache>
            </c:multiLvlStrRef>
          </c:cat>
          <c:val>
            <c:numRef>
              <c:f>'D19'!$D$40:$H$40</c:f>
              <c:numCache>
                <c:formatCode>0.0</c:formatCode>
                <c:ptCount val="5"/>
                <c:pt idx="0">
                  <c:v>0.3</c:v>
                </c:pt>
                <c:pt idx="1">
                  <c:v>0.3</c:v>
                </c:pt>
                <c:pt idx="2">
                  <c:v>0.3</c:v>
                </c:pt>
                <c:pt idx="3">
                  <c:v>1.1000000000000001</c:v>
                </c:pt>
                <c:pt idx="4">
                  <c:v>1.4</c:v>
                </c:pt>
              </c:numCache>
            </c:numRef>
          </c:val>
          <c:extLst>
            <c:ext xmlns:c16="http://schemas.microsoft.com/office/drawing/2014/chart" uri="{C3380CC4-5D6E-409C-BE32-E72D297353CC}">
              <c16:uniqueId val="{00000001-1BDB-44F4-8A4B-9128F4F575A0}"/>
            </c:ext>
          </c:extLst>
        </c:ser>
        <c:ser>
          <c:idx val="3"/>
          <c:order val="2"/>
          <c:tx>
            <c:strRef>
              <c:f>'D19'!$C$41</c:f>
              <c:strCache>
                <c:ptCount val="1"/>
                <c:pt idx="0">
                  <c:v>Alte investiţii</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'D19'!$D$37:$H$38</c:f>
              <c:multiLvlStrCache>
                <c:ptCount val="5"/>
                <c:lvl>
                  <c:pt idx="0">
                    <c:v>I</c:v>
                  </c:pt>
                  <c:pt idx="1">
                    <c:v>II</c:v>
                  </c:pt>
                  <c:pt idx="2">
                    <c:v>III</c:v>
                  </c:pt>
                  <c:pt idx="3">
                    <c:v>IV</c:v>
                  </c:pt>
                  <c:pt idx="4">
                    <c:v>I </c:v>
                  </c:pt>
                </c:lvl>
                <c:lvl>
                  <c:pt idx="0">
                    <c:v>2024</c:v>
                  </c:pt>
                  <c:pt idx="4">
                    <c:v>2025</c:v>
                  </c:pt>
                </c:lvl>
              </c:multiLvlStrCache>
            </c:multiLvlStrRef>
          </c:cat>
          <c:val>
            <c:numRef>
              <c:f>'D19'!$D$41:$H$41</c:f>
              <c:numCache>
                <c:formatCode>0.0</c:formatCode>
                <c:ptCount val="5"/>
                <c:pt idx="0">
                  <c:v>24</c:v>
                </c:pt>
                <c:pt idx="1">
                  <c:v>25.3</c:v>
                </c:pt>
                <c:pt idx="2">
                  <c:v>25.7</c:v>
                </c:pt>
                <c:pt idx="3">
                  <c:v>26.1</c:v>
                </c:pt>
                <c:pt idx="4">
                  <c:v>25.6</c:v>
                </c:pt>
              </c:numCache>
            </c:numRef>
          </c:val>
          <c:extLst>
            <c:ext xmlns:c16="http://schemas.microsoft.com/office/drawing/2014/chart" uri="{C3380CC4-5D6E-409C-BE32-E72D297353CC}">
              <c16:uniqueId val="{00000002-1BDB-44F4-8A4B-9128F4F575A0}"/>
            </c:ext>
          </c:extLst>
        </c:ser>
        <c:ser>
          <c:idx val="4"/>
          <c:order val="3"/>
          <c:tx>
            <c:strRef>
              <c:f>'D19'!$C$42</c:f>
              <c:strCache>
                <c:ptCount val="1"/>
                <c:pt idx="0">
                  <c:v>Active de rezervă</c:v>
                </c:pt>
              </c:strCache>
            </c:strRef>
          </c:tx>
          <c:spPr>
            <a:solidFill>
              <a:srgbClr val="774F2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'D19'!$D$37:$H$38</c:f>
              <c:multiLvlStrCache>
                <c:ptCount val="5"/>
                <c:lvl>
                  <c:pt idx="0">
                    <c:v>I</c:v>
                  </c:pt>
                  <c:pt idx="1">
                    <c:v>II</c:v>
                  </c:pt>
                  <c:pt idx="2">
                    <c:v>III</c:v>
                  </c:pt>
                  <c:pt idx="3">
                    <c:v>IV</c:v>
                  </c:pt>
                  <c:pt idx="4">
                    <c:v>I </c:v>
                  </c:pt>
                </c:lvl>
                <c:lvl>
                  <c:pt idx="0">
                    <c:v>2024</c:v>
                  </c:pt>
                  <c:pt idx="4">
                    <c:v>2025</c:v>
                  </c:pt>
                </c:lvl>
              </c:multiLvlStrCache>
            </c:multiLvlStrRef>
          </c:cat>
          <c:val>
            <c:numRef>
              <c:f>'D19'!$D$42:$H$42</c:f>
              <c:numCache>
                <c:formatCode>0.0</c:formatCode>
                <c:ptCount val="5"/>
                <c:pt idx="0">
                  <c:v>70.099999999999994</c:v>
                </c:pt>
                <c:pt idx="1">
                  <c:v>68.599999999999994</c:v>
                </c:pt>
                <c:pt idx="2">
                  <c:v>68.400000000000006</c:v>
                </c:pt>
                <c:pt idx="3">
                  <c:v>66.7</c:v>
                </c:pt>
                <c:pt idx="4">
                  <c:v>66.599999999999994</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'D19'!$D$37:$H$38</c:f>
              <c:multiLvlStrCache>
                <c:ptCount val="5"/>
                <c:lvl>
                  <c:pt idx="0">
                    <c:v>I</c:v>
                  </c:pt>
                  <c:pt idx="1">
                    <c:v>II</c:v>
                  </c:pt>
                  <c:pt idx="2">
                    <c:v>III</c:v>
                  </c:pt>
                  <c:pt idx="3">
                    <c:v>IV</c:v>
                  </c:pt>
                  <c:pt idx="4">
                    <c:v>I </c:v>
                  </c:pt>
                </c:lvl>
                <c:lvl>
                  <c:pt idx="0">
                    <c:v>2024</c:v>
                  </c:pt>
                  <c:pt idx="4">
                    <c:v>2025</c:v>
                  </c:pt>
                </c:lvl>
              </c:multiLvlStrCache>
            </c:multiLvl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'D19'!$C$43</c:f>
              <c:strCache>
                <c:ptCount val="1"/>
                <c:pt idx="0">
                  <c:v>Alte investiţii</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'D19'!$D$37:$H$38</c:f>
              <c:multiLvlStrCache>
                <c:ptCount val="5"/>
                <c:lvl>
                  <c:pt idx="0">
                    <c:v>I</c:v>
                  </c:pt>
                  <c:pt idx="1">
                    <c:v>II</c:v>
                  </c:pt>
                  <c:pt idx="2">
                    <c:v>III</c:v>
                  </c:pt>
                  <c:pt idx="3">
                    <c:v>IV</c:v>
                  </c:pt>
                  <c:pt idx="4">
                    <c:v>I </c:v>
                  </c:pt>
                </c:lvl>
                <c:lvl>
                  <c:pt idx="0">
                    <c:v>2024</c:v>
                  </c:pt>
                  <c:pt idx="4">
                    <c:v>2025</c:v>
                  </c:pt>
                </c:lvl>
              </c:multiLvlStrCache>
            </c:multiLvlStrRef>
          </c:cat>
          <c:val>
            <c:numRef>
              <c:f>'D19'!$D$43:$H$43</c:f>
              <c:numCache>
                <c:formatCode>0.0</c:formatCode>
                <c:ptCount val="5"/>
                <c:pt idx="0">
                  <c:v>-60</c:v>
                </c:pt>
                <c:pt idx="1">
                  <c:v>-59.7</c:v>
                </c:pt>
                <c:pt idx="2">
                  <c:v>-59.6</c:v>
                </c:pt>
                <c:pt idx="3">
                  <c:v>-60.8</c:v>
                </c:pt>
                <c:pt idx="4">
                  <c:v>-61</c:v>
                </c:pt>
              </c:numCache>
            </c:numRef>
          </c:val>
          <c:extLst>
            <c:ext xmlns:c16="http://schemas.microsoft.com/office/drawing/2014/chart" uri="{C3380CC4-5D6E-409C-BE32-E72D297353CC}">
              <c16:uniqueId val="{00000005-1BDB-44F4-8A4B-9128F4F575A0}"/>
            </c:ext>
          </c:extLst>
        </c:ser>
        <c:ser>
          <c:idx val="5"/>
          <c:order val="6"/>
          <c:tx>
            <c:strRef>
              <c:f>'D19'!$C$44</c:f>
              <c:strCache>
                <c:ptCount val="1"/>
                <c:pt idx="0">
                  <c:v>Investiţii directe</c:v>
                </c:pt>
              </c:strCache>
            </c:strRef>
          </c:tx>
          <c:spPr>
            <a:solidFill>
              <a:srgbClr val="B89176"/>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'D19'!$D$37:$H$38</c:f>
              <c:multiLvlStrCache>
                <c:ptCount val="5"/>
                <c:lvl>
                  <c:pt idx="0">
                    <c:v>I</c:v>
                  </c:pt>
                  <c:pt idx="1">
                    <c:v>II</c:v>
                  </c:pt>
                  <c:pt idx="2">
                    <c:v>III</c:v>
                  </c:pt>
                  <c:pt idx="3">
                    <c:v>IV</c:v>
                  </c:pt>
                  <c:pt idx="4">
                    <c:v>I </c:v>
                  </c:pt>
                </c:lvl>
                <c:lvl>
                  <c:pt idx="0">
                    <c:v>2024</c:v>
                  </c:pt>
                  <c:pt idx="4">
                    <c:v>2025</c:v>
                  </c:pt>
                </c:lvl>
              </c:multiLvlStrCache>
            </c:multiLvlStrRef>
          </c:cat>
          <c:val>
            <c:numRef>
              <c:f>'D19'!$D$44:$H$44</c:f>
              <c:numCache>
                <c:formatCode>0.0</c:formatCode>
                <c:ptCount val="5"/>
                <c:pt idx="0">
                  <c:v>-39.799999999999997</c:v>
                </c:pt>
                <c:pt idx="1">
                  <c:v>-40.1</c:v>
                </c:pt>
                <c:pt idx="2">
                  <c:v>-40.200000000000003</c:v>
                </c:pt>
                <c:pt idx="3">
                  <c:v>-39</c:v>
                </c:pt>
                <c:pt idx="4">
                  <c:v>-38.799999999999997</c:v>
                </c:pt>
              </c:numCache>
            </c:numRef>
          </c:val>
          <c:extLst>
            <c:ext xmlns:c16="http://schemas.microsoft.com/office/drawing/2014/chart" uri="{C3380CC4-5D6E-409C-BE32-E72D297353CC}">
              <c16:uniqueId val="{00000006-1BDB-44F4-8A4B-9128F4F575A0}"/>
            </c:ext>
          </c:extLst>
        </c:ser>
        <c:ser>
          <c:idx val="0"/>
          <c:order val="7"/>
          <c:tx>
            <c:strRef>
              <c:f>'D19'!$C$45</c:f>
              <c:strCache>
                <c:ptCount val="1"/>
                <c:pt idx="0">
                  <c:v>Investiţii de portofoliu</c:v>
                </c:pt>
              </c:strCache>
            </c:strRef>
          </c:tx>
          <c:spPr>
            <a:solidFill>
              <a:srgbClr val="F79646">
                <a:lumMod val="50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'D19'!$D$37:$H$38</c:f>
              <c:multiLvlStrCache>
                <c:ptCount val="5"/>
                <c:lvl>
                  <c:pt idx="0">
                    <c:v>I</c:v>
                  </c:pt>
                  <c:pt idx="1">
                    <c:v>II</c:v>
                  </c:pt>
                  <c:pt idx="2">
                    <c:v>III</c:v>
                  </c:pt>
                  <c:pt idx="3">
                    <c:v>IV</c:v>
                  </c:pt>
                  <c:pt idx="4">
                    <c:v>I </c:v>
                  </c:pt>
                </c:lvl>
                <c:lvl>
                  <c:pt idx="0">
                    <c:v>2024</c:v>
                  </c:pt>
                  <c:pt idx="4">
                    <c:v>2025</c:v>
                  </c:pt>
                </c:lvl>
              </c:multiLvlStrCache>
            </c:multiLvlStrRef>
          </c:cat>
          <c:val>
            <c:numRef>
              <c:f>'D19'!$D$45:$H$45</c:f>
              <c:numCache>
                <c:formatCode>0.0</c:formatCode>
                <c:ptCount val="5"/>
                <c:pt idx="0">
                  <c:v>-0.2</c:v>
                </c:pt>
                <c:pt idx="1">
                  <c:v>-0.2</c:v>
                </c:pt>
                <c:pt idx="2">
                  <c:v>-0.2</c:v>
                </c:pt>
                <c:pt idx="3">
                  <c:v>-0.2</c:v>
                </c:pt>
                <c:pt idx="4">
                  <c:v>-0.2</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no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Pasive </a:t>
                </a:r>
                <a:r>
                  <a:rPr lang="ro-RO"/>
                  <a:t>         </a:t>
                </a:r>
                <a:r>
                  <a:rPr lang="en-US"/>
                  <a:t>                                         </a:t>
                </a:r>
                <a:r>
                  <a:rPr lang="ro-RO"/>
                  <a:t>            </a:t>
                </a:r>
                <a:r>
                  <a:rPr lang="en-US"/>
                  <a:t>Active</a:t>
                </a:r>
              </a:p>
            </c:rich>
          </c:tx>
          <c:layout>
            <c:manualLayout>
              <c:xMode val="edge"/>
              <c:yMode val="edge"/>
              <c:x val="1.8938393651608321E-2"/>
              <c:y val="0.3026267189925376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0.7786498694271492"/>
          <c:y val="0.13152738051164994"/>
          <c:w val="0.20561613990835192"/>
          <c:h val="0.7866662493630581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6252548636106814E-2"/>
          <c:w val="0.66169702751024351"/>
          <c:h val="0.72414410339699709"/>
        </c:manualLayout>
      </c:layout>
      <c:areaChart>
        <c:grouping val="standard"/>
        <c:varyColors val="0"/>
        <c:ser>
          <c:idx val="4"/>
          <c:order val="4"/>
          <c:tx>
            <c:strRef>
              <c:f>'D20'!$B$42</c:f>
              <c:strCache>
                <c:ptCount val="1"/>
                <c:pt idx="0">
                  <c:v>100-150% din (30%DTS + 15%AA + 5%M2 + 5%eX)</c:v>
                </c:pt>
              </c:strCache>
            </c:strRef>
          </c:tx>
          <c:spPr>
            <a:solidFill>
              <a:schemeClr val="bg1">
                <a:lumMod val="65000"/>
              </a:schemeClr>
            </a:solidFill>
            <a:ln w="28575">
              <a:noFill/>
            </a:ln>
          </c:spPr>
          <c:cat>
            <c:multiLvlStrRef>
              <c:f>'D20'!$C$35:$G$36</c:f>
              <c:multiLvlStrCache>
                <c:ptCount val="5"/>
                <c:lvl>
                  <c:pt idx="0">
                    <c:v>I </c:v>
                  </c:pt>
                  <c:pt idx="1">
                    <c:v>II</c:v>
                  </c:pt>
                  <c:pt idx="2">
                    <c:v>III</c:v>
                  </c:pt>
                  <c:pt idx="3">
                    <c:v>IV</c:v>
                  </c:pt>
                  <c:pt idx="4">
                    <c:v>I</c:v>
                  </c:pt>
                </c:lvl>
                <c:lvl>
                  <c:pt idx="0">
                    <c:v>2024</c:v>
                  </c:pt>
                  <c:pt idx="4">
                    <c:v>2025</c:v>
                  </c:pt>
                </c:lvl>
              </c:multiLvlStrCache>
            </c:multiLvlStrRef>
          </c:cat>
          <c:val>
            <c:numRef>
              <c:f>'D20'!$C$42:$G$42</c:f>
              <c:numCache>
                <c:formatCode>0.00</c:formatCode>
                <c:ptCount val="5"/>
                <c:pt idx="0">
                  <c:v>4015.6503657162625</c:v>
                </c:pt>
                <c:pt idx="1">
                  <c:v>3913.9776481128838</c:v>
                </c:pt>
                <c:pt idx="2">
                  <c:v>4021.0282471983719</c:v>
                </c:pt>
                <c:pt idx="3">
                  <c:v>3945.35</c:v>
                </c:pt>
                <c:pt idx="4">
                  <c:v>3992.6</c:v>
                </c:pt>
              </c:numCache>
            </c:numRef>
          </c:val>
          <c:extLst>
            <c:ext xmlns:c16="http://schemas.microsoft.com/office/drawing/2014/chart" uri="{C3380CC4-5D6E-409C-BE32-E72D297353CC}">
              <c16:uniqueId val="{00000001-FA67-48E5-9A47-5E237A6AF270}"/>
            </c:ext>
          </c:extLst>
        </c:ser>
        <c:ser>
          <c:idx val="5"/>
          <c:order val="5"/>
          <c:tx>
            <c:strRef>
              <c:f>'D20'!$B$41</c:f>
              <c:strCache>
                <c:ptCount val="1"/>
                <c:pt idx="0">
                  <c:v>100% din (30%DTS + 15%AA + 5%M2 + 5%eX)</c:v>
                </c:pt>
              </c:strCache>
            </c:strRef>
          </c:tx>
          <c:spPr>
            <a:solidFill>
              <a:schemeClr val="bg1"/>
            </a:solidFill>
            <a:ln w="28575">
              <a:noFill/>
            </a:ln>
          </c:spPr>
          <c:cat>
            <c:multiLvlStrRef>
              <c:f>'D20'!$C$35:$G$36</c:f>
              <c:multiLvlStrCache>
                <c:ptCount val="5"/>
                <c:lvl>
                  <c:pt idx="0">
                    <c:v>I </c:v>
                  </c:pt>
                  <c:pt idx="1">
                    <c:v>II</c:v>
                  </c:pt>
                  <c:pt idx="2">
                    <c:v>III</c:v>
                  </c:pt>
                  <c:pt idx="3">
                    <c:v>IV</c:v>
                  </c:pt>
                  <c:pt idx="4">
                    <c:v>I</c:v>
                  </c:pt>
                </c:lvl>
                <c:lvl>
                  <c:pt idx="0">
                    <c:v>2024</c:v>
                  </c:pt>
                  <c:pt idx="4">
                    <c:v>2025</c:v>
                  </c:pt>
                </c:lvl>
              </c:multiLvlStrCache>
            </c:multiLvlStrRef>
          </c:cat>
          <c:val>
            <c:numRef>
              <c:f>'D20'!$C$41:$G$41</c:f>
              <c:numCache>
                <c:formatCode>0.00</c:formatCode>
                <c:ptCount val="5"/>
                <c:pt idx="0">
                  <c:v>2677.1002438108417</c:v>
                </c:pt>
                <c:pt idx="1">
                  <c:v>2609.3184320752557</c:v>
                </c:pt>
                <c:pt idx="2">
                  <c:v>2746.539508764748</c:v>
                </c:pt>
                <c:pt idx="3">
                  <c:v>2696.0881687820684</c:v>
                </c:pt>
                <c:pt idx="4">
                  <c:v>2661.7351381918688</c:v>
                </c:pt>
              </c:numCache>
            </c:numRef>
          </c:val>
          <c:extLst>
            <c:ext xmlns:c16="http://schemas.microsoft.com/office/drawing/2014/chart" uri="{C3380CC4-5D6E-409C-BE32-E72D297353CC}">
              <c16:uniqueId val="{00000000-FA67-48E5-9A47-5E237A6AF270}"/>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'D20'!$B$37</c:f>
              <c:strCache>
                <c:ptCount val="1"/>
                <c:pt idx="0">
                  <c:v>Active de rezervă</c:v>
                </c:pt>
              </c:strCache>
            </c:strRef>
          </c:tx>
          <c:spPr>
            <a:solidFill>
              <a:srgbClr val="EDDBD1"/>
            </a:solidFill>
            <a:ln w="25400">
              <a:noFill/>
            </a:ln>
          </c:spPr>
          <c:invertIfNegative val="0"/>
          <c:dLbls>
            <c:spPr>
              <a:solidFill>
                <a:schemeClr val="bg1">
                  <a:lumMod val="95000"/>
                </a:schemeClr>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'D20'!$C$35:$G$36</c:f>
              <c:multiLvlStrCache>
                <c:ptCount val="5"/>
                <c:lvl>
                  <c:pt idx="0">
                    <c:v>I </c:v>
                  </c:pt>
                  <c:pt idx="1">
                    <c:v>II</c:v>
                  </c:pt>
                  <c:pt idx="2">
                    <c:v>III</c:v>
                  </c:pt>
                  <c:pt idx="3">
                    <c:v>IV</c:v>
                  </c:pt>
                  <c:pt idx="4">
                    <c:v>I</c:v>
                  </c:pt>
                </c:lvl>
                <c:lvl>
                  <c:pt idx="0">
                    <c:v>2024</c:v>
                  </c:pt>
                  <c:pt idx="4">
                    <c:v>2025</c:v>
                  </c:pt>
                </c:lvl>
              </c:multiLvlStrCache>
            </c:multiLvlStrRef>
          </c:cat>
          <c:val>
            <c:numRef>
              <c:f>'D20'!$C$37:$G$37</c:f>
              <c:numCache>
                <c:formatCode>0.00</c:formatCode>
                <c:ptCount val="5"/>
                <c:pt idx="0">
                  <c:v>5393.2216103648998</c:v>
                </c:pt>
                <c:pt idx="1">
                  <c:v>5288.6072752788004</c:v>
                </c:pt>
                <c:pt idx="2">
                  <c:v>5681.8370100000002</c:v>
                </c:pt>
                <c:pt idx="3">
                  <c:v>5483.5724689706003</c:v>
                </c:pt>
                <c:pt idx="4">
                  <c:v>5441.8</c:v>
                </c:pt>
              </c:numCache>
            </c:numRef>
          </c:val>
          <c:extLst>
            <c:ext xmlns:c16="http://schemas.microsoft.com/office/drawing/2014/chart" uri="{C3380CC4-5D6E-409C-BE32-E72D297353CC}">
              <c16:uniqueId val="{00000002-FA67-48E5-9A47-5E237A6AF270}"/>
            </c:ext>
          </c:extLst>
        </c:ser>
        <c:dLbls>
          <c:showLegendKey val="0"/>
          <c:showVal val="0"/>
          <c:showCatName val="0"/>
          <c:showSerName val="0"/>
          <c:showPercent val="0"/>
          <c:showBubbleSize val="0"/>
        </c:dLbls>
        <c:gapWidth val="80"/>
        <c:axId val="96833920"/>
        <c:axId val="96835840"/>
      </c:barChart>
      <c:lineChart>
        <c:grouping val="standard"/>
        <c:varyColors val="0"/>
        <c:ser>
          <c:idx val="1"/>
          <c:order val="1"/>
          <c:tx>
            <c:strRef>
              <c:f>'D20'!$B$38</c:f>
              <c:strCache>
                <c:ptCount val="1"/>
                <c:pt idx="0">
                  <c:v>3 luni de import efectiv de bunuri şi servicii</c:v>
                </c:pt>
              </c:strCache>
            </c:strRef>
          </c:tx>
          <c:spPr>
            <a:ln w="28575">
              <a:noFill/>
            </a:ln>
          </c:spPr>
          <c:marker>
            <c:symbol val="circle"/>
            <c:size val="8"/>
            <c:spPr>
              <a:solidFill>
                <a:srgbClr val="695B57"/>
              </a:solidFill>
              <a:ln>
                <a:solidFill>
                  <a:schemeClr val="tx1"/>
                </a:solidFill>
                <a:prstDash val="solid"/>
              </a:ln>
            </c:spPr>
          </c:marker>
          <c:cat>
            <c:multiLvlStrRef>
              <c:f>'D20'!$C$35:$G$36</c:f>
              <c:multiLvlStrCache>
                <c:ptCount val="5"/>
                <c:lvl>
                  <c:pt idx="0">
                    <c:v>I </c:v>
                  </c:pt>
                  <c:pt idx="1">
                    <c:v>II</c:v>
                  </c:pt>
                  <c:pt idx="2">
                    <c:v>III</c:v>
                  </c:pt>
                  <c:pt idx="3">
                    <c:v>IV</c:v>
                  </c:pt>
                  <c:pt idx="4">
                    <c:v>I</c:v>
                  </c:pt>
                </c:lvl>
                <c:lvl>
                  <c:pt idx="0">
                    <c:v>2024</c:v>
                  </c:pt>
                  <c:pt idx="4">
                    <c:v>2025</c:v>
                  </c:pt>
                </c:lvl>
              </c:multiLvlStrCache>
            </c:multiLvlStrRef>
          </c:cat>
          <c:val>
            <c:numRef>
              <c:f>'D20'!$C$38:$G$38</c:f>
              <c:numCache>
                <c:formatCode>0.00</c:formatCode>
                <c:ptCount val="5"/>
                <c:pt idx="0">
                  <c:v>2402.9349999999999</c:v>
                </c:pt>
                <c:pt idx="1">
                  <c:v>2472.9900000000002</c:v>
                </c:pt>
                <c:pt idx="2">
                  <c:v>2530.9250000000002</c:v>
                </c:pt>
                <c:pt idx="3">
                  <c:v>2604.5925000000002</c:v>
                </c:pt>
                <c:pt idx="4">
                  <c:v>2730.2189750275002</c:v>
                </c:pt>
              </c:numCache>
            </c:numRef>
          </c:val>
          <c:smooth val="0"/>
          <c:extLst>
            <c:ext xmlns:c16="http://schemas.microsoft.com/office/drawing/2014/chart" uri="{C3380CC4-5D6E-409C-BE32-E72D297353CC}">
              <c16:uniqueId val="{00000003-FA67-48E5-9A47-5E237A6AF270}"/>
            </c:ext>
          </c:extLst>
        </c:ser>
        <c:ser>
          <c:idx val="2"/>
          <c:order val="2"/>
          <c:tx>
            <c:strRef>
              <c:f>'D20'!$B$39</c:f>
              <c:strCache>
                <c:ptCount val="1"/>
                <c:pt idx="0">
                  <c:v>100% din datoria externă pe termen scurt</c:v>
                </c:pt>
              </c:strCache>
            </c:strRef>
          </c:tx>
          <c:spPr>
            <a:ln w="28575">
              <a:noFill/>
            </a:ln>
          </c:spPr>
          <c:marker>
            <c:symbol val="circle"/>
            <c:size val="8"/>
            <c:spPr>
              <a:solidFill>
                <a:srgbClr val="B1876B"/>
              </a:solidFill>
              <a:ln>
                <a:solidFill>
                  <a:schemeClr val="accent6">
                    <a:lumMod val="50000"/>
                  </a:schemeClr>
                </a:solidFill>
                <a:prstDash val="solid"/>
              </a:ln>
            </c:spPr>
          </c:marker>
          <c:cat>
            <c:multiLvlStrRef>
              <c:f>'D20'!$C$35:$G$36</c:f>
              <c:multiLvlStrCache>
                <c:ptCount val="5"/>
                <c:lvl>
                  <c:pt idx="0">
                    <c:v>I </c:v>
                  </c:pt>
                  <c:pt idx="1">
                    <c:v>II</c:v>
                  </c:pt>
                  <c:pt idx="2">
                    <c:v>III</c:v>
                  </c:pt>
                  <c:pt idx="3">
                    <c:v>IV</c:v>
                  </c:pt>
                  <c:pt idx="4">
                    <c:v>I</c:v>
                  </c:pt>
                </c:lvl>
                <c:lvl>
                  <c:pt idx="0">
                    <c:v>2024</c:v>
                  </c:pt>
                  <c:pt idx="4">
                    <c:v>2025</c:v>
                  </c:pt>
                </c:lvl>
              </c:multiLvlStrCache>
            </c:multiLvlStrRef>
          </c:cat>
          <c:val>
            <c:numRef>
              <c:f>'D20'!$C$39:$G$39</c:f>
              <c:numCache>
                <c:formatCode>0.00</c:formatCode>
                <c:ptCount val="5"/>
                <c:pt idx="0">
                  <c:v>3918.18</c:v>
                </c:pt>
                <c:pt idx="1">
                  <c:v>3716.66</c:v>
                </c:pt>
                <c:pt idx="2">
                  <c:v>3704.91</c:v>
                </c:pt>
                <c:pt idx="3">
                  <c:v>3685.85</c:v>
                </c:pt>
                <c:pt idx="4">
                  <c:v>3702.4399999999996</c:v>
                </c:pt>
              </c:numCache>
            </c:numRef>
          </c:val>
          <c:smooth val="0"/>
          <c:extLst>
            <c:ext xmlns:c16="http://schemas.microsoft.com/office/drawing/2014/chart" uri="{C3380CC4-5D6E-409C-BE32-E72D297353CC}">
              <c16:uniqueId val="{00000004-FA67-48E5-9A47-5E237A6AF270}"/>
            </c:ext>
          </c:extLst>
        </c:ser>
        <c:ser>
          <c:idx val="3"/>
          <c:order val="3"/>
          <c:tx>
            <c:strRef>
              <c:f>'D20'!$B$40</c:f>
              <c:strCache>
                <c:ptCount val="1"/>
                <c:pt idx="0">
                  <c:v>20% din M2</c:v>
                </c:pt>
              </c:strCache>
            </c:strRef>
          </c:tx>
          <c:spPr>
            <a:ln w="28575">
              <a:noFill/>
            </a:ln>
          </c:spPr>
          <c:marker>
            <c:symbol val="circle"/>
            <c:size val="8"/>
            <c:spPr>
              <a:solidFill>
                <a:schemeClr val="bg1"/>
              </a:solidFill>
              <a:ln>
                <a:solidFill>
                  <a:schemeClr val="tx2">
                    <a:lumMod val="50000"/>
                  </a:schemeClr>
                </a:solidFill>
              </a:ln>
            </c:spPr>
          </c:marker>
          <c:cat>
            <c:multiLvlStrRef>
              <c:f>'D20'!$C$35:$G$36</c:f>
              <c:multiLvlStrCache>
                <c:ptCount val="5"/>
                <c:lvl>
                  <c:pt idx="0">
                    <c:v>I </c:v>
                  </c:pt>
                  <c:pt idx="1">
                    <c:v>II</c:v>
                  </c:pt>
                  <c:pt idx="2">
                    <c:v>III</c:v>
                  </c:pt>
                  <c:pt idx="3">
                    <c:v>IV</c:v>
                  </c:pt>
                  <c:pt idx="4">
                    <c:v>I</c:v>
                  </c:pt>
                </c:lvl>
                <c:lvl>
                  <c:pt idx="0">
                    <c:v>2024</c:v>
                  </c:pt>
                  <c:pt idx="4">
                    <c:v>2025</c:v>
                  </c:pt>
                </c:lvl>
              </c:multiLvlStrCache>
            </c:multiLvlStrRef>
          </c:cat>
          <c:val>
            <c:numRef>
              <c:f>'D20'!$C$40:$G$40</c:f>
              <c:numCache>
                <c:formatCode>0.00</c:formatCode>
                <c:ptCount val="5"/>
                <c:pt idx="0">
                  <c:v>1281.0158176016866</c:v>
                </c:pt>
                <c:pt idx="1">
                  <c:v>1310.6299954821043</c:v>
                </c:pt>
                <c:pt idx="2">
                  <c:v>1403.4068292682928</c:v>
                </c:pt>
                <c:pt idx="3">
                  <c:v>1365.6854500489744</c:v>
                </c:pt>
                <c:pt idx="4">
                  <c:v>1421.0944590034962</c:v>
                </c:pt>
              </c:numCache>
            </c:numRef>
          </c:val>
          <c:smooth val="0"/>
          <c:extLst>
            <c:ext xmlns:c16="http://schemas.microsoft.com/office/drawing/2014/chart" uri="{C3380CC4-5D6E-409C-BE32-E72D297353CC}">
              <c16:uniqueId val="{00000005-FA67-48E5-9A47-5E237A6AF270}"/>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o-MD"/>
          </a:p>
        </c:txPr>
        <c:crossAx val="96835840"/>
        <c:crosses val="autoZero"/>
        <c:auto val="1"/>
        <c:lblAlgn val="ctr"/>
        <c:lblOffset val="100"/>
        <c:tickLblSkip val="1"/>
        <c:tickMarkSkip val="1"/>
        <c:noMultiLvlLbl val="0"/>
      </c:catAx>
      <c:valAx>
        <c:axId val="96835840"/>
        <c:scaling>
          <c:orientation val="minMax"/>
          <c:max val="60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96833920"/>
        <c:crosses val="autoZero"/>
        <c:crossBetween val="between"/>
        <c:majorUnit val="1000"/>
      </c:valAx>
      <c:spPr>
        <a:noFill/>
        <a:ln w="25400">
          <a:noFill/>
        </a:ln>
      </c:spPr>
    </c:plotArea>
    <c:legend>
      <c:legendPos val="r"/>
      <c:legendEntry>
        <c:idx val="0"/>
        <c:delete val="1"/>
      </c:legendEntry>
      <c:layout>
        <c:manualLayout>
          <c:xMode val="edge"/>
          <c:yMode val="edge"/>
          <c:x val="0.73597507537912699"/>
          <c:y val="4.0130753890750583E-3"/>
          <c:w val="0.25608675642430989"/>
          <c:h val="0.94621492156822429"/>
        </c:manualLayout>
      </c:layout>
      <c:overlay val="0"/>
      <c:spPr>
        <a:noFill/>
        <a:ln w="25400">
          <a:noFill/>
        </a:ln>
      </c:spPr>
    </c:legend>
    <c:plotVisOnly val="1"/>
    <c:dispBlanksAs val="gap"/>
    <c:showDLblsOverMax val="0"/>
  </c:chart>
  <c:spPr>
    <a:solidFill>
      <a:schemeClr val="bg1">
        <a:lumMod val="95000"/>
      </a:schemeClr>
    </a:solidFill>
    <a:ln w="3175">
      <a:noFill/>
      <a:prstDash val="solid"/>
    </a:ln>
  </c:spPr>
  <c:txPr>
    <a:bodyPr/>
    <a:lstStyle/>
    <a:p>
      <a:pPr>
        <a:defRPr sz="900" b="0" i="0" u="none" strike="noStrike" baseline="0">
          <a:solidFill>
            <a:srgbClr val="000000"/>
          </a:solidFill>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MD"/>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56967266262211E-2"/>
          <c:y val="6.3583511598532455E-2"/>
          <c:w val="0.90856330222585657"/>
          <c:h val="0.68285204942451461"/>
        </c:manualLayout>
      </c:layout>
      <c:lineChart>
        <c:grouping val="standard"/>
        <c:varyColors val="0"/>
        <c:ser>
          <c:idx val="0"/>
          <c:order val="0"/>
          <c:tx>
            <c:strRef>
              <c:f>'D21'!$B$34</c:f>
              <c:strCache>
                <c:ptCount val="1"/>
                <c:pt idx="0">
                  <c:v>UE </c:v>
                </c:pt>
              </c:strCache>
            </c:strRef>
          </c:tx>
          <c:spPr>
            <a:ln w="28575" cap="rnd">
              <a:solidFill>
                <a:schemeClr val="accent2">
                  <a:lumMod val="50000"/>
                </a:schemeClr>
              </a:solidFill>
              <a:round/>
            </a:ln>
            <a:effectLst/>
          </c:spPr>
          <c:marker>
            <c:symbol val="diamond"/>
            <c:size val="5"/>
            <c:spPr>
              <a:solidFill>
                <a:schemeClr val="accent2">
                  <a:lumMod val="50000"/>
                </a:schemeClr>
              </a:solidFill>
              <a:ln w="9525">
                <a:solidFill>
                  <a:schemeClr val="accent2">
                    <a:lumMod val="50000"/>
                  </a:schemeClr>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'D21'!$C$32:$G$33</c:f>
              <c:multiLvlStrCache>
                <c:ptCount val="5"/>
                <c:lvl>
                  <c:pt idx="0">
                    <c:v>I</c:v>
                  </c:pt>
                  <c:pt idx="1">
                    <c:v>II</c:v>
                  </c:pt>
                  <c:pt idx="2">
                    <c:v>III</c:v>
                  </c:pt>
                  <c:pt idx="3">
                    <c:v>IV</c:v>
                  </c:pt>
                  <c:pt idx="4">
                    <c:v>I </c:v>
                  </c:pt>
                </c:lvl>
                <c:lvl>
                  <c:pt idx="0">
                    <c:v>2024</c:v>
                  </c:pt>
                  <c:pt idx="4">
                    <c:v>2025</c:v>
                  </c:pt>
                </c:lvl>
              </c:multiLvlStrCache>
            </c:multiLvlStrRef>
          </c:cat>
          <c:val>
            <c:numRef>
              <c:f>'D21'!$C$34:$G$34</c:f>
              <c:numCache>
                <c:formatCode>#,##0.00</c:formatCode>
                <c:ptCount val="5"/>
                <c:pt idx="0">
                  <c:v>3007.2706515154864</c:v>
                </c:pt>
                <c:pt idx="1">
                  <c:v>2996.9837237756096</c:v>
                </c:pt>
                <c:pt idx="2">
                  <c:v>3219.1727853802317</c:v>
                </c:pt>
                <c:pt idx="3">
                  <c:v>3066.6483276306772</c:v>
                </c:pt>
                <c:pt idx="4">
                  <c:v>3145.4986989509498</c:v>
                </c:pt>
              </c:numCache>
            </c:numRef>
          </c:val>
          <c:smooth val="0"/>
          <c:extLst>
            <c:ext xmlns:c16="http://schemas.microsoft.com/office/drawing/2014/chart" uri="{C3380CC4-5D6E-409C-BE32-E72D297353CC}">
              <c16:uniqueId val="{00000000-BE09-4361-8CA1-476091CE1196}"/>
            </c:ext>
          </c:extLst>
        </c:ser>
        <c:ser>
          <c:idx val="1"/>
          <c:order val="1"/>
          <c:tx>
            <c:strRef>
              <c:f>'D21'!$B$35</c:f>
              <c:strCache>
                <c:ptCount val="1"/>
                <c:pt idx="0">
                  <c:v>Alte ţări </c:v>
                </c:pt>
              </c:strCache>
            </c:strRef>
          </c:tx>
          <c:spPr>
            <a:ln w="28575" cap="rnd">
              <a:solidFill>
                <a:srgbClr val="582808"/>
              </a:solidFill>
              <a:round/>
            </a:ln>
            <a:effectLst/>
          </c:spPr>
          <c:marker>
            <c:symbol val="triangle"/>
            <c:size val="5"/>
            <c:spPr>
              <a:solidFill>
                <a:srgbClr val="582808"/>
              </a:solidFill>
              <a:ln w="9525">
                <a:solidFill>
                  <a:srgbClr val="582808"/>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'D21'!$C$32:$G$33</c:f>
              <c:multiLvlStrCache>
                <c:ptCount val="5"/>
                <c:lvl>
                  <c:pt idx="0">
                    <c:v>I</c:v>
                  </c:pt>
                  <c:pt idx="1">
                    <c:v>II</c:v>
                  </c:pt>
                  <c:pt idx="2">
                    <c:v>III</c:v>
                  </c:pt>
                  <c:pt idx="3">
                    <c:v>IV</c:v>
                  </c:pt>
                  <c:pt idx="4">
                    <c:v>I </c:v>
                  </c:pt>
                </c:lvl>
                <c:lvl>
                  <c:pt idx="0">
                    <c:v>2024</c:v>
                  </c:pt>
                  <c:pt idx="4">
                    <c:v>2025</c:v>
                  </c:pt>
                </c:lvl>
              </c:multiLvlStrCache>
            </c:multiLvlStrRef>
          </c:cat>
          <c:val>
            <c:numRef>
              <c:f>'D21'!$C$35:$G$35</c:f>
              <c:numCache>
                <c:formatCode>#,##0.00</c:formatCode>
                <c:ptCount val="5"/>
                <c:pt idx="0">
                  <c:v>523.65980723873326</c:v>
                </c:pt>
                <c:pt idx="1">
                  <c:v>507.73233617854879</c:v>
                </c:pt>
                <c:pt idx="2">
                  <c:v>572.5676550950003</c:v>
                </c:pt>
                <c:pt idx="3">
                  <c:v>534.2309215339219</c:v>
                </c:pt>
                <c:pt idx="4">
                  <c:v>556.528385057111</c:v>
                </c:pt>
              </c:numCache>
            </c:numRef>
          </c:val>
          <c:smooth val="0"/>
          <c:extLst>
            <c:ext xmlns:c16="http://schemas.microsoft.com/office/drawing/2014/chart" uri="{C3380CC4-5D6E-409C-BE32-E72D297353CC}">
              <c16:uniqueId val="{00000001-BE09-4361-8CA1-476091CE1196}"/>
            </c:ext>
          </c:extLst>
        </c:ser>
        <c:ser>
          <c:idx val="2"/>
          <c:order val="2"/>
          <c:tx>
            <c:strRef>
              <c:f>'D21'!$B$36</c:f>
              <c:strCache>
                <c:ptCount val="1"/>
                <c:pt idx="0">
                  <c:v>CSI </c:v>
                </c:pt>
              </c:strCache>
            </c:strRef>
          </c:tx>
          <c:spPr>
            <a:ln w="28575" cap="rnd">
              <a:solidFill>
                <a:srgbClr val="B1876B"/>
              </a:solidFill>
              <a:round/>
            </a:ln>
            <a:effectLst/>
          </c:spPr>
          <c:marker>
            <c:symbol val="square"/>
            <c:size val="5"/>
            <c:spPr>
              <a:solidFill>
                <a:srgbClr val="B1876B"/>
              </a:solidFill>
              <a:ln w="9525">
                <a:solidFill>
                  <a:srgbClr val="B1876B"/>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'D21'!$C$32:$G$33</c:f>
              <c:multiLvlStrCache>
                <c:ptCount val="5"/>
                <c:lvl>
                  <c:pt idx="0">
                    <c:v>I</c:v>
                  </c:pt>
                  <c:pt idx="1">
                    <c:v>II</c:v>
                  </c:pt>
                  <c:pt idx="2">
                    <c:v>III</c:v>
                  </c:pt>
                  <c:pt idx="3">
                    <c:v>IV</c:v>
                  </c:pt>
                  <c:pt idx="4">
                    <c:v>I </c:v>
                  </c:pt>
                </c:lvl>
                <c:lvl>
                  <c:pt idx="0">
                    <c:v>2024</c:v>
                  </c:pt>
                  <c:pt idx="4">
                    <c:v>2025</c:v>
                  </c:pt>
                </c:lvl>
              </c:multiLvlStrCache>
            </c:multiLvlStrRef>
          </c:cat>
          <c:val>
            <c:numRef>
              <c:f>'D21'!$C$36:$G$36</c:f>
              <c:numCache>
                <c:formatCode>#,##0.00</c:formatCode>
                <c:ptCount val="5"/>
                <c:pt idx="0">
                  <c:v>-24.917443106364772</c:v>
                </c:pt>
                <c:pt idx="1">
                  <c:v>-33.27205655473302</c:v>
                </c:pt>
                <c:pt idx="2">
                  <c:v>-22.2216302075974</c:v>
                </c:pt>
                <c:pt idx="3">
                  <c:v>-20.885926060368398</c:v>
                </c:pt>
                <c:pt idx="4">
                  <c:v>-33.032296153989357</c:v>
                </c:pt>
              </c:numCache>
            </c:numRef>
          </c:val>
          <c:smooth val="0"/>
          <c:extLst>
            <c:ext xmlns:c16="http://schemas.microsoft.com/office/drawing/2014/chart" uri="{C3380CC4-5D6E-409C-BE32-E72D297353CC}">
              <c16:uniqueId val="{00000002-BE09-4361-8CA1-476091CE1196}"/>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474132040"/>
        <c:crosses val="autoZero"/>
        <c:auto val="1"/>
        <c:lblAlgn val="ctr"/>
        <c:lblOffset val="100"/>
        <c:noMultiLvlLbl val="0"/>
      </c:catAx>
      <c:valAx>
        <c:axId val="474132040"/>
        <c:scaling>
          <c:orientation val="minMax"/>
          <c:max val="3500"/>
          <c:min val="-500"/>
        </c:scaling>
        <c:delete val="0"/>
        <c:axPos val="l"/>
        <c:numFmt formatCode="#,##0" sourceLinked="0"/>
        <c:majorTickMark val="in"/>
        <c:minorTickMark val="none"/>
        <c:tickLblPos val="nextTo"/>
        <c:spPr>
          <a:noFill/>
          <a:ln>
            <a:solidFill>
              <a:schemeClr val="accent2">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474117280"/>
        <c:crosses val="autoZero"/>
        <c:crossBetween val="between"/>
        <c:majorUnit val="500"/>
      </c:valAx>
      <c:spPr>
        <a:noFill/>
        <a:ln>
          <a:noFill/>
        </a:ln>
        <a:effectLst/>
      </c:spPr>
    </c:plotArea>
    <c:legend>
      <c:legendPos val="t"/>
      <c:layout>
        <c:manualLayout>
          <c:xMode val="edge"/>
          <c:yMode val="edge"/>
          <c:x val="8.3840182062392785E-2"/>
          <c:y val="0.86572449411565489"/>
          <c:w val="0.83541928104575158"/>
          <c:h val="0.1146682759545567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545519033071343"/>
          <c:y val="0.19232365828748393"/>
          <c:w val="0.42702709538078637"/>
          <c:h val="0.61561119713592283"/>
        </c:manualLayout>
      </c:layout>
      <c:pieChart>
        <c:varyColors val="1"/>
        <c:ser>
          <c:idx val="0"/>
          <c:order val="0"/>
          <c:dPt>
            <c:idx val="0"/>
            <c:bubble3D val="0"/>
            <c:spPr>
              <a:solidFill>
                <a:srgbClr val="7F7F7F"/>
              </a:solidFill>
              <a:ln w="19050">
                <a:solidFill>
                  <a:schemeClr val="lt1"/>
                </a:solidFill>
              </a:ln>
              <a:effectLst/>
            </c:spPr>
            <c:extLst>
              <c:ext xmlns:c16="http://schemas.microsoft.com/office/drawing/2014/chart" uri="{C3380CC4-5D6E-409C-BE32-E72D297353CC}">
                <c16:uniqueId val="{00000001-CC7E-46F0-BC3D-EF39B0C6934C}"/>
              </c:ext>
            </c:extLst>
          </c:dPt>
          <c:dPt>
            <c:idx val="1"/>
            <c:bubble3D val="0"/>
            <c:spPr>
              <a:solidFill>
                <a:srgbClr val="6E4926"/>
              </a:solidFill>
              <a:ln w="19050">
                <a:solidFill>
                  <a:schemeClr val="lt1"/>
                </a:solidFill>
              </a:ln>
              <a:effectLst/>
            </c:spPr>
            <c:extLst>
              <c:ext xmlns:c16="http://schemas.microsoft.com/office/drawing/2014/chart" uri="{C3380CC4-5D6E-409C-BE32-E72D297353CC}">
                <c16:uniqueId val="{00000003-CC7E-46F0-BC3D-EF39B0C6934C}"/>
              </c:ext>
            </c:extLst>
          </c:dPt>
          <c:dPt>
            <c:idx val="2"/>
            <c:bubble3D val="0"/>
            <c:spPr>
              <a:solidFill>
                <a:srgbClr val="885A2F"/>
              </a:solidFill>
              <a:ln w="19050">
                <a:solidFill>
                  <a:schemeClr val="lt1"/>
                </a:solidFill>
              </a:ln>
              <a:effectLst/>
            </c:spPr>
            <c:extLst>
              <c:ext xmlns:c16="http://schemas.microsoft.com/office/drawing/2014/chart" uri="{C3380CC4-5D6E-409C-BE32-E72D297353CC}">
                <c16:uniqueId val="{00000005-CC7E-46F0-BC3D-EF39B0C6934C}"/>
              </c:ext>
            </c:extLst>
          </c:dPt>
          <c:dPt>
            <c:idx val="3"/>
            <c:bubble3D val="0"/>
            <c:spPr>
              <a:solidFill>
                <a:srgbClr val="A56D39"/>
              </a:solidFill>
              <a:ln w="19050">
                <a:solidFill>
                  <a:schemeClr val="lt1"/>
                </a:solidFill>
              </a:ln>
              <a:effectLst/>
            </c:spPr>
            <c:extLst>
              <c:ext xmlns:c16="http://schemas.microsoft.com/office/drawing/2014/chart" uri="{C3380CC4-5D6E-409C-BE32-E72D297353CC}">
                <c16:uniqueId val="{00000007-CC7E-46F0-BC3D-EF39B0C6934C}"/>
              </c:ext>
            </c:extLst>
          </c:dPt>
          <c:dPt>
            <c:idx val="4"/>
            <c:bubble3D val="0"/>
            <c:spPr>
              <a:solidFill>
                <a:srgbClr val="C08247"/>
              </a:solidFill>
              <a:ln w="19050">
                <a:solidFill>
                  <a:schemeClr val="lt1"/>
                </a:solidFill>
              </a:ln>
              <a:effectLst/>
            </c:spPr>
            <c:extLst>
              <c:ext xmlns:c16="http://schemas.microsoft.com/office/drawing/2014/chart" uri="{C3380CC4-5D6E-409C-BE32-E72D297353CC}">
                <c16:uniqueId val="{00000009-CC7E-46F0-BC3D-EF39B0C6934C}"/>
              </c:ext>
            </c:extLst>
          </c:dPt>
          <c:dPt>
            <c:idx val="5"/>
            <c:bubble3D val="0"/>
            <c:spPr>
              <a:solidFill>
                <a:srgbClr val="CA9665"/>
              </a:solidFill>
              <a:ln w="19050">
                <a:solidFill>
                  <a:schemeClr val="lt1"/>
                </a:solidFill>
              </a:ln>
              <a:effectLst/>
            </c:spPr>
            <c:extLst>
              <c:ext xmlns:c16="http://schemas.microsoft.com/office/drawing/2014/chart" uri="{C3380CC4-5D6E-409C-BE32-E72D297353CC}">
                <c16:uniqueId val="{0000000B-CC7E-46F0-BC3D-EF39B0C6934C}"/>
              </c:ext>
            </c:extLst>
          </c:dPt>
          <c:dPt>
            <c:idx val="6"/>
            <c:bubble3D val="0"/>
            <c:spPr>
              <a:solidFill>
                <a:srgbClr val="D7C2B2"/>
              </a:solidFill>
              <a:ln w="19050">
                <a:solidFill>
                  <a:schemeClr val="lt1"/>
                </a:solidFill>
              </a:ln>
              <a:effectLst/>
            </c:spPr>
            <c:extLst>
              <c:ext xmlns:c16="http://schemas.microsoft.com/office/drawing/2014/chart" uri="{C3380CC4-5D6E-409C-BE32-E72D297353CC}">
                <c16:uniqueId val="{0000000D-CC7E-46F0-BC3D-EF39B0C6934C}"/>
              </c:ext>
            </c:extLst>
          </c:dPt>
          <c:dPt>
            <c:idx val="7"/>
            <c:bubble3D val="0"/>
            <c:spPr>
              <a:solidFill>
                <a:srgbClr val="E1D2C6"/>
              </a:solidFill>
              <a:ln w="19050">
                <a:solidFill>
                  <a:schemeClr val="lt1"/>
                </a:solidFill>
              </a:ln>
              <a:effectLst/>
            </c:spPr>
            <c:extLst>
              <c:ext xmlns:c16="http://schemas.microsoft.com/office/drawing/2014/chart" uri="{C3380CC4-5D6E-409C-BE32-E72D297353CC}">
                <c16:uniqueId val="{0000000F-CC7E-46F0-BC3D-EF39B0C6934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C7E-46F0-BC3D-EF39B0C6934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A84-46F3-A700-124E1F042E0E}"/>
              </c:ext>
            </c:extLst>
          </c:dPt>
          <c:dLbls>
            <c:dLbl>
              <c:idx val="0"/>
              <c:layout>
                <c:manualLayout>
                  <c:x val="-9.716830953364361E-2"/>
                  <c:y val="0.11098706850924096"/>
                </c:manualLayout>
              </c:layout>
              <c:showLegendKey val="0"/>
              <c:showVal val="0"/>
              <c:showCatName val="1"/>
              <c:showSerName val="0"/>
              <c:showPercent val="1"/>
              <c:showBubbleSize val="0"/>
              <c:extLst>
                <c:ext xmlns:c15="http://schemas.microsoft.com/office/drawing/2012/chart" uri="{CE6537A1-D6FC-4f65-9D91-7224C49458BB}">
                  <c15:layout>
                    <c:manualLayout>
                      <c:w val="9.8502877967289501E-2"/>
                      <c:h val="0.14577106996848246"/>
                    </c:manualLayout>
                  </c15:layout>
                </c:ext>
                <c:ext xmlns:c16="http://schemas.microsoft.com/office/drawing/2014/chart" uri="{C3380CC4-5D6E-409C-BE32-E72D297353CC}">
                  <c16:uniqueId val="{00000001-CC7E-46F0-BC3D-EF39B0C6934C}"/>
                </c:ext>
              </c:extLst>
            </c:dLbl>
            <c:dLbl>
              <c:idx val="1"/>
              <c:layout>
                <c:manualLayout>
                  <c:x val="1.82885136086323E-2"/>
                  <c:y val="-2.1770390625858064E-2"/>
                </c:manualLayout>
              </c:layout>
              <c:showLegendKey val="0"/>
              <c:showVal val="0"/>
              <c:showCatName val="1"/>
              <c:showSerName val="0"/>
              <c:showPercent val="1"/>
              <c:showBubbleSize val="0"/>
              <c:extLst>
                <c:ext xmlns:c15="http://schemas.microsoft.com/office/drawing/2012/chart" uri="{CE6537A1-D6FC-4f65-9D91-7224C49458BB}">
                  <c15:layout>
                    <c:manualLayout>
                      <c:w val="0.21274743175573022"/>
                      <c:h val="0.18496469322087875"/>
                    </c:manualLayout>
                  </c15:layout>
                </c:ext>
                <c:ext xmlns:c16="http://schemas.microsoft.com/office/drawing/2014/chart" uri="{C3380CC4-5D6E-409C-BE32-E72D297353CC}">
                  <c16:uniqueId val="{00000003-CC7E-46F0-BC3D-EF39B0C6934C}"/>
                </c:ext>
              </c:extLst>
            </c:dLbl>
            <c:dLbl>
              <c:idx val="2"/>
              <c:layout>
                <c:manualLayout>
                  <c:x val="6.7403271483393021E-2"/>
                  <c:y val="9.1530326491615313E-2"/>
                </c:manualLayout>
              </c:layout>
              <c:showLegendKey val="0"/>
              <c:showVal val="0"/>
              <c:showCatName val="1"/>
              <c:showSerName val="0"/>
              <c:showPercent val="1"/>
              <c:showBubbleSize val="0"/>
              <c:extLst>
                <c:ext xmlns:c15="http://schemas.microsoft.com/office/drawing/2012/chart" uri="{CE6537A1-D6FC-4f65-9D91-7224C49458BB}">
                  <c15:layout>
                    <c:manualLayout>
                      <c:w val="0.23892670334150565"/>
                      <c:h val="0.31159182508044236"/>
                    </c:manualLayout>
                  </c15:layout>
                </c:ext>
                <c:ext xmlns:c16="http://schemas.microsoft.com/office/drawing/2014/chart" uri="{C3380CC4-5D6E-409C-BE32-E72D297353CC}">
                  <c16:uniqueId val="{00000005-CC7E-46F0-BC3D-EF39B0C6934C}"/>
                </c:ext>
              </c:extLst>
            </c:dLbl>
            <c:dLbl>
              <c:idx val="3"/>
              <c:layout>
                <c:manualLayout>
                  <c:x val="-0.11386294287244798"/>
                  <c:y val="-2.514391767974611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C7E-46F0-BC3D-EF39B0C6934C}"/>
                </c:ext>
              </c:extLst>
            </c:dLbl>
            <c:dLbl>
              <c:idx val="4"/>
              <c:layout>
                <c:manualLayout>
                  <c:x val="-9.5396478898560302E-2"/>
                  <c:y val="-0.19562745033439857"/>
                </c:manualLayout>
              </c:layout>
              <c:showLegendKey val="0"/>
              <c:showVal val="0"/>
              <c:showCatName val="1"/>
              <c:showSerName val="0"/>
              <c:showPercent val="1"/>
              <c:showBubbleSize val="0"/>
              <c:extLst>
                <c:ext xmlns:c15="http://schemas.microsoft.com/office/drawing/2012/chart" uri="{CE6537A1-D6FC-4f65-9D91-7224C49458BB}">
                  <c15:layout>
                    <c:manualLayout>
                      <c:w val="0.21072537931765786"/>
                      <c:h val="9.612514962826299E-2"/>
                    </c:manualLayout>
                  </c15:layout>
                </c:ext>
                <c:ext xmlns:c16="http://schemas.microsoft.com/office/drawing/2014/chart" uri="{C3380CC4-5D6E-409C-BE32-E72D297353CC}">
                  <c16:uniqueId val="{00000009-CC7E-46F0-BC3D-EF39B0C6934C}"/>
                </c:ext>
              </c:extLst>
            </c:dLbl>
            <c:dLbl>
              <c:idx val="5"/>
              <c:layout>
                <c:manualLayout>
                  <c:x val="1.1904239545568254E-2"/>
                  <c:y val="-0.1238137910585444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C7E-46F0-BC3D-EF39B0C6934C}"/>
                </c:ext>
              </c:extLst>
            </c:dLbl>
            <c:dLbl>
              <c:idx val="6"/>
              <c:layout>
                <c:manualLayout>
                  <c:x val="4.498960026375657E-2"/>
                  <c:y val="-5.4356406286034331E-2"/>
                </c:manualLayout>
              </c:layout>
              <c:showLegendKey val="0"/>
              <c:showVal val="0"/>
              <c:showCatName val="1"/>
              <c:showSerName val="0"/>
              <c:showPercent val="1"/>
              <c:showBubbleSize val="0"/>
              <c:extLst>
                <c:ext xmlns:c15="http://schemas.microsoft.com/office/drawing/2012/chart" uri="{CE6537A1-D6FC-4f65-9D91-7224C49458BB}">
                  <c15:layout>
                    <c:manualLayout>
                      <c:w val="0.20153930113041141"/>
                      <c:h val="0.19117605069240823"/>
                    </c:manualLayout>
                  </c15:layout>
                </c:ext>
                <c:ext xmlns:c16="http://schemas.microsoft.com/office/drawing/2014/chart" uri="{C3380CC4-5D6E-409C-BE32-E72D297353CC}">
                  <c16:uniqueId val="{0000000D-CC7E-46F0-BC3D-EF39B0C6934C}"/>
                </c:ext>
              </c:extLst>
            </c:dLbl>
            <c:dLbl>
              <c:idx val="7"/>
              <c:layout>
                <c:manualLayout>
                  <c:x val="3.8569979895265241E-2"/>
                  <c:y val="3.8096179400169121E-2"/>
                </c:manualLayout>
              </c:layout>
              <c:showLegendKey val="0"/>
              <c:showVal val="0"/>
              <c:showCatName val="1"/>
              <c:showSerName val="0"/>
              <c:showPercent val="1"/>
              <c:showBubbleSize val="0"/>
              <c:extLst>
                <c:ext xmlns:c15="http://schemas.microsoft.com/office/drawing/2012/chart" uri="{CE6537A1-D6FC-4f65-9D91-7224C49458BB}">
                  <c15:layout>
                    <c:manualLayout>
                      <c:w val="0.24795905557109574"/>
                      <c:h val="0.14942817294281729"/>
                    </c:manualLayout>
                  </c15:layout>
                </c:ext>
                <c:ext xmlns:c16="http://schemas.microsoft.com/office/drawing/2014/chart" uri="{C3380CC4-5D6E-409C-BE32-E72D297353CC}">
                  <c16:uniqueId val="{0000000F-CC7E-46F0-BC3D-EF39B0C6934C}"/>
                </c:ext>
              </c:extLst>
            </c:dLbl>
            <c:dLbl>
              <c:idx val="8"/>
              <c:layout>
                <c:manualLayout>
                  <c:x val="6.7824989472285616E-2"/>
                  <c:y val="0.1663622486519729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CC7E-46F0-BC3D-EF39B0C6934C}"/>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'D22'!$B$43:$B$52</c:f>
              <c:strCache>
                <c:ptCount val="10"/>
                <c:pt idx="0">
                  <c:v>Altele</c:v>
                </c:pt>
                <c:pt idx="1">
                  <c:v>Activități financiare și asigurări</c:v>
                </c:pt>
                <c:pt idx="2">
                  <c:v>Comerț cu ridicata și cu amănuntul; repararea autovehiculelor</c:v>
                </c:pt>
                <c:pt idx="3">
                  <c:v>Industria prelucrătoare</c:v>
                </c:pt>
                <c:pt idx="4">
                  <c:v>Informații și comunicații</c:v>
                </c:pt>
                <c:pt idx="5">
                  <c:v>Transport și depozitare</c:v>
                </c:pt>
                <c:pt idx="6">
                  <c:v>Producția și furnizarea de energie electrică și termică, gaze, apă caldă și aer condiționat</c:v>
                </c:pt>
                <c:pt idx="7">
                  <c:v>Agricultura, silvicultura și pescuit</c:v>
                </c:pt>
                <c:pt idx="8">
                  <c:v>Sănătate și asistență socială</c:v>
                </c:pt>
                <c:pt idx="9">
                  <c:v>Construcții</c:v>
                </c:pt>
              </c:strCache>
            </c:strRef>
          </c:cat>
          <c:val>
            <c:numRef>
              <c:f>'D22'!$C$43:$C$52</c:f>
              <c:numCache>
                <c:formatCode>#,##0.0</c:formatCode>
                <c:ptCount val="10"/>
                <c:pt idx="0">
                  <c:v>2.5999999999999943</c:v>
                </c:pt>
                <c:pt idx="1">
                  <c:v>36.4</c:v>
                </c:pt>
                <c:pt idx="2">
                  <c:v>24.5</c:v>
                </c:pt>
                <c:pt idx="3">
                  <c:v>19.8</c:v>
                </c:pt>
                <c:pt idx="4">
                  <c:v>5.3</c:v>
                </c:pt>
                <c:pt idx="5">
                  <c:v>4</c:v>
                </c:pt>
                <c:pt idx="6">
                  <c:v>2.9</c:v>
                </c:pt>
                <c:pt idx="7">
                  <c:v>1.8</c:v>
                </c:pt>
                <c:pt idx="8">
                  <c:v>1.4</c:v>
                </c:pt>
                <c:pt idx="9">
                  <c:v>1.3</c:v>
                </c:pt>
              </c:numCache>
            </c:numRef>
          </c:val>
          <c:extLst>
            <c:ext xmlns:c16="http://schemas.microsoft.com/office/drawing/2014/chart" uri="{C3380CC4-5D6E-409C-BE32-E72D297353CC}">
              <c16:uniqueId val="{00000012-CC7E-46F0-BC3D-EF39B0C6934C}"/>
            </c:ext>
          </c:extLst>
        </c:ser>
        <c:dLbls>
          <c:showLegendKey val="0"/>
          <c:showVal val="0"/>
          <c:showCatName val="0"/>
          <c:showSerName val="0"/>
          <c:showPercent val="0"/>
          <c:showBubbleSize val="0"/>
          <c:showLeaderLines val="1"/>
        </c:dLbls>
        <c:firstSliceAng val="122"/>
      </c:pieChart>
      <c:spPr>
        <a:noFill/>
        <a:ln>
          <a:noFill/>
        </a:ln>
        <a:effectLst/>
      </c:spPr>
    </c:plotArea>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ro-MD"/>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04510110156978"/>
          <c:y val="4.1798719846586535E-2"/>
          <c:w val="0.86173440430295389"/>
          <c:h val="0.73499191212394577"/>
        </c:manualLayout>
      </c:layout>
      <c:barChart>
        <c:barDir val="col"/>
        <c:grouping val="stacked"/>
        <c:varyColors val="0"/>
        <c:ser>
          <c:idx val="1"/>
          <c:order val="0"/>
          <c:tx>
            <c:strRef>
              <c:f>'D23'!$C$36</c:f>
              <c:strCache>
                <c:ptCount val="1"/>
                <c:pt idx="0">
                  <c:v>pe termen scurt</c:v>
                </c:pt>
              </c:strCache>
            </c:strRef>
          </c:tx>
          <c:spPr>
            <a:solidFill>
              <a:srgbClr val="774F27"/>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'D23'!$D$34:$H$35</c:f>
              <c:multiLvlStrCache>
                <c:ptCount val="5"/>
                <c:lvl>
                  <c:pt idx="0">
                    <c:v>I</c:v>
                  </c:pt>
                  <c:pt idx="1">
                    <c:v>II</c:v>
                  </c:pt>
                  <c:pt idx="2">
                    <c:v>III</c:v>
                  </c:pt>
                  <c:pt idx="3">
                    <c:v>IV</c:v>
                  </c:pt>
                  <c:pt idx="4">
                    <c:v>I </c:v>
                  </c:pt>
                </c:lvl>
                <c:lvl>
                  <c:pt idx="0">
                    <c:v>2024</c:v>
                  </c:pt>
                  <c:pt idx="4">
                    <c:v>2025</c:v>
                  </c:pt>
                </c:lvl>
              </c:multiLvlStrCache>
            </c:multiLvlStrRef>
          </c:cat>
          <c:val>
            <c:numRef>
              <c:f>'D23'!$D$36:$H$36</c:f>
              <c:numCache>
                <c:formatCode>0.0</c:formatCode>
                <c:ptCount val="5"/>
                <c:pt idx="0">
                  <c:v>37.9</c:v>
                </c:pt>
                <c:pt idx="1">
                  <c:v>36.4</c:v>
                </c:pt>
                <c:pt idx="2">
                  <c:v>40.700000000000003</c:v>
                </c:pt>
                <c:pt idx="3">
                  <c:v>41.8</c:v>
                </c:pt>
                <c:pt idx="4">
                  <c:v>44</c:v>
                </c:pt>
              </c:numCache>
            </c:numRef>
          </c:val>
          <c:extLst>
            <c:ext xmlns:c16="http://schemas.microsoft.com/office/drawing/2014/chart" uri="{C3380CC4-5D6E-409C-BE32-E72D297353CC}">
              <c16:uniqueId val="{00000000-4846-46EA-AF83-8A330D4277BA}"/>
            </c:ext>
          </c:extLst>
        </c:ser>
        <c:ser>
          <c:idx val="2"/>
          <c:order val="1"/>
          <c:tx>
            <c:strRef>
              <c:f>'D23'!$C$37</c:f>
              <c:strCache>
                <c:ptCount val="1"/>
                <c:pt idx="0">
                  <c:v>pe termen lung</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'D23'!$D$34:$H$35</c:f>
              <c:multiLvlStrCache>
                <c:ptCount val="5"/>
                <c:lvl>
                  <c:pt idx="0">
                    <c:v>I</c:v>
                  </c:pt>
                  <c:pt idx="1">
                    <c:v>II</c:v>
                  </c:pt>
                  <c:pt idx="2">
                    <c:v>III</c:v>
                  </c:pt>
                  <c:pt idx="3">
                    <c:v>IV</c:v>
                  </c:pt>
                  <c:pt idx="4">
                    <c:v>I </c:v>
                  </c:pt>
                </c:lvl>
                <c:lvl>
                  <c:pt idx="0">
                    <c:v>2024</c:v>
                  </c:pt>
                  <c:pt idx="4">
                    <c:v>2025</c:v>
                  </c:pt>
                </c:lvl>
              </c:multiLvlStrCache>
            </c:multiLvlStrRef>
          </c:cat>
          <c:val>
            <c:numRef>
              <c:f>'D23'!$D$37:$H$37</c:f>
              <c:numCache>
                <c:formatCode>0.0</c:formatCode>
                <c:ptCount val="5"/>
                <c:pt idx="0">
                  <c:v>62.1</c:v>
                </c:pt>
                <c:pt idx="1">
                  <c:v>63.6</c:v>
                </c:pt>
                <c:pt idx="2">
                  <c:v>59.3</c:v>
                </c:pt>
                <c:pt idx="3">
                  <c:v>58.2</c:v>
                </c:pt>
                <c:pt idx="4">
                  <c:v>56</c:v>
                </c:pt>
              </c:numCache>
            </c:numRef>
          </c:val>
          <c:extLst>
            <c:ext xmlns:c16="http://schemas.microsoft.com/office/drawing/2014/chart" uri="{C3380CC4-5D6E-409C-BE32-E72D297353CC}">
              <c16:uniqueId val="{00000001-4846-46EA-AF83-8A330D4277BA}"/>
            </c:ext>
          </c:extLst>
        </c:ser>
        <c:ser>
          <c:idx val="3"/>
          <c:order val="2"/>
          <c:tx>
            <c:strRef>
              <c:f>'D23'!$C$39</c:f>
              <c:strCache>
                <c:ptCount val="1"/>
                <c:pt idx="0">
                  <c:v>pe termen lung</c:v>
                </c:pt>
              </c:strCache>
            </c:strRef>
          </c:tx>
          <c:spPr>
            <a:solidFill>
              <a:srgbClr val="D9D9D9"/>
            </a:solidFill>
            <a:ln w="15875">
              <a:solidFill>
                <a:schemeClr val="bg1"/>
              </a:solid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'D23'!$D$34:$H$35</c:f>
              <c:multiLvlStrCache>
                <c:ptCount val="5"/>
                <c:lvl>
                  <c:pt idx="0">
                    <c:v>I</c:v>
                  </c:pt>
                  <c:pt idx="1">
                    <c:v>II</c:v>
                  </c:pt>
                  <c:pt idx="2">
                    <c:v>III</c:v>
                  </c:pt>
                  <c:pt idx="3">
                    <c:v>IV</c:v>
                  </c:pt>
                  <c:pt idx="4">
                    <c:v>I </c:v>
                  </c:pt>
                </c:lvl>
                <c:lvl>
                  <c:pt idx="0">
                    <c:v>2024</c:v>
                  </c:pt>
                  <c:pt idx="4">
                    <c:v>2025</c:v>
                  </c:pt>
                </c:lvl>
              </c:multiLvlStrCache>
            </c:multiLvlStrRef>
          </c:cat>
          <c:val>
            <c:numRef>
              <c:f>'D23'!$D$39:$H$39</c:f>
              <c:numCache>
                <c:formatCode>0.0</c:formatCode>
                <c:ptCount val="5"/>
                <c:pt idx="0">
                  <c:v>-80.2</c:v>
                </c:pt>
                <c:pt idx="1">
                  <c:v>-80.5</c:v>
                </c:pt>
                <c:pt idx="2">
                  <c:v>-81.3</c:v>
                </c:pt>
                <c:pt idx="3">
                  <c:v>-82.5</c:v>
                </c:pt>
                <c:pt idx="4">
                  <c:v>-81.440697210754536</c:v>
                </c:pt>
              </c:numCache>
            </c:numRef>
          </c:val>
          <c:extLst>
            <c:ext xmlns:c16="http://schemas.microsoft.com/office/drawing/2014/chart" uri="{C3380CC4-5D6E-409C-BE32-E72D297353CC}">
              <c16:uniqueId val="{00000002-4846-46EA-AF83-8A330D4277BA}"/>
            </c:ext>
          </c:extLst>
        </c:ser>
        <c:ser>
          <c:idx val="4"/>
          <c:order val="3"/>
          <c:tx>
            <c:strRef>
              <c:f>'D23'!$C$38</c:f>
              <c:strCache>
                <c:ptCount val="1"/>
                <c:pt idx="0">
                  <c:v>pe termen scurt</c:v>
                </c:pt>
              </c:strCache>
            </c:strRef>
          </c:tx>
          <c:spPr>
            <a:solidFill>
              <a:srgbClr val="774F27"/>
            </a:solidFill>
            <a:ln w="15875">
              <a:solidFill>
                <a:schemeClr val="lt1"/>
              </a:solid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'D23'!$D$34:$H$35</c:f>
              <c:multiLvlStrCache>
                <c:ptCount val="5"/>
                <c:lvl>
                  <c:pt idx="0">
                    <c:v>I</c:v>
                  </c:pt>
                  <c:pt idx="1">
                    <c:v>II</c:v>
                  </c:pt>
                  <c:pt idx="2">
                    <c:v>III</c:v>
                  </c:pt>
                  <c:pt idx="3">
                    <c:v>IV</c:v>
                  </c:pt>
                  <c:pt idx="4">
                    <c:v>I </c:v>
                  </c:pt>
                </c:lvl>
                <c:lvl>
                  <c:pt idx="0">
                    <c:v>2024</c:v>
                  </c:pt>
                  <c:pt idx="4">
                    <c:v>2025</c:v>
                  </c:pt>
                </c:lvl>
              </c:multiLvlStrCache>
            </c:multiLvlStrRef>
          </c:cat>
          <c:val>
            <c:numRef>
              <c:f>'D23'!$D$38:$H$38</c:f>
              <c:numCache>
                <c:formatCode>0.0</c:formatCode>
                <c:ptCount val="5"/>
                <c:pt idx="0">
                  <c:v>-19.8</c:v>
                </c:pt>
                <c:pt idx="1">
                  <c:v>-19.5</c:v>
                </c:pt>
                <c:pt idx="2">
                  <c:v>-18.7</c:v>
                </c:pt>
                <c:pt idx="3">
                  <c:v>-17.5</c:v>
                </c:pt>
                <c:pt idx="4">
                  <c:v>-18.559302789245454</c:v>
                </c:pt>
              </c:numCache>
            </c:numRef>
          </c:val>
          <c:extLst>
            <c:ext xmlns:c16="http://schemas.microsoft.com/office/drawing/2014/chart" uri="{C3380CC4-5D6E-409C-BE32-E72D297353CC}">
              <c16:uniqueId val="{00000003-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18952"/>
        <c:crosses val="autoZero"/>
        <c:auto val="1"/>
        <c:lblAlgn val="ctr"/>
        <c:lblOffset val="100"/>
        <c:noMultiLvlLbl val="0"/>
      </c:catAx>
      <c:valAx>
        <c:axId val="550918952"/>
        <c:scaling>
          <c:orientation val="minMax"/>
          <c:max val="100"/>
          <c:min val="-100"/>
        </c:scaling>
        <c:delete val="0"/>
        <c:axPos val="l"/>
        <c:majorGridlines>
          <c:spPr>
            <a:ln w="9525"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r>
                  <a:rPr lang="en-US"/>
                  <a:t>Pasive </a:t>
                </a:r>
                <a:r>
                  <a:rPr lang="ro-RO"/>
                  <a:t>                                                   </a:t>
                </a:r>
                <a:r>
                  <a:rPr lang="en-US"/>
                  <a:t>Active</a:t>
                </a:r>
              </a:p>
            </c:rich>
          </c:tx>
          <c:layout>
            <c:manualLayout>
              <c:xMode val="edge"/>
              <c:yMode val="edge"/>
              <c:x val="2.8228380550434449E-2"/>
              <c:y val="8.4053068909801881E-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9.3346623826228256E-2"/>
          <c:y val="0.87862559876051827"/>
          <c:w val="0.79603165070669446"/>
          <c:h val="0.1040583799884968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rgbClr val="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1100" b="1"/>
              <a:t>în</a:t>
            </a:r>
            <a:r>
              <a:rPr lang="ro-MD" sz="1100" b="1" baseline="0"/>
              <a:t> dinamică, pe scadențe</a:t>
            </a:r>
            <a:endParaRPr lang="ro-MD"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167109413662827"/>
          <c:y val="9.4634545920508573E-2"/>
          <c:w val="0.84815932253171489"/>
          <c:h val="0.65319525986310989"/>
        </c:manualLayout>
      </c:layout>
      <c:barChart>
        <c:barDir val="col"/>
        <c:grouping val="clustered"/>
        <c:varyColors val="0"/>
        <c:ser>
          <c:idx val="1"/>
          <c:order val="1"/>
          <c:tx>
            <c:strRef>
              <c:f>'D24'!$B$36</c:f>
              <c:strCache>
                <c:ptCount val="1"/>
                <c:pt idx="0">
                  <c:v>Pe termen scurt</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'D24'!$C$33:$G$34</c:f>
              <c:multiLvlStrCache>
                <c:ptCount val="5"/>
                <c:lvl>
                  <c:pt idx="0">
                    <c:v>I</c:v>
                  </c:pt>
                  <c:pt idx="1">
                    <c:v>II</c:v>
                  </c:pt>
                  <c:pt idx="2">
                    <c:v>III</c:v>
                  </c:pt>
                  <c:pt idx="3">
                    <c:v>IV</c:v>
                  </c:pt>
                  <c:pt idx="4">
                    <c:v>I</c:v>
                  </c:pt>
                </c:lvl>
                <c:lvl>
                  <c:pt idx="0">
                    <c:v>2024</c:v>
                  </c:pt>
                  <c:pt idx="4">
                    <c:v>2025</c:v>
                  </c:pt>
                </c:lvl>
              </c:multiLvlStrCache>
            </c:multiLvlStrRef>
          </c:cat>
          <c:val>
            <c:numRef>
              <c:f>'D24'!$C$36:$G$36</c:f>
              <c:numCache>
                <c:formatCode>#,##0.00</c:formatCode>
                <c:ptCount val="5"/>
                <c:pt idx="0">
                  <c:v>1.5</c:v>
                </c:pt>
                <c:pt idx="1">
                  <c:v>1.75</c:v>
                </c:pt>
                <c:pt idx="2">
                  <c:v>1.96</c:v>
                </c:pt>
                <c:pt idx="3">
                  <c:v>2.23</c:v>
                </c:pt>
                <c:pt idx="4">
                  <c:v>2.46</c:v>
                </c:pt>
              </c:numCache>
            </c:numRef>
          </c:val>
          <c:extLst>
            <c:ext xmlns:c16="http://schemas.microsoft.com/office/drawing/2014/chart" uri="{C3380CC4-5D6E-409C-BE32-E72D297353CC}">
              <c16:uniqueId val="{00000001-0BFB-41B0-803B-8C21A81F1563}"/>
            </c:ext>
          </c:extLst>
        </c:ser>
        <c:ser>
          <c:idx val="2"/>
          <c:order val="2"/>
          <c:tx>
            <c:strRef>
              <c:f>'D24'!$B$37</c:f>
              <c:strCache>
                <c:ptCount val="1"/>
                <c:pt idx="0">
                  <c:v>Pe termen lung</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'D24'!$C$33:$G$34</c:f>
              <c:multiLvlStrCache>
                <c:ptCount val="5"/>
                <c:lvl>
                  <c:pt idx="0">
                    <c:v>I</c:v>
                  </c:pt>
                  <c:pt idx="1">
                    <c:v>II</c:v>
                  </c:pt>
                  <c:pt idx="2">
                    <c:v>III</c:v>
                  </c:pt>
                  <c:pt idx="3">
                    <c:v>IV</c:v>
                  </c:pt>
                  <c:pt idx="4">
                    <c:v>I</c:v>
                  </c:pt>
                </c:lvl>
                <c:lvl>
                  <c:pt idx="0">
                    <c:v>2024</c:v>
                  </c:pt>
                  <c:pt idx="4">
                    <c:v>2025</c:v>
                  </c:pt>
                </c:lvl>
              </c:multiLvlStrCache>
            </c:multiLvlStrRef>
          </c:cat>
          <c:val>
            <c:numRef>
              <c:f>'D24'!$C$37:$G$37</c:f>
              <c:numCache>
                <c:formatCode>#,##0.00</c:formatCode>
                <c:ptCount val="5"/>
                <c:pt idx="0">
                  <c:v>3749.91</c:v>
                </c:pt>
                <c:pt idx="1">
                  <c:v>3654.7099999999996</c:v>
                </c:pt>
                <c:pt idx="2">
                  <c:v>4007.5000000000005</c:v>
                </c:pt>
                <c:pt idx="3">
                  <c:v>4308.0300000000007</c:v>
                </c:pt>
                <c:pt idx="4">
                  <c:v>4340.8</c:v>
                </c:pt>
              </c:numCache>
            </c:numRef>
          </c:val>
          <c:extLst>
            <c:ext xmlns:c16="http://schemas.microsoft.com/office/drawing/2014/chart" uri="{C3380CC4-5D6E-409C-BE32-E72D297353CC}">
              <c16:uniqueId val="{00000002-0BFB-41B0-803B-8C21A81F1563}"/>
            </c:ext>
          </c:extLst>
        </c:ser>
        <c:dLbls>
          <c:showLegendKey val="0"/>
          <c:showVal val="1"/>
          <c:showCatName val="0"/>
          <c:showSerName val="0"/>
          <c:showPercent val="0"/>
          <c:showBubbleSize val="0"/>
        </c:dLbls>
        <c:gapWidth val="150"/>
        <c:overlap val="-27"/>
        <c:axId val="1189340256"/>
        <c:axId val="1097582464"/>
      </c:barChart>
      <c:lineChart>
        <c:grouping val="standard"/>
        <c:varyColors val="0"/>
        <c:ser>
          <c:idx val="0"/>
          <c:order val="0"/>
          <c:tx>
            <c:strRef>
              <c:f>'D24'!$B$35</c:f>
              <c:strCache>
                <c:ptCount val="1"/>
                <c:pt idx="0">
                  <c:v>Datoria externă publică </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6.7065859831095656E-2"/>
                  <c:y val="-2.38399286893831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25-4321-A41A-327243855920}"/>
                </c:ext>
              </c:extLst>
            </c:dLbl>
            <c:dLbl>
              <c:idx val="1"/>
              <c:layout>
                <c:manualLayout>
                  <c:x val="-6.7065859831095628E-2"/>
                  <c:y val="-3.4057040984833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25-4321-A41A-327243855920}"/>
                </c:ext>
              </c:extLst>
            </c:dLbl>
            <c:dLbl>
              <c:idx val="2"/>
              <c:layout>
                <c:manualLayout>
                  <c:x val="-7.0259472204004997E-2"/>
                  <c:y val="-4.08684491817997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25-4321-A41A-327243855920}"/>
                </c:ext>
              </c:extLst>
            </c:dLbl>
            <c:dLbl>
              <c:idx val="3"/>
              <c:layout>
                <c:manualLayout>
                  <c:x val="-2.8742511356183838E-2"/>
                  <c:y val="-3.0651336886349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25-4321-A41A-327243855920}"/>
                </c:ext>
              </c:extLst>
            </c:dLbl>
            <c:dLbl>
              <c:idx val="4"/>
              <c:layout>
                <c:manualLayout>
                  <c:x val="-2.2355286610365208E-2"/>
                  <c:y val="-4.0816603519308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25-4321-A41A-327243855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'D24'!$C$33:$G$34</c:f>
              <c:multiLvlStrCache>
                <c:ptCount val="5"/>
                <c:lvl>
                  <c:pt idx="0">
                    <c:v>I</c:v>
                  </c:pt>
                  <c:pt idx="1">
                    <c:v>II</c:v>
                  </c:pt>
                  <c:pt idx="2">
                    <c:v>III</c:v>
                  </c:pt>
                  <c:pt idx="3">
                    <c:v>IV</c:v>
                  </c:pt>
                  <c:pt idx="4">
                    <c:v>I</c:v>
                  </c:pt>
                </c:lvl>
                <c:lvl>
                  <c:pt idx="0">
                    <c:v>2024</c:v>
                  </c:pt>
                  <c:pt idx="4">
                    <c:v>2025</c:v>
                  </c:pt>
                </c:lvl>
              </c:multiLvlStrCache>
            </c:multiLvlStrRef>
          </c:cat>
          <c:val>
            <c:numRef>
              <c:f>'D24'!$C$35:$G$35</c:f>
              <c:numCache>
                <c:formatCode>#,##0.00</c:formatCode>
                <c:ptCount val="5"/>
                <c:pt idx="0">
                  <c:v>3751.41</c:v>
                </c:pt>
                <c:pt idx="1">
                  <c:v>3656.4599999999996</c:v>
                </c:pt>
                <c:pt idx="2">
                  <c:v>4009.4600000000005</c:v>
                </c:pt>
                <c:pt idx="3">
                  <c:v>4310.26</c:v>
                </c:pt>
                <c:pt idx="4">
                  <c:v>4343.26</c:v>
                </c:pt>
              </c:numCache>
            </c:numRef>
          </c:val>
          <c:smooth val="0"/>
          <c:extLst>
            <c:ext xmlns:c16="http://schemas.microsoft.com/office/drawing/2014/chart" uri="{C3380CC4-5D6E-409C-BE32-E72D297353CC}">
              <c16:uniqueId val="{00000000-0BFB-41B0-803B-8C21A81F1563}"/>
            </c:ext>
          </c:extLst>
        </c:ser>
        <c:dLbls>
          <c:showLegendKey val="0"/>
          <c:showVal val="1"/>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89340256"/>
        <c:crosses val="autoZero"/>
        <c:crossBetween val="between"/>
        <c:majorUnit val="1000"/>
      </c:valAx>
      <c:spPr>
        <a:noFill/>
        <a:ln>
          <a:noFill/>
        </a:ln>
        <a:effectLst/>
      </c:spPr>
    </c:plotArea>
    <c:legend>
      <c:legendPos val="b"/>
      <c:layout>
        <c:manualLayout>
          <c:xMode val="edge"/>
          <c:yMode val="edge"/>
          <c:x val="2.658773120196439E-2"/>
          <c:y val="0.83863213162185679"/>
          <c:w val="0.95536111111111111"/>
          <c:h val="0.1471096145345462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1100" b="1">
                <a:solidFill>
                  <a:sysClr val="windowText" lastClr="000000"/>
                </a:solidFill>
              </a:rPr>
              <a:t>pe instrumente,</a:t>
            </a:r>
            <a:r>
              <a:rPr lang="ro-MD" sz="1100" b="1" baseline="0">
                <a:solidFill>
                  <a:sysClr val="windowText" lastClr="000000"/>
                </a:solidFill>
              </a:rPr>
              <a:t> 2025-I</a:t>
            </a:r>
            <a:endParaRPr lang="ro-MD" sz="1100" b="1">
              <a:solidFill>
                <a:sysClr val="windowText" lastClr="000000"/>
              </a:solidFill>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4895480391226967"/>
          <c:y val="0.17726786332246611"/>
          <c:w val="0.63401765503856544"/>
          <c:h val="0.72310142479189998"/>
        </c:manualLayout>
      </c:layout>
      <c:pieChart>
        <c:varyColors val="1"/>
        <c:ser>
          <c:idx val="0"/>
          <c:order val="0"/>
          <c:dPt>
            <c:idx val="0"/>
            <c:bubble3D val="0"/>
            <c:spPr>
              <a:solidFill>
                <a:schemeClr val="accent1">
                  <a:lumMod val="75000"/>
                  <a:lumOff val="25000"/>
                </a:schemeClr>
              </a:solidFill>
              <a:ln w="19050">
                <a:solidFill>
                  <a:schemeClr val="lt1"/>
                </a:solidFill>
              </a:ln>
              <a:effectLst/>
            </c:spPr>
            <c:extLst>
              <c:ext xmlns:c16="http://schemas.microsoft.com/office/drawing/2014/chart" uri="{C3380CC4-5D6E-409C-BE32-E72D297353CC}">
                <c16:uniqueId val="{00000001-2615-4C4D-A0CA-F243BEBCA02C}"/>
              </c:ext>
            </c:extLst>
          </c:dPt>
          <c:dPt>
            <c:idx val="1"/>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2615-4C4D-A0CA-F243BEBCA0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2615-4C4D-A0CA-F243BEBCA02C}"/>
              </c:ext>
            </c:extLst>
          </c:dPt>
          <c:dLbls>
            <c:dLbl>
              <c:idx val="0"/>
              <c:layout>
                <c:manualLayout>
                  <c:x val="-0.28360409191328245"/>
                  <c:y val="-0.24574809731321906"/>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18561769957506"/>
                      <c:h val="0.19897964512819249"/>
                    </c:manualLayout>
                  </c15:layout>
                </c:ext>
                <c:ext xmlns:c16="http://schemas.microsoft.com/office/drawing/2014/chart" uri="{C3380CC4-5D6E-409C-BE32-E72D297353CC}">
                  <c16:uniqueId val="{00000001-2615-4C4D-A0CA-F243BEBCA02C}"/>
                </c:ext>
              </c:extLst>
            </c:dLbl>
            <c:dLbl>
              <c:idx val="1"/>
              <c:layout>
                <c:manualLayout>
                  <c:x val="1.3330143181298024E-2"/>
                  <c:y val="4.083910849904871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2615-4C4D-A0CA-F243BEBCA02C}"/>
                </c:ext>
              </c:extLst>
            </c:dLbl>
            <c:dLbl>
              <c:idx val="2"/>
              <c:layout>
                <c:manualLayout>
                  <c:x val="0.20961926705885056"/>
                  <c:y val="5.82860715069793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615-4C4D-A0CA-F243BEBCA0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'D24'!$I$35:$I$37</c:f>
              <c:strCache>
                <c:ptCount val="3"/>
                <c:pt idx="0">
                  <c:v>Împrumuturi</c:v>
                </c:pt>
                <c:pt idx="1">
                  <c:v>Alocări de DST</c:v>
                </c:pt>
                <c:pt idx="2">
                  <c:v>Alte </c:v>
                </c:pt>
              </c:strCache>
            </c:strRef>
          </c:cat>
          <c:val>
            <c:numRef>
              <c:f>'D24'!$J$35:$J$37</c:f>
              <c:numCache>
                <c:formatCode>#,##0.00</c:formatCode>
                <c:ptCount val="3"/>
                <c:pt idx="0">
                  <c:v>3965.5800000000004</c:v>
                </c:pt>
                <c:pt idx="1">
                  <c:v>375.22</c:v>
                </c:pt>
                <c:pt idx="2">
                  <c:v>2.46</c:v>
                </c:pt>
              </c:numCache>
            </c:numRef>
          </c:val>
          <c:extLst>
            <c:ext xmlns:c16="http://schemas.microsoft.com/office/drawing/2014/chart" uri="{C3380CC4-5D6E-409C-BE32-E72D297353CC}">
              <c16:uniqueId val="{00000000-2615-4C4D-A0CA-F243BEBCA02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50154586048762E-2"/>
          <c:y val="6.4836719657093284E-2"/>
          <c:w val="0.92648479329390265"/>
          <c:h val="0.69696991015772658"/>
        </c:manualLayout>
      </c:layout>
      <c:barChart>
        <c:barDir val="col"/>
        <c:grouping val="stacked"/>
        <c:varyColors val="0"/>
        <c:ser>
          <c:idx val="0"/>
          <c:order val="0"/>
          <c:tx>
            <c:strRef>
              <c:f>'D25'!$B$33</c:f>
              <c:strCache>
                <c:ptCount val="1"/>
                <c:pt idx="0">
                  <c:v>FMI</c:v>
                </c:pt>
              </c:strCache>
            </c:strRef>
          </c:tx>
          <c:spPr>
            <a:solidFill>
              <a:schemeClr val="tx1"/>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'D25'!$C$32:$G$32</c:f>
              <c:strCache>
                <c:ptCount val="5"/>
                <c:pt idx="0">
                  <c:v>I</c:v>
                </c:pt>
                <c:pt idx="1">
                  <c:v>II</c:v>
                </c:pt>
                <c:pt idx="2">
                  <c:v>III</c:v>
                </c:pt>
                <c:pt idx="3">
                  <c:v>IV</c:v>
                </c:pt>
                <c:pt idx="4">
                  <c:v>I</c:v>
                </c:pt>
              </c:strCache>
            </c:strRef>
          </c:cat>
          <c:val>
            <c:numRef>
              <c:f>'D25'!$C$33:$G$33</c:f>
              <c:numCache>
                <c:formatCode>0.0</c:formatCode>
                <c:ptCount val="5"/>
                <c:pt idx="0">
                  <c:v>30.4</c:v>
                </c:pt>
                <c:pt idx="1">
                  <c:v>30.2</c:v>
                </c:pt>
                <c:pt idx="2">
                  <c:v>32.299999999999997</c:v>
                </c:pt>
                <c:pt idx="3">
                  <c:v>31.7</c:v>
                </c:pt>
                <c:pt idx="4">
                  <c:v>31.686137573937252</c:v>
                </c:pt>
              </c:numCache>
            </c:numRef>
          </c:val>
          <c:extLst>
            <c:ext xmlns:c16="http://schemas.microsoft.com/office/drawing/2014/chart" uri="{C3380CC4-5D6E-409C-BE32-E72D297353CC}">
              <c16:uniqueId val="{00000000-929F-44E1-8CC5-9F305734112A}"/>
            </c:ext>
          </c:extLst>
        </c:ser>
        <c:ser>
          <c:idx val="1"/>
          <c:order val="1"/>
          <c:tx>
            <c:strRef>
              <c:f>'D25'!$B$34</c:f>
              <c:strCache>
                <c:ptCount val="1"/>
                <c:pt idx="0">
                  <c:v>Grupul BM</c:v>
                </c:pt>
              </c:strCache>
            </c:strRef>
          </c:tx>
          <c:spPr>
            <a:solidFill>
              <a:srgbClr val="9B6D43"/>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'D25'!$C$32:$G$32</c:f>
              <c:strCache>
                <c:ptCount val="5"/>
                <c:pt idx="0">
                  <c:v>I</c:v>
                </c:pt>
                <c:pt idx="1">
                  <c:v>II</c:v>
                </c:pt>
                <c:pt idx="2">
                  <c:v>III</c:v>
                </c:pt>
                <c:pt idx="3">
                  <c:v>IV</c:v>
                </c:pt>
                <c:pt idx="4">
                  <c:v>I</c:v>
                </c:pt>
              </c:strCache>
            </c:strRef>
          </c:cat>
          <c:val>
            <c:numRef>
              <c:f>'D25'!$C$34:$G$34</c:f>
              <c:numCache>
                <c:formatCode>0.0</c:formatCode>
                <c:ptCount val="5"/>
                <c:pt idx="0">
                  <c:v>28</c:v>
                </c:pt>
                <c:pt idx="1">
                  <c:v>28.7</c:v>
                </c:pt>
                <c:pt idx="2">
                  <c:v>27.4</c:v>
                </c:pt>
                <c:pt idx="3">
                  <c:v>25.2</c:v>
                </c:pt>
                <c:pt idx="4">
                  <c:v>25.703670603843818</c:v>
                </c:pt>
              </c:numCache>
            </c:numRef>
          </c:val>
          <c:extLst>
            <c:ext xmlns:c16="http://schemas.microsoft.com/office/drawing/2014/chart" uri="{C3380CC4-5D6E-409C-BE32-E72D297353CC}">
              <c16:uniqueId val="{00000001-929F-44E1-8CC5-9F305734112A}"/>
            </c:ext>
          </c:extLst>
        </c:ser>
        <c:ser>
          <c:idx val="2"/>
          <c:order val="2"/>
          <c:tx>
            <c:strRef>
              <c:f>'D25'!$B$36</c:f>
              <c:strCache>
                <c:ptCount val="1"/>
                <c:pt idx="0">
                  <c:v>BERD</c:v>
                </c:pt>
              </c:strCache>
            </c:strRef>
          </c:tx>
          <c:spPr>
            <a:solidFill>
              <a:srgbClr val="C99057"/>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'D25'!$C$32:$G$32</c:f>
              <c:strCache>
                <c:ptCount val="5"/>
                <c:pt idx="0">
                  <c:v>I</c:v>
                </c:pt>
                <c:pt idx="1">
                  <c:v>II</c:v>
                </c:pt>
                <c:pt idx="2">
                  <c:v>III</c:v>
                </c:pt>
                <c:pt idx="3">
                  <c:v>IV</c:v>
                </c:pt>
                <c:pt idx="4">
                  <c:v>I</c:v>
                </c:pt>
              </c:strCache>
            </c:strRef>
          </c:cat>
          <c:val>
            <c:numRef>
              <c:f>'D25'!$C$36:$G$36</c:f>
              <c:numCache>
                <c:formatCode>0.0</c:formatCode>
                <c:ptCount val="5"/>
                <c:pt idx="0">
                  <c:v>8.6</c:v>
                </c:pt>
                <c:pt idx="1">
                  <c:v>7.6</c:v>
                </c:pt>
                <c:pt idx="2">
                  <c:v>6.2</c:v>
                </c:pt>
                <c:pt idx="3">
                  <c:v>10.6</c:v>
                </c:pt>
                <c:pt idx="4">
                  <c:v>9.3985516593266905</c:v>
                </c:pt>
              </c:numCache>
            </c:numRef>
          </c:val>
          <c:extLst>
            <c:ext xmlns:c16="http://schemas.microsoft.com/office/drawing/2014/chart" uri="{C3380CC4-5D6E-409C-BE32-E72D297353CC}">
              <c16:uniqueId val="{00000002-929F-44E1-8CC5-9F305734112A}"/>
            </c:ext>
          </c:extLst>
        </c:ser>
        <c:ser>
          <c:idx val="4"/>
          <c:order val="3"/>
          <c:tx>
            <c:strRef>
              <c:f>'D25'!$B$35</c:f>
              <c:strCache>
                <c:ptCount val="1"/>
                <c:pt idx="0">
                  <c:v>BEI</c:v>
                </c:pt>
              </c:strCache>
            </c:strRef>
          </c:tx>
          <c:spPr>
            <a:solidFill>
              <a:srgbClr val="D9B28B"/>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'D25'!$C$32:$G$32</c:f>
              <c:strCache>
                <c:ptCount val="5"/>
                <c:pt idx="0">
                  <c:v>I</c:v>
                </c:pt>
                <c:pt idx="1">
                  <c:v>II</c:v>
                </c:pt>
                <c:pt idx="2">
                  <c:v>III</c:v>
                </c:pt>
                <c:pt idx="3">
                  <c:v>IV</c:v>
                </c:pt>
                <c:pt idx="4">
                  <c:v>I</c:v>
                </c:pt>
              </c:strCache>
            </c:strRef>
          </c:cat>
          <c:val>
            <c:numRef>
              <c:f>'D25'!$C$35:$G$35</c:f>
              <c:numCache>
                <c:formatCode>0.0</c:formatCode>
                <c:ptCount val="5"/>
                <c:pt idx="0">
                  <c:v>12.1</c:v>
                </c:pt>
                <c:pt idx="1">
                  <c:v>12.5</c:v>
                </c:pt>
                <c:pt idx="2">
                  <c:v>12.1</c:v>
                </c:pt>
                <c:pt idx="3">
                  <c:v>10.5</c:v>
                </c:pt>
                <c:pt idx="4">
                  <c:v>10.675063111536977</c:v>
                </c:pt>
              </c:numCache>
            </c:numRef>
          </c:val>
          <c:extLst>
            <c:ext xmlns:c16="http://schemas.microsoft.com/office/drawing/2014/chart" uri="{C3380CC4-5D6E-409C-BE32-E72D297353CC}">
              <c16:uniqueId val="{00000004-929F-44E1-8CC5-9F305734112A}"/>
            </c:ext>
          </c:extLst>
        </c:ser>
        <c:ser>
          <c:idx val="3"/>
          <c:order val="4"/>
          <c:tx>
            <c:strRef>
              <c:f>'D25'!$B$37</c:f>
              <c:strCache>
                <c:ptCount val="1"/>
                <c:pt idx="0">
                  <c:v>Comisia Europeană</c:v>
                </c:pt>
              </c:strCache>
            </c:strRef>
          </c:tx>
          <c:spPr>
            <a:solidFill>
              <a:srgbClr val="F7EEE5"/>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'D25'!$C$32:$G$32</c:f>
              <c:strCache>
                <c:ptCount val="5"/>
                <c:pt idx="0">
                  <c:v>I</c:v>
                </c:pt>
                <c:pt idx="1">
                  <c:v>II</c:v>
                </c:pt>
                <c:pt idx="2">
                  <c:v>III</c:v>
                </c:pt>
                <c:pt idx="3">
                  <c:v>IV</c:v>
                </c:pt>
                <c:pt idx="4">
                  <c:v>I</c:v>
                </c:pt>
              </c:strCache>
            </c:strRef>
          </c:cat>
          <c:val>
            <c:numRef>
              <c:f>'D25'!$C$37:$G$37</c:f>
              <c:numCache>
                <c:formatCode>0.0</c:formatCode>
                <c:ptCount val="5"/>
                <c:pt idx="0">
                  <c:v>7.6</c:v>
                </c:pt>
                <c:pt idx="1">
                  <c:v>7.8</c:v>
                </c:pt>
                <c:pt idx="2">
                  <c:v>8.8000000000000007</c:v>
                </c:pt>
                <c:pt idx="3">
                  <c:v>8.6999999999999993</c:v>
                </c:pt>
                <c:pt idx="4">
                  <c:v>8.9337374928596471</c:v>
                </c:pt>
              </c:numCache>
            </c:numRef>
          </c:val>
          <c:extLst>
            <c:ext xmlns:c16="http://schemas.microsoft.com/office/drawing/2014/chart" uri="{C3380CC4-5D6E-409C-BE32-E72D297353CC}">
              <c16:uniqueId val="{00000003-929F-44E1-8CC5-9F305734112A}"/>
            </c:ext>
          </c:extLst>
        </c:ser>
        <c:ser>
          <c:idx val="5"/>
          <c:order val="5"/>
          <c:tx>
            <c:strRef>
              <c:f>'D25'!$B$38</c:f>
              <c:strCache>
                <c:ptCount val="1"/>
                <c:pt idx="0">
                  <c:v>FIDA</c:v>
                </c:pt>
              </c:strCache>
            </c:strRef>
          </c:tx>
          <c:spPr>
            <a:solidFill>
              <a:srgbClr val="BFBFBF"/>
            </a:solidFill>
            <a:ln w="15875">
              <a:noFill/>
            </a:ln>
            <a:effectLst/>
          </c:spPr>
          <c:invertIfNegative val="0"/>
          <c:cat>
            <c:strRef>
              <c:f>'D25'!$C$32:$G$32</c:f>
              <c:strCache>
                <c:ptCount val="5"/>
                <c:pt idx="0">
                  <c:v>I</c:v>
                </c:pt>
                <c:pt idx="1">
                  <c:v>II</c:v>
                </c:pt>
                <c:pt idx="2">
                  <c:v>III</c:v>
                </c:pt>
                <c:pt idx="3">
                  <c:v>IV</c:v>
                </c:pt>
                <c:pt idx="4">
                  <c:v>I</c:v>
                </c:pt>
              </c:strCache>
            </c:strRef>
          </c:cat>
          <c:val>
            <c:numRef>
              <c:f>'D25'!$C$38:$G$38</c:f>
              <c:numCache>
                <c:formatCode>0.0</c:formatCode>
                <c:ptCount val="5"/>
                <c:pt idx="0">
                  <c:v>2</c:v>
                </c:pt>
                <c:pt idx="1">
                  <c:v>2</c:v>
                </c:pt>
                <c:pt idx="2">
                  <c:v>1.9</c:v>
                </c:pt>
                <c:pt idx="3">
                  <c:v>1.7</c:v>
                </c:pt>
                <c:pt idx="4">
                  <c:v>1.7880834362158882</c:v>
                </c:pt>
              </c:numCache>
            </c:numRef>
          </c:val>
          <c:extLst>
            <c:ext xmlns:c16="http://schemas.microsoft.com/office/drawing/2014/chart" uri="{C3380CC4-5D6E-409C-BE32-E72D297353CC}">
              <c16:uniqueId val="{00000005-929F-44E1-8CC5-9F305734112A}"/>
            </c:ext>
          </c:extLst>
        </c:ser>
        <c:ser>
          <c:idx val="6"/>
          <c:order val="6"/>
          <c:tx>
            <c:strRef>
              <c:f>'D25'!$B$39</c:f>
              <c:strCache>
                <c:ptCount val="1"/>
                <c:pt idx="0">
                  <c:v>Alți creditori</c:v>
                </c:pt>
              </c:strCache>
            </c:strRef>
          </c:tx>
          <c:spPr>
            <a:solidFill>
              <a:srgbClr val="A6A6A6"/>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'D25'!$C$32:$G$32</c:f>
              <c:strCache>
                <c:ptCount val="5"/>
                <c:pt idx="0">
                  <c:v>I</c:v>
                </c:pt>
                <c:pt idx="1">
                  <c:v>II</c:v>
                </c:pt>
                <c:pt idx="2">
                  <c:v>III</c:v>
                </c:pt>
                <c:pt idx="3">
                  <c:v>IV</c:v>
                </c:pt>
                <c:pt idx="4">
                  <c:v>I</c:v>
                </c:pt>
              </c:strCache>
            </c:strRef>
          </c:cat>
          <c:val>
            <c:numRef>
              <c:f>'D25'!$C$39:$G$39</c:f>
              <c:numCache>
                <c:formatCode>0.0</c:formatCode>
                <c:ptCount val="5"/>
                <c:pt idx="0">
                  <c:v>11.300000000000011</c:v>
                </c:pt>
                <c:pt idx="1">
                  <c:v>11.200000000000003</c:v>
                </c:pt>
                <c:pt idx="2">
                  <c:v>11.300000000000011</c:v>
                </c:pt>
                <c:pt idx="3">
                  <c:v>11.599999999999994</c:v>
                </c:pt>
                <c:pt idx="4">
                  <c:v>11.814756122279732</c:v>
                </c:pt>
              </c:numCache>
            </c:numRef>
          </c:val>
          <c:extLs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75"/>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01706384"/>
        <c:crosses val="autoZero"/>
        <c:auto val="1"/>
        <c:lblAlgn val="ctr"/>
        <c:lblOffset val="100"/>
        <c:noMultiLvlLbl val="0"/>
      </c:catAx>
      <c:valAx>
        <c:axId val="1501706384"/>
        <c:scaling>
          <c:orientation val="minMax"/>
          <c:max val="100"/>
        </c:scaling>
        <c:delete val="0"/>
        <c:axPos val="l"/>
        <c:majorGridlines>
          <c:spPr>
            <a:ln w="9525" cap="flat" cmpd="sng" algn="ctr">
              <a:solidFill>
                <a:schemeClr val="tx1">
                  <a:lumMod val="15000"/>
                  <a:lumOff val="85000"/>
                </a:schemeClr>
              </a:solidFill>
              <a:prstDash val="dash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01705968"/>
        <c:crosses val="autoZero"/>
        <c:crossBetween val="between"/>
        <c:majorUnit val="10"/>
      </c:valAx>
      <c:spPr>
        <a:noFill/>
        <a:ln>
          <a:noFill/>
        </a:ln>
        <a:effectLst/>
      </c:spPr>
    </c:plotArea>
    <c:legend>
      <c:legendPos val="b"/>
      <c:layout>
        <c:manualLayout>
          <c:xMode val="edge"/>
          <c:yMode val="edge"/>
          <c:x val="5.4354256398887524E-2"/>
          <c:y val="0.86234972058059922"/>
          <c:w val="0.89085372337019442"/>
          <c:h val="0.1239045712326680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49551691548048E-2"/>
          <c:y val="4.7669114961831592E-2"/>
          <c:w val="0.89630859433013654"/>
          <c:h val="0.78914070185417429"/>
        </c:manualLayout>
      </c:layout>
      <c:barChart>
        <c:barDir val="col"/>
        <c:grouping val="clustered"/>
        <c:varyColors val="0"/>
        <c:ser>
          <c:idx val="1"/>
          <c:order val="0"/>
          <c:tx>
            <c:strRef>
              <c:f>'D3'!$B$28</c:f>
              <c:strCache>
                <c:ptCount val="1"/>
                <c:pt idx="0">
                  <c:v>Cont curent </c:v>
                </c:pt>
              </c:strCache>
            </c:strRef>
          </c:tx>
          <c:spPr>
            <a:solidFill>
              <a:schemeClr val="tx1">
                <a:lumMod val="60000"/>
                <a:lumOff val="40000"/>
              </a:schemeClr>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'D3'!$C$26:$G$27</c:f>
              <c:multiLvlStrCache>
                <c:ptCount val="5"/>
                <c:lvl>
                  <c:pt idx="0">
                    <c:v>I</c:v>
                  </c:pt>
                  <c:pt idx="1">
                    <c:v>II</c:v>
                  </c:pt>
                  <c:pt idx="2">
                    <c:v>III</c:v>
                  </c:pt>
                  <c:pt idx="3">
                    <c:v>IV</c:v>
                  </c:pt>
                  <c:pt idx="4">
                    <c:v>I</c:v>
                  </c:pt>
                </c:lvl>
                <c:lvl>
                  <c:pt idx="0">
                    <c:v>2024</c:v>
                  </c:pt>
                  <c:pt idx="4">
                    <c:v>2025</c:v>
                  </c:pt>
                </c:lvl>
              </c:multiLvlStrCache>
            </c:multiLvlStrRef>
          </c:cat>
          <c:val>
            <c:numRef>
              <c:f>'D3'!$C$28:$G$28</c:f>
              <c:numCache>
                <c:formatCode>#,##0.00</c:formatCode>
                <c:ptCount val="5"/>
                <c:pt idx="0">
                  <c:v>-447.72000000000025</c:v>
                </c:pt>
                <c:pt idx="1">
                  <c:v>-711.04</c:v>
                </c:pt>
                <c:pt idx="2">
                  <c:v>-873.9699999999998</c:v>
                </c:pt>
                <c:pt idx="3">
                  <c:v>-884.27</c:v>
                </c:pt>
                <c:pt idx="4">
                  <c:v>-1020.4961588000006</c:v>
                </c:pt>
              </c:numCache>
            </c:numRef>
          </c:val>
          <c:extLst>
            <c:ext xmlns:c16="http://schemas.microsoft.com/office/drawing/2014/chart" uri="{C3380CC4-5D6E-409C-BE32-E72D297353CC}">
              <c16:uniqueId val="{00000000-B442-4A92-A74A-A69A5EE79E2E}"/>
            </c:ext>
          </c:extLst>
        </c:ser>
        <c:ser>
          <c:idx val="2"/>
          <c:order val="1"/>
          <c:tx>
            <c:strRef>
              <c:f>'D3'!$B$29</c:f>
              <c:strCache>
                <c:ptCount val="1"/>
                <c:pt idx="0">
                  <c:v>Contul de capital</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'D3'!$C$26:$G$27</c:f>
              <c:multiLvlStrCache>
                <c:ptCount val="5"/>
                <c:lvl>
                  <c:pt idx="0">
                    <c:v>I</c:v>
                  </c:pt>
                  <c:pt idx="1">
                    <c:v>II</c:v>
                  </c:pt>
                  <c:pt idx="2">
                    <c:v>III</c:v>
                  </c:pt>
                  <c:pt idx="3">
                    <c:v>IV</c:v>
                  </c:pt>
                  <c:pt idx="4">
                    <c:v>I</c:v>
                  </c:pt>
                </c:lvl>
                <c:lvl>
                  <c:pt idx="0">
                    <c:v>2024</c:v>
                  </c:pt>
                  <c:pt idx="4">
                    <c:v>2025</c:v>
                  </c:pt>
                </c:lvl>
              </c:multiLvlStrCache>
            </c:multiLvlStrRef>
          </c:cat>
          <c:val>
            <c:numRef>
              <c:f>'D3'!$C$29:$G$29</c:f>
              <c:numCache>
                <c:formatCode>#,##0.00</c:formatCode>
                <c:ptCount val="5"/>
                <c:pt idx="0">
                  <c:v>16.3</c:v>
                </c:pt>
                <c:pt idx="1">
                  <c:v>16.5</c:v>
                </c:pt>
                <c:pt idx="2">
                  <c:v>20.769999999999996</c:v>
                </c:pt>
                <c:pt idx="3">
                  <c:v>28.27</c:v>
                </c:pt>
                <c:pt idx="4">
                  <c:v>12.73615279</c:v>
                </c:pt>
              </c:numCache>
            </c:numRef>
          </c:val>
          <c:extLst>
            <c:ext xmlns:c16="http://schemas.microsoft.com/office/drawing/2014/chart" uri="{C3380CC4-5D6E-409C-BE32-E72D297353CC}">
              <c16:uniqueId val="{00000001-B442-4A92-A74A-A69A5EE79E2E}"/>
            </c:ext>
          </c:extLst>
        </c:ser>
        <c:ser>
          <c:idx val="3"/>
          <c:order val="2"/>
          <c:tx>
            <c:strRef>
              <c:f>'D3'!$B$30</c:f>
              <c:strCache>
                <c:ptCount val="1"/>
                <c:pt idx="0">
                  <c:v>Contul financiar</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'D3'!$C$26:$G$27</c:f>
              <c:multiLvlStrCache>
                <c:ptCount val="5"/>
                <c:lvl>
                  <c:pt idx="0">
                    <c:v>I</c:v>
                  </c:pt>
                  <c:pt idx="1">
                    <c:v>II</c:v>
                  </c:pt>
                  <c:pt idx="2">
                    <c:v>III</c:v>
                  </c:pt>
                  <c:pt idx="3">
                    <c:v>IV</c:v>
                  </c:pt>
                  <c:pt idx="4">
                    <c:v>I</c:v>
                  </c:pt>
                </c:lvl>
                <c:lvl>
                  <c:pt idx="0">
                    <c:v>2024</c:v>
                  </c:pt>
                  <c:pt idx="4">
                    <c:v>2025</c:v>
                  </c:pt>
                </c:lvl>
              </c:multiLvlStrCache>
            </c:multiLvlStrRef>
          </c:cat>
          <c:val>
            <c:numRef>
              <c:f>'D3'!$C$30:$G$30</c:f>
              <c:numCache>
                <c:formatCode>#,##0.00</c:formatCode>
                <c:ptCount val="5"/>
                <c:pt idx="0">
                  <c:v>-511.4440299900001</c:v>
                </c:pt>
                <c:pt idx="1">
                  <c:v>-503.71518696999993</c:v>
                </c:pt>
                <c:pt idx="2">
                  <c:v>-819.88282588999982</c:v>
                </c:pt>
                <c:pt idx="3">
                  <c:v>-988.96964648000016</c:v>
                </c:pt>
                <c:pt idx="4">
                  <c:v>-901.06860281000013</c:v>
                </c:pt>
              </c:numCache>
            </c:numRef>
          </c:val>
          <c:extLst>
            <c:ext xmlns:c16="http://schemas.microsoft.com/office/drawing/2014/chart" uri="{C3380CC4-5D6E-409C-BE32-E72D297353CC}">
              <c16:uniqueId val="{00000002-B442-4A92-A74A-A69A5EE79E2E}"/>
            </c:ext>
          </c:extLst>
        </c:ser>
        <c:dLbls>
          <c:showLegendKey val="0"/>
          <c:showVal val="0"/>
          <c:showCatName val="0"/>
          <c:showSerName val="0"/>
          <c:showPercent val="0"/>
          <c:showBubbleSize val="0"/>
        </c:dLbls>
        <c:gapWidth val="111"/>
        <c:axId val="1408496384"/>
        <c:axId val="2067158672"/>
        <c:extLst>
          <c:ext xmlns:c15="http://schemas.microsoft.com/office/drawing/2012/chart" uri="{02D57815-91ED-43cb-92C2-25804820EDAC}">
            <c15:filteredBarSeries>
              <c15:ser>
                <c:idx val="4"/>
                <c:order val="3"/>
                <c:tx>
                  <c:strRef>
                    <c:extLst>
                      <c:ext uri="{02D57815-91ED-43cb-92C2-25804820EDAC}">
                        <c15:formulaRef>
                          <c15:sqref>'D3 (2)'!#REF!</c15:sqref>
                        </c15:formulaRef>
                      </c:ext>
                    </c:extLst>
                    <c:strCache>
                      <c:ptCount val="1"/>
                      <c:pt idx="0">
                        <c:v>#REF!</c:v>
                      </c:pt>
                    </c:strCache>
                  </c:strRef>
                </c:tx>
                <c:spPr>
                  <a:solidFill>
                    <a:schemeClr val="accent5"/>
                  </a:solidFill>
                  <a:ln>
                    <a:noFill/>
                  </a:ln>
                  <a:effectLst/>
                </c:spPr>
                <c:invertIfNegative val="0"/>
                <c:cat>
                  <c:multiLvlStrRef>
                    <c:extLst>
                      <c:ext uri="{02D57815-91ED-43cb-92C2-25804820EDAC}">
                        <c15:formulaRef>
                          <c15:sqref>'D3'!$C$26:$G$27</c15:sqref>
                        </c15:formulaRef>
                      </c:ext>
                    </c:extLst>
                    <c:multiLvlStrCache>
                      <c:ptCount val="5"/>
                      <c:lvl>
                        <c:pt idx="0">
                          <c:v>I</c:v>
                        </c:pt>
                        <c:pt idx="1">
                          <c:v>II</c:v>
                        </c:pt>
                        <c:pt idx="2">
                          <c:v>III</c:v>
                        </c:pt>
                        <c:pt idx="3">
                          <c:v>IV</c:v>
                        </c:pt>
                        <c:pt idx="4">
                          <c:v>I</c:v>
                        </c:pt>
                      </c:lvl>
                      <c:lvl>
                        <c:pt idx="0">
                          <c:v>2024</c:v>
                        </c:pt>
                        <c:pt idx="4">
                          <c:v>2025</c:v>
                        </c:pt>
                      </c:lvl>
                    </c:multiLvlStrCache>
                  </c:multiLvlStrRef>
                </c:cat>
                <c:val>
                  <c:numRef>
                    <c:extLst>
                      <c:ext uri="{02D57815-91ED-43cb-92C2-25804820EDAC}">
                        <c15:formulaRef>
                          <c15:sqref>'D3 (2)'!#REF!</c15:sqref>
                        </c15:formulaRef>
                      </c:ext>
                    </c:extLst>
                    <c:numCache>
                      <c:formatCode>General</c:formatCode>
                      <c:ptCount val="1"/>
                      <c:pt idx="0">
                        <c:v>1</c:v>
                      </c:pt>
                    </c:numCache>
                  </c:numRef>
                </c:val>
                <c:extLst>
                  <c:ext xmlns:c16="http://schemas.microsoft.com/office/drawing/2014/chart" uri="{C3380CC4-5D6E-409C-BE32-E72D297353CC}">
                    <c16:uniqueId val="{00000003-B442-4A92-A74A-A69A5EE79E2E}"/>
                  </c:ext>
                </c:extLst>
              </c15:ser>
            </c15:filteredBarSeries>
          </c:ext>
        </c:extLst>
      </c:bar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067158672"/>
        <c:crosses val="autoZero"/>
        <c:auto val="1"/>
        <c:lblAlgn val="ctr"/>
        <c:lblOffset val="100"/>
        <c:noMultiLvlLbl val="0"/>
      </c:catAx>
      <c:valAx>
        <c:axId val="2067158672"/>
        <c:scaling>
          <c:orientation val="minMax"/>
          <c:max val="200"/>
          <c:min val="-12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08496384"/>
        <c:crosses val="autoZero"/>
        <c:crossBetween val="between"/>
        <c:majorUnit val="2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'D26'!$B$36</c:f>
              <c:strCache>
                <c:ptCount val="1"/>
                <c:pt idx="0">
                  <c:v>Pe termen scurt</c:v>
                </c:pt>
              </c:strCache>
            </c:strRef>
          </c:tx>
          <c:spPr>
            <a:solidFill>
              <a:schemeClr val="accent2"/>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'D26'!$C$33:$G$34</c:f>
              <c:multiLvlStrCache>
                <c:ptCount val="5"/>
                <c:lvl>
                  <c:pt idx="0">
                    <c:v>I</c:v>
                  </c:pt>
                  <c:pt idx="1">
                    <c:v>II</c:v>
                  </c:pt>
                  <c:pt idx="2">
                    <c:v>III</c:v>
                  </c:pt>
                  <c:pt idx="3">
                    <c:v>IV</c:v>
                  </c:pt>
                  <c:pt idx="4">
                    <c:v>I</c:v>
                  </c:pt>
                </c:lvl>
                <c:lvl>
                  <c:pt idx="0">
                    <c:v>2024</c:v>
                  </c:pt>
                  <c:pt idx="4">
                    <c:v>2025</c:v>
                  </c:pt>
                </c:lvl>
              </c:multiLvlStrCache>
            </c:multiLvlStrRef>
          </c:cat>
          <c:val>
            <c:numRef>
              <c:f>'D26'!$C$36:$G$36</c:f>
              <c:numCache>
                <c:formatCode>#,##0.00</c:formatCode>
                <c:ptCount val="5"/>
                <c:pt idx="0">
                  <c:v>2679.62</c:v>
                </c:pt>
                <c:pt idx="1">
                  <c:v>2586.2399999999998</c:v>
                </c:pt>
                <c:pt idx="2">
                  <c:v>2614.58</c:v>
                </c:pt>
                <c:pt idx="3">
                  <c:v>2418.19</c:v>
                </c:pt>
                <c:pt idx="4">
                  <c:v>2634.2599999999998</c:v>
                </c:pt>
              </c:numCache>
            </c:numRef>
          </c:val>
          <c:extLst>
            <c:ext xmlns:c16="http://schemas.microsoft.com/office/drawing/2014/chart" uri="{C3380CC4-5D6E-409C-BE32-E72D297353CC}">
              <c16:uniqueId val="{00000000-49A8-4B53-B013-3102B9A3BD46}"/>
            </c:ext>
          </c:extLst>
        </c:ser>
        <c:ser>
          <c:idx val="2"/>
          <c:order val="2"/>
          <c:tx>
            <c:strRef>
              <c:f>'D26'!$B$37</c:f>
              <c:strCache>
                <c:ptCount val="1"/>
                <c:pt idx="0">
                  <c:v>Pe termen lung</c:v>
                </c:pt>
              </c:strCache>
            </c:strRef>
          </c:tx>
          <c:spPr>
            <a:solidFill>
              <a:schemeClr val="accent3"/>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'D26'!$C$33:$G$34</c:f>
              <c:multiLvlStrCache>
                <c:ptCount val="5"/>
                <c:lvl>
                  <c:pt idx="0">
                    <c:v>I</c:v>
                  </c:pt>
                  <c:pt idx="1">
                    <c:v>II</c:v>
                  </c:pt>
                  <c:pt idx="2">
                    <c:v>III</c:v>
                  </c:pt>
                  <c:pt idx="3">
                    <c:v>IV</c:v>
                  </c:pt>
                  <c:pt idx="4">
                    <c:v>I</c:v>
                  </c:pt>
                </c:lvl>
                <c:lvl>
                  <c:pt idx="0">
                    <c:v>2024</c:v>
                  </c:pt>
                  <c:pt idx="4">
                    <c:v>2025</c:v>
                  </c:pt>
                </c:lvl>
              </c:multiLvlStrCache>
            </c:multiLvlStrRef>
          </c:cat>
          <c:val>
            <c:numRef>
              <c:f>'D26'!$C$37:$G$37</c:f>
              <c:numCache>
                <c:formatCode>#,##0.00</c:formatCode>
                <c:ptCount val="5"/>
                <c:pt idx="0">
                  <c:v>3584.82</c:v>
                </c:pt>
                <c:pt idx="1">
                  <c:v>3531.01</c:v>
                </c:pt>
                <c:pt idx="2">
                  <c:v>3569.84</c:v>
                </c:pt>
                <c:pt idx="3">
                  <c:v>3484.88</c:v>
                </c:pt>
                <c:pt idx="4">
                  <c:v>3539.63</c:v>
                </c:pt>
              </c:numCache>
            </c:numRef>
          </c:val>
          <c:extLst>
            <c:ext xmlns:c16="http://schemas.microsoft.com/office/drawing/2014/chart" uri="{C3380CC4-5D6E-409C-BE32-E72D297353CC}">
              <c16:uniqueId val="{00000001-49A8-4B53-B013-3102B9A3BD46}"/>
            </c:ext>
          </c:extLst>
        </c:ser>
        <c:dLbls>
          <c:showLegendKey val="0"/>
          <c:showVal val="0"/>
          <c:showCatName val="0"/>
          <c:showSerName val="0"/>
          <c:showPercent val="0"/>
          <c:showBubbleSize val="0"/>
        </c:dLbls>
        <c:gapWidth val="219"/>
        <c:overlap val="-27"/>
        <c:axId val="1189340256"/>
        <c:axId val="1097582464"/>
      </c:barChart>
      <c:lineChart>
        <c:grouping val="standard"/>
        <c:varyColors val="0"/>
        <c:ser>
          <c:idx val="0"/>
          <c:order val="0"/>
          <c:tx>
            <c:strRef>
              <c:f>'D26'!$B$35</c:f>
              <c:strCache>
                <c:ptCount val="1"/>
                <c:pt idx="0">
                  <c:v>Datoria externă privată</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6.3872247458186329E-2"/>
                  <c:y val="-2.72457541529689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B5-497B-9732-33205A3843E5}"/>
                </c:ext>
              </c:extLst>
            </c:dLbl>
            <c:dLbl>
              <c:idx val="1"/>
              <c:layout>
                <c:manualLayout>
                  <c:x val="-6.3872247458186343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B5-497B-9732-33205A3843E5}"/>
                </c:ext>
              </c:extLst>
            </c:dLbl>
            <c:dLbl>
              <c:idx val="2"/>
              <c:layout>
                <c:manualLayout>
                  <c:x val="-6.3872247458186315E-2"/>
                  <c:y val="-3.74626125681383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B5-497B-9732-33205A3843E5}"/>
                </c:ext>
              </c:extLst>
            </c:dLbl>
            <c:dLbl>
              <c:idx val="3"/>
              <c:layout>
                <c:manualLayout>
                  <c:x val="-6.7065859831095684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B5-497B-9732-33205A3843E5}"/>
                </c:ext>
              </c:extLst>
            </c:dLbl>
            <c:dLbl>
              <c:idx val="4"/>
              <c:layout>
                <c:manualLayout>
                  <c:x val="-5.7485022712367675E-2"/>
                  <c:y val="-3.0651373624692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B5-497B-9732-33205A3843E5}"/>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bg2">
                          <a:lumMod val="50000"/>
                        </a:schemeClr>
                      </a:solidFill>
                      <a:round/>
                    </a:ln>
                    <a:effectLst/>
                  </c:spPr>
                </c15:leaderLines>
              </c:ext>
            </c:extLst>
          </c:dLbls>
          <c:cat>
            <c:multiLvlStrRef>
              <c:f>'D26'!$C$33:$G$34</c:f>
              <c:multiLvlStrCache>
                <c:ptCount val="5"/>
                <c:lvl>
                  <c:pt idx="0">
                    <c:v>I</c:v>
                  </c:pt>
                  <c:pt idx="1">
                    <c:v>II</c:v>
                  </c:pt>
                  <c:pt idx="2">
                    <c:v>III</c:v>
                  </c:pt>
                  <c:pt idx="3">
                    <c:v>IV</c:v>
                  </c:pt>
                  <c:pt idx="4">
                    <c:v>I</c:v>
                  </c:pt>
                </c:lvl>
                <c:lvl>
                  <c:pt idx="0">
                    <c:v>2024</c:v>
                  </c:pt>
                  <c:pt idx="4">
                    <c:v>2025</c:v>
                  </c:pt>
                </c:lvl>
              </c:multiLvlStrCache>
            </c:multiLvlStrRef>
          </c:cat>
          <c:val>
            <c:numRef>
              <c:f>'D26'!$C$35:$G$35</c:f>
              <c:numCache>
                <c:formatCode>#,##0.00</c:formatCode>
                <c:ptCount val="5"/>
                <c:pt idx="0">
                  <c:v>6264.44</c:v>
                </c:pt>
                <c:pt idx="1">
                  <c:v>6117.25</c:v>
                </c:pt>
                <c:pt idx="2">
                  <c:v>6184.42</c:v>
                </c:pt>
                <c:pt idx="3">
                  <c:v>5903.07</c:v>
                </c:pt>
                <c:pt idx="4">
                  <c:v>6173.8899999999994</c:v>
                </c:pt>
              </c:numCache>
            </c:numRef>
          </c:val>
          <c:smooth val="0"/>
          <c:extLst>
            <c:ext xmlns:c16="http://schemas.microsoft.com/office/drawing/2014/chart" uri="{C3380CC4-5D6E-409C-BE32-E72D297353CC}">
              <c16:uniqueId val="{00000002-49A8-4B53-B013-3102B9A3BD46}"/>
            </c:ext>
          </c:extLst>
        </c:ser>
        <c:dLbls>
          <c:showLegendKey val="0"/>
          <c:showVal val="0"/>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1189340256"/>
        <c:crosses val="autoZero"/>
        <c:crossBetween val="between"/>
      </c:valAx>
      <c:spPr>
        <a:noFill/>
        <a:ln>
          <a:noFill/>
        </a:ln>
        <a:effectLst/>
      </c:spPr>
    </c:plotArea>
    <c:legend>
      <c:legendPos val="b"/>
      <c:layout>
        <c:manualLayout>
          <c:xMode val="edge"/>
          <c:yMode val="edge"/>
          <c:x val="1.6622375202681228E-2"/>
          <c:y val="0.9167559298948561"/>
          <c:w val="0.95536111111111111"/>
          <c:h val="6.222593971225880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2771689080956023"/>
          <c:y val="0.24617340140698521"/>
          <c:w val="0.59666252017696242"/>
          <c:h val="0.623299486662244"/>
        </c:manualLayout>
      </c:layout>
      <c:pieChart>
        <c:varyColors val="1"/>
        <c:ser>
          <c:idx val="0"/>
          <c:order val="0"/>
          <c:dPt>
            <c:idx val="0"/>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1-61FD-4758-AD22-CAA7A17BCE74}"/>
              </c:ext>
            </c:extLst>
          </c:dPt>
          <c:dPt>
            <c:idx val="1"/>
            <c:bubble3D val="0"/>
            <c:spPr>
              <a:solidFill>
                <a:srgbClr val="BC7C42"/>
              </a:solidFill>
              <a:ln w="19050">
                <a:solidFill>
                  <a:schemeClr val="lt1"/>
                </a:solidFill>
              </a:ln>
              <a:effectLst/>
            </c:spPr>
            <c:extLst>
              <c:ext xmlns:c16="http://schemas.microsoft.com/office/drawing/2014/chart" uri="{C3380CC4-5D6E-409C-BE32-E72D297353CC}">
                <c16:uniqueId val="{00000003-61FD-4758-AD22-CAA7A17BCE74}"/>
              </c:ext>
            </c:extLst>
          </c:dPt>
          <c:dPt>
            <c:idx val="2"/>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05-61FD-4758-AD22-CAA7A17BCE74}"/>
              </c:ext>
            </c:extLst>
          </c:dPt>
          <c:dPt>
            <c:idx val="3"/>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7-E57D-4D26-9BA1-76AA8C9B4F8F}"/>
              </c:ext>
            </c:extLst>
          </c:dPt>
          <c:dLbls>
            <c:dLbl>
              <c:idx val="0"/>
              <c:layout>
                <c:manualLayout>
                  <c:x val="-3.487704239672744E-2"/>
                  <c:y val="-0.1778199083876297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713713508724104"/>
                      <c:h val="0.16254630719859325"/>
                    </c:manualLayout>
                  </c15:layout>
                </c:ext>
                <c:ext xmlns:c16="http://schemas.microsoft.com/office/drawing/2014/chart" uri="{C3380CC4-5D6E-409C-BE32-E72D297353CC}">
                  <c16:uniqueId val="{00000001-61FD-4758-AD22-CAA7A17BCE74}"/>
                </c:ext>
              </c:extLst>
            </c:dLbl>
            <c:dLbl>
              <c:idx val="1"/>
              <c:layout>
                <c:manualLayout>
                  <c:x val="3.4480170454935039E-2"/>
                  <c:y val="4.5939877322137564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1FD-4758-AD22-CAA7A17BCE74}"/>
                </c:ext>
              </c:extLst>
            </c:dLbl>
            <c:dLbl>
              <c:idx val="2"/>
              <c:layout>
                <c:manualLayout>
                  <c:x val="-3.561181457337035E-2"/>
                  <c:y val="0.11353443331258399"/>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61FD-4758-AD22-CAA7A17BCE74}"/>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'D26'!$I$35:$I$38</c:f>
              <c:strCache>
                <c:ptCount val="4"/>
                <c:pt idx="0">
                  <c:v>Împrumuturi</c:v>
                </c:pt>
                <c:pt idx="1">
                  <c:v>Credite comerciale şi avansuri</c:v>
                </c:pt>
                <c:pt idx="2">
                  <c:v>Alte angajamente aferente datoriei</c:v>
                </c:pt>
                <c:pt idx="3">
                  <c:v>Numerar şi depozite</c:v>
                </c:pt>
              </c:strCache>
            </c:strRef>
          </c:cat>
          <c:val>
            <c:numRef>
              <c:f>'D26'!$J$35:$J$38</c:f>
              <c:numCache>
                <c:formatCode>0.0%</c:formatCode>
                <c:ptCount val="4"/>
                <c:pt idx="0">
                  <c:v>0.48755970708904761</c:v>
                </c:pt>
                <c:pt idx="1">
                  <c:v>0.38334826179280812</c:v>
                </c:pt>
                <c:pt idx="2">
                  <c:v>9.7219095254369628E-2</c:v>
                </c:pt>
                <c:pt idx="3">
                  <c:v>3.1872935863774703E-2</c:v>
                </c:pt>
              </c:numCache>
            </c:numRef>
          </c:val>
          <c:extLst>
            <c:ext xmlns:c16="http://schemas.microsoft.com/office/drawing/2014/chart" uri="{C3380CC4-5D6E-409C-BE32-E72D297353CC}">
              <c16:uniqueId val="{00000006-61FD-4758-AD22-CAA7A17BCE7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25805295673199E-2"/>
          <c:y val="3.9105462694356191E-2"/>
          <c:w val="0.90294195105566499"/>
          <c:h val="0.58891946523342498"/>
        </c:manualLayout>
      </c:layout>
      <c:barChart>
        <c:barDir val="col"/>
        <c:grouping val="stacked"/>
        <c:varyColors val="0"/>
        <c:ser>
          <c:idx val="0"/>
          <c:order val="0"/>
          <c:tx>
            <c:strRef>
              <c:f>'D27'!$B$35</c:f>
              <c:strCache>
                <c:ptCount val="1"/>
                <c:pt idx="0">
                  <c:v>Societăţi nefinanciare</c:v>
                </c:pt>
              </c:strCache>
            </c:strRef>
          </c:tx>
          <c:spPr>
            <a:solidFill>
              <a:srgbClr val="774F27"/>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'D27'!$C$33:$G$34</c:f>
              <c:multiLvlStrCache>
                <c:ptCount val="5"/>
                <c:lvl>
                  <c:pt idx="0">
                    <c:v>I</c:v>
                  </c:pt>
                  <c:pt idx="1">
                    <c:v>II</c:v>
                  </c:pt>
                  <c:pt idx="2">
                    <c:v>III</c:v>
                  </c:pt>
                  <c:pt idx="3">
                    <c:v>IV</c:v>
                  </c:pt>
                  <c:pt idx="4">
                    <c:v>I</c:v>
                  </c:pt>
                </c:lvl>
                <c:lvl>
                  <c:pt idx="0">
                    <c:v>2024</c:v>
                  </c:pt>
                  <c:pt idx="4">
                    <c:v>2025</c:v>
                  </c:pt>
                </c:lvl>
              </c:multiLvlStrCache>
            </c:multiLvlStrRef>
          </c:cat>
          <c:val>
            <c:numRef>
              <c:f>'D27'!$C$35:$G$35</c:f>
              <c:numCache>
                <c:formatCode>#,##0.00</c:formatCode>
                <c:ptCount val="5"/>
                <c:pt idx="0">
                  <c:v>3559.97</c:v>
                </c:pt>
                <c:pt idx="1">
                  <c:v>3459.7000000000003</c:v>
                </c:pt>
                <c:pt idx="2">
                  <c:v>3482.34</c:v>
                </c:pt>
                <c:pt idx="3">
                  <c:v>3253.09</c:v>
                </c:pt>
                <c:pt idx="4">
                  <c:v>3479.9199999999996</c:v>
                </c:pt>
              </c:numCache>
            </c:numRef>
          </c:val>
          <c:extLst>
            <c:ext xmlns:c16="http://schemas.microsoft.com/office/drawing/2014/chart" uri="{C3380CC4-5D6E-409C-BE32-E72D297353CC}">
              <c16:uniqueId val="{00000000-747D-428A-A218-0E5D489D3595}"/>
            </c:ext>
          </c:extLst>
        </c:ser>
        <c:ser>
          <c:idx val="1"/>
          <c:order val="1"/>
          <c:tx>
            <c:strRef>
              <c:f>'D27'!$B$36</c:f>
              <c:strCache>
                <c:ptCount val="1"/>
                <c:pt idx="0">
                  <c:v>Investiții directe: creditarea intragrup</c:v>
                </c:pt>
              </c:strCache>
            </c:strRef>
          </c:tx>
          <c:spPr>
            <a:solidFill>
              <a:srgbClr val="B27E4E"/>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'D27'!$C$33:$G$34</c:f>
              <c:multiLvlStrCache>
                <c:ptCount val="5"/>
                <c:lvl>
                  <c:pt idx="0">
                    <c:v>I</c:v>
                  </c:pt>
                  <c:pt idx="1">
                    <c:v>II</c:v>
                  </c:pt>
                  <c:pt idx="2">
                    <c:v>III</c:v>
                  </c:pt>
                  <c:pt idx="3">
                    <c:v>IV</c:v>
                  </c:pt>
                  <c:pt idx="4">
                    <c:v>I</c:v>
                  </c:pt>
                </c:lvl>
                <c:lvl>
                  <c:pt idx="0">
                    <c:v>2024</c:v>
                  </c:pt>
                  <c:pt idx="4">
                    <c:v>2025</c:v>
                  </c:pt>
                </c:lvl>
              </c:multiLvlStrCache>
            </c:multiLvlStrRef>
          </c:cat>
          <c:val>
            <c:numRef>
              <c:f>'D27'!$C$36:$G$36</c:f>
              <c:numCache>
                <c:formatCode>#,##0.00</c:formatCode>
                <c:ptCount val="5"/>
                <c:pt idx="0">
                  <c:v>1857.89</c:v>
                </c:pt>
                <c:pt idx="1">
                  <c:v>1824.3000000000002</c:v>
                </c:pt>
                <c:pt idx="2">
                  <c:v>1831.48</c:v>
                </c:pt>
                <c:pt idx="3">
                  <c:v>1793.83</c:v>
                </c:pt>
                <c:pt idx="4">
                  <c:v>1819.19</c:v>
                </c:pt>
              </c:numCache>
            </c:numRef>
          </c:val>
          <c:extLst>
            <c:ext xmlns:c16="http://schemas.microsoft.com/office/drawing/2014/chart" uri="{C3380CC4-5D6E-409C-BE32-E72D297353CC}">
              <c16:uniqueId val="{00000001-747D-428A-A218-0E5D489D3595}"/>
            </c:ext>
          </c:extLst>
        </c:ser>
        <c:ser>
          <c:idx val="2"/>
          <c:order val="2"/>
          <c:tx>
            <c:strRef>
              <c:f>'D27'!$B$37</c:f>
              <c:strCache>
                <c:ptCount val="1"/>
                <c:pt idx="0">
                  <c:v>Societăți care acceptă depozite</c:v>
                </c:pt>
              </c:strCache>
            </c:strRef>
          </c:tx>
          <c:spPr>
            <a:solidFill>
              <a:srgbClr val="E5C9AD"/>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'D27'!$C$33:$G$34</c:f>
              <c:multiLvlStrCache>
                <c:ptCount val="5"/>
                <c:lvl>
                  <c:pt idx="0">
                    <c:v>I</c:v>
                  </c:pt>
                  <c:pt idx="1">
                    <c:v>II</c:v>
                  </c:pt>
                  <c:pt idx="2">
                    <c:v>III</c:v>
                  </c:pt>
                  <c:pt idx="3">
                    <c:v>IV</c:v>
                  </c:pt>
                  <c:pt idx="4">
                    <c:v>I</c:v>
                  </c:pt>
                </c:lvl>
                <c:lvl>
                  <c:pt idx="0">
                    <c:v>2024</c:v>
                  </c:pt>
                  <c:pt idx="4">
                    <c:v>2025</c:v>
                  </c:pt>
                </c:lvl>
              </c:multiLvlStrCache>
            </c:multiLvlStrRef>
          </c:cat>
          <c:val>
            <c:numRef>
              <c:f>'D27'!$C$37:$G$37</c:f>
              <c:numCache>
                <c:formatCode>#,##0.00</c:formatCode>
                <c:ptCount val="5"/>
                <c:pt idx="0">
                  <c:v>463.73</c:v>
                </c:pt>
                <c:pt idx="1">
                  <c:v>439.76</c:v>
                </c:pt>
                <c:pt idx="2">
                  <c:v>455.96</c:v>
                </c:pt>
                <c:pt idx="3">
                  <c:v>453.56000000000006</c:v>
                </c:pt>
                <c:pt idx="4">
                  <c:v>456.69</c:v>
                </c:pt>
              </c:numCache>
            </c:numRef>
          </c:val>
          <c:extLst>
            <c:ext xmlns:c16="http://schemas.microsoft.com/office/drawing/2014/chart" uri="{C3380CC4-5D6E-409C-BE32-E72D297353CC}">
              <c16:uniqueId val="{00000002-747D-428A-A218-0E5D489D3595}"/>
            </c:ext>
          </c:extLst>
        </c:ser>
        <c:ser>
          <c:idx val="3"/>
          <c:order val="3"/>
          <c:tx>
            <c:strRef>
              <c:f>'D27'!$B$38</c:f>
              <c:strCache>
                <c:ptCount val="1"/>
                <c:pt idx="0">
                  <c:v>Alte societăţi financiare</c:v>
                </c:pt>
              </c:strCache>
            </c:strRef>
          </c:tx>
          <c:spPr>
            <a:solidFill>
              <a:srgbClr val="F8F0E8"/>
            </a:solidFill>
            <a:ln w="15875">
              <a:noFill/>
            </a:ln>
            <a:effectLst/>
          </c:spPr>
          <c:invertIfNegative val="0"/>
          <c:cat>
            <c:multiLvlStrRef>
              <c:f>'D27'!$C$33:$G$34</c:f>
              <c:multiLvlStrCache>
                <c:ptCount val="5"/>
                <c:lvl>
                  <c:pt idx="0">
                    <c:v>I</c:v>
                  </c:pt>
                  <c:pt idx="1">
                    <c:v>II</c:v>
                  </c:pt>
                  <c:pt idx="2">
                    <c:v>III</c:v>
                  </c:pt>
                  <c:pt idx="3">
                    <c:v>IV</c:v>
                  </c:pt>
                  <c:pt idx="4">
                    <c:v>I</c:v>
                  </c:pt>
                </c:lvl>
                <c:lvl>
                  <c:pt idx="0">
                    <c:v>2024</c:v>
                  </c:pt>
                  <c:pt idx="4">
                    <c:v>2025</c:v>
                  </c:pt>
                </c:lvl>
              </c:multiLvlStrCache>
            </c:multiLvlStrRef>
          </c:cat>
          <c:val>
            <c:numRef>
              <c:f>'D27'!$C$38:$G$38</c:f>
              <c:numCache>
                <c:formatCode>#,##0.00</c:formatCode>
                <c:ptCount val="5"/>
                <c:pt idx="0">
                  <c:v>310.89999999999998</c:v>
                </c:pt>
                <c:pt idx="1">
                  <c:v>320.75</c:v>
                </c:pt>
                <c:pt idx="2">
                  <c:v>339.93</c:v>
                </c:pt>
                <c:pt idx="3">
                  <c:v>328.74</c:v>
                </c:pt>
                <c:pt idx="4">
                  <c:v>340.5</c:v>
                </c:pt>
              </c:numCache>
            </c:numRef>
          </c:val>
          <c:extLst>
            <c:ext xmlns:c16="http://schemas.microsoft.com/office/drawing/2014/chart" uri="{C3380CC4-5D6E-409C-BE32-E72D297353CC}">
              <c16:uniqueId val="{00000003-747D-428A-A218-0E5D489D3595}"/>
            </c:ext>
          </c:extLst>
        </c:ser>
        <c:ser>
          <c:idx val="4"/>
          <c:order val="4"/>
          <c:tx>
            <c:strRef>
              <c:f>'D27'!$B$39</c:f>
              <c:strCache>
                <c:ptCount val="1"/>
                <c:pt idx="0">
                  <c:v>Gospodăriile populaţiei şi IFSLSGP</c:v>
                </c:pt>
              </c:strCache>
            </c:strRef>
          </c:tx>
          <c:spPr>
            <a:solidFill>
              <a:srgbClr val="5C3D1E"/>
            </a:solidFill>
            <a:ln w="15875">
              <a:noFill/>
            </a:ln>
            <a:effectLst/>
          </c:spPr>
          <c:invertIfNegative val="0"/>
          <c:cat>
            <c:multiLvlStrRef>
              <c:f>'D27'!$C$33:$G$34</c:f>
              <c:multiLvlStrCache>
                <c:ptCount val="5"/>
                <c:lvl>
                  <c:pt idx="0">
                    <c:v>I</c:v>
                  </c:pt>
                  <c:pt idx="1">
                    <c:v>II</c:v>
                  </c:pt>
                  <c:pt idx="2">
                    <c:v>III</c:v>
                  </c:pt>
                  <c:pt idx="3">
                    <c:v>IV</c:v>
                  </c:pt>
                  <c:pt idx="4">
                    <c:v>I</c:v>
                  </c:pt>
                </c:lvl>
                <c:lvl>
                  <c:pt idx="0">
                    <c:v>2024</c:v>
                  </c:pt>
                  <c:pt idx="4">
                    <c:v>2025</c:v>
                  </c:pt>
                </c:lvl>
              </c:multiLvlStrCache>
            </c:multiLvlStrRef>
          </c:cat>
          <c:val>
            <c:numRef>
              <c:f>'D27'!$C$39:$G$39</c:f>
              <c:numCache>
                <c:formatCode>#,##0.00</c:formatCode>
                <c:ptCount val="5"/>
                <c:pt idx="0">
                  <c:v>71.95</c:v>
                </c:pt>
                <c:pt idx="1">
                  <c:v>72.740000000000009</c:v>
                </c:pt>
                <c:pt idx="2">
                  <c:v>74.709999999999994</c:v>
                </c:pt>
                <c:pt idx="3">
                  <c:v>73.849999999999994</c:v>
                </c:pt>
                <c:pt idx="4">
                  <c:v>77.58</c:v>
                </c:pt>
              </c:numCache>
            </c:numRef>
          </c:val>
          <c:extLst>
            <c:ext xmlns:c16="http://schemas.microsoft.com/office/drawing/2014/chart" uri="{C3380CC4-5D6E-409C-BE32-E72D297353CC}">
              <c16:uniqueId val="{00000004-747D-428A-A218-0E5D489D3595}"/>
            </c:ext>
          </c:extLst>
        </c:ser>
        <c:dLbls>
          <c:showLegendKey val="0"/>
          <c:showVal val="0"/>
          <c:showCatName val="0"/>
          <c:showSerName val="0"/>
          <c:showPercent val="0"/>
          <c:showBubbleSize val="0"/>
        </c:dLbls>
        <c:gapWidth val="82"/>
        <c:overlap val="100"/>
        <c:axId val="634430112"/>
        <c:axId val="634412224"/>
      </c:barChart>
      <c:catAx>
        <c:axId val="634430112"/>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12224"/>
        <c:crosses val="autoZero"/>
        <c:auto val="1"/>
        <c:lblAlgn val="ctr"/>
        <c:lblOffset val="100"/>
        <c:noMultiLvlLbl val="0"/>
      </c:catAx>
      <c:valAx>
        <c:axId val="634412224"/>
        <c:scaling>
          <c:orientation val="minMax"/>
          <c:max val="700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30112"/>
        <c:crosses val="autoZero"/>
        <c:crossBetween val="between"/>
      </c:valAx>
      <c:spPr>
        <a:noFill/>
        <a:ln>
          <a:noFill/>
        </a:ln>
        <a:effectLst/>
      </c:spPr>
    </c:plotArea>
    <c:legend>
      <c:legendPos val="b"/>
      <c:layout>
        <c:manualLayout>
          <c:xMode val="edge"/>
          <c:yMode val="edge"/>
          <c:x val="9.4192059466712497E-2"/>
          <c:y val="0.83603223065305843"/>
          <c:w val="0.86968532610736571"/>
          <c:h val="0.1328696010849715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'D28'!$C$29</c:f>
              <c:strCache>
                <c:ptCount val="1"/>
                <c:pt idx="0">
                  <c:v>31.03.2025</c:v>
                </c:pt>
              </c:strCache>
            </c:strRef>
          </c:tx>
          <c:dPt>
            <c:idx val="0"/>
            <c:bubble3D val="0"/>
            <c:spPr>
              <a:solidFill>
                <a:srgbClr val="AE947A"/>
              </a:solidFill>
              <a:ln w="19050">
                <a:solidFill>
                  <a:schemeClr val="lt1"/>
                </a:solidFill>
              </a:ln>
              <a:effectLst/>
            </c:spPr>
            <c:extLst>
              <c:ext xmlns:c16="http://schemas.microsoft.com/office/drawing/2014/chart" uri="{C3380CC4-5D6E-409C-BE32-E72D297353CC}">
                <c16:uniqueId val="{00000001-AF4E-4284-B1A5-726F1043D0ED}"/>
              </c:ext>
            </c:extLst>
          </c:dPt>
          <c:dPt>
            <c:idx val="1"/>
            <c:bubble3D val="0"/>
            <c:spPr>
              <a:solidFill>
                <a:srgbClr val="CEBEAE"/>
              </a:solidFill>
              <a:ln w="19050">
                <a:solidFill>
                  <a:schemeClr val="lt1"/>
                </a:solidFill>
              </a:ln>
              <a:effectLst/>
            </c:spPr>
            <c:extLst>
              <c:ext xmlns:c16="http://schemas.microsoft.com/office/drawing/2014/chart" uri="{C3380CC4-5D6E-409C-BE32-E72D297353CC}">
                <c16:uniqueId val="{00000003-AF4E-4284-B1A5-726F1043D0ED}"/>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7-AF4E-4284-B1A5-726F1043D0ED}"/>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9-AF4E-4284-B1A5-726F1043D0ED}"/>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AF4E-4284-B1A5-726F1043D0ED}"/>
              </c:ext>
            </c:extLst>
          </c:dPt>
          <c:dPt>
            <c:idx val="5"/>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D-AF4E-4284-B1A5-726F1043D0ED}"/>
              </c:ext>
            </c:extLst>
          </c:dPt>
          <c:dPt>
            <c:idx val="6"/>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F-AF4E-4284-B1A5-726F1043D0ED}"/>
              </c:ext>
            </c:extLst>
          </c:dPt>
          <c:dPt>
            <c:idx val="7"/>
            <c:bubble3D val="0"/>
            <c:spPr>
              <a:solidFill>
                <a:srgbClr val="5A4938"/>
              </a:solidFill>
              <a:ln w="19050">
                <a:solidFill>
                  <a:schemeClr val="lt1"/>
                </a:solidFill>
              </a:ln>
              <a:effectLst/>
            </c:spPr>
            <c:extLst>
              <c:ext xmlns:c16="http://schemas.microsoft.com/office/drawing/2014/chart" uri="{C3380CC4-5D6E-409C-BE32-E72D297353CC}">
                <c16:uniqueId val="{00000011-AF4E-4284-B1A5-726F1043D0ED}"/>
              </c:ext>
            </c:extLst>
          </c:dPt>
          <c:dLbls>
            <c:dLbl>
              <c:idx val="0"/>
              <c:layout>
                <c:manualLayout>
                  <c:x val="7.5750574656428815E-2"/>
                  <c:y val="-7.028279630674418E-2"/>
                </c:manualLayout>
              </c:layout>
              <c:tx>
                <c:rich>
                  <a:bodyPr/>
                  <a:lstStyle/>
                  <a:p>
                    <a:fld id="{4803C6DC-3AA7-4237-91CC-E2F1B2B07159}" type="CATEGORYNAME">
                      <a:rPr lang="en-US"/>
                      <a:pPr/>
                      <a:t>[CATEGORY NAME]</a:t>
                    </a:fld>
                    <a:r>
                      <a:rPr lang="en-US" baseline="0"/>
                      <a:t>
84,8%</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F4E-4284-B1A5-726F1043D0ED}"/>
                </c:ext>
              </c:extLst>
            </c:dLbl>
            <c:dLbl>
              <c:idx val="1"/>
              <c:layout>
                <c:manualLayout>
                  <c:x val="-3.9058976927400998E-2"/>
                  <c:y val="-9.754651261218556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7976822341651741"/>
                      <c:h val="0.32327560116989645"/>
                    </c:manualLayout>
                  </c15:layout>
                </c:ext>
                <c:ext xmlns:c16="http://schemas.microsoft.com/office/drawing/2014/chart" uri="{C3380CC4-5D6E-409C-BE32-E72D297353CC}">
                  <c16:uniqueId val="{00000003-AF4E-4284-B1A5-726F1043D0ED}"/>
                </c:ext>
              </c:extLst>
            </c:dLbl>
            <c:dLbl>
              <c:idx val="2"/>
              <c:layout>
                <c:manualLayout>
                  <c:x val="6.8220639086780818E-2"/>
                  <c:y val="-0.18531673397445209"/>
                </c:manualLayout>
              </c:layout>
              <c:tx>
                <c:rich>
                  <a:bodyPr/>
                  <a:lstStyle/>
                  <a:p>
                    <a:fld id="{63817BA4-3E95-4D87-8ECE-6C2470C68149}" type="CATEGORYNAME">
                      <a:rPr lang="en-US"/>
                      <a:pPr/>
                      <a:t>[CATEGORY NAME]</a:t>
                    </a:fld>
                    <a:r>
                      <a:rPr lang="en-US" baseline="0"/>
                      <a:t>
51,9%</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F4E-4284-B1A5-726F1043D0ED}"/>
                </c:ext>
              </c:extLst>
            </c:dLbl>
            <c:dLbl>
              <c:idx val="3"/>
              <c:tx>
                <c:rich>
                  <a:bodyPr/>
                  <a:lstStyle/>
                  <a:p>
                    <a:fld id="{DB8B4F83-78DD-489A-B039-579FF1CCE26C}" type="CATEGORYNAME">
                      <a:rPr lang="en-US">
                        <a:solidFill>
                          <a:sysClr val="windowText" lastClr="000000"/>
                        </a:solidFill>
                      </a:rPr>
                      <a:pPr/>
                      <a:t>[CATEGORY NAME]</a:t>
                    </a:fld>
                    <a:r>
                      <a:rPr lang="en-US" baseline="0">
                        <a:solidFill>
                          <a:sysClr val="windowText" lastClr="000000"/>
                        </a:solidFill>
                      </a:rPr>
                      <a:t>
31,3%</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AF4E-4284-B1A5-726F1043D0ED}"/>
                </c:ext>
              </c:extLst>
            </c:dLbl>
            <c:dLbl>
              <c:idx val="4"/>
              <c:layout>
                <c:manualLayout>
                  <c:x val="-3.4573939127174321E-4"/>
                  <c:y val="-7.2462745314880478E-2"/>
                </c:manualLayout>
              </c:layout>
              <c:tx>
                <c:rich>
                  <a:bodyPr/>
                  <a:lstStyle/>
                  <a:p>
                    <a:fld id="{E95E4113-AAC2-44F7-96D0-A5C120931D76}" type="CATEGORYNAME">
                      <a:rPr lang="en-US"/>
                      <a:pPr/>
                      <a:t>[CATEGORY NAME]</a:t>
                    </a:fld>
                    <a:r>
                      <a:rPr lang="en-US" baseline="0"/>
                      <a:t>
9,5%</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038923395445135"/>
                      <c:h val="0.1767659203361131"/>
                    </c:manualLayout>
                  </c15:layout>
                  <c15:dlblFieldTable/>
                  <c15:showDataLabelsRange val="0"/>
                </c:ext>
                <c:ext xmlns:c16="http://schemas.microsoft.com/office/drawing/2014/chart" uri="{C3380CC4-5D6E-409C-BE32-E72D297353CC}">
                  <c16:uniqueId val="{0000000B-AF4E-4284-B1A5-726F1043D0ED}"/>
                </c:ext>
              </c:extLst>
            </c:dLbl>
            <c:dLbl>
              <c:idx val="5"/>
              <c:layout>
                <c:manualLayout>
                  <c:x val="1.9545687223879622E-2"/>
                  <c:y val="-3.0352209777545418E-2"/>
                </c:manualLayout>
              </c:layout>
              <c:tx>
                <c:rich>
                  <a:bodyPr/>
                  <a:lstStyle/>
                  <a:p>
                    <a:fld id="{58730174-FC14-45CA-9517-B0D490920800}" type="CATEGORYNAME">
                      <a:rPr lang="en-US"/>
                      <a:pPr/>
                      <a:t>[CATEGORY NAME]</a:t>
                    </a:fld>
                    <a:r>
                      <a:rPr lang="en-US" baseline="0"/>
                      <a:t>
5,6%</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287996609119512"/>
                      <c:h val="0.19999552088478259"/>
                    </c:manualLayout>
                  </c15:layout>
                  <c15:dlblFieldTable/>
                  <c15:showDataLabelsRange val="0"/>
                </c:ext>
                <c:ext xmlns:c16="http://schemas.microsoft.com/office/drawing/2014/chart" uri="{C3380CC4-5D6E-409C-BE32-E72D297353CC}">
                  <c16:uniqueId val="{0000000D-AF4E-4284-B1A5-726F1043D0ED}"/>
                </c:ext>
              </c:extLst>
            </c:dLbl>
            <c:dLbl>
              <c:idx val="6"/>
              <c:layout>
                <c:manualLayout>
                  <c:x val="-3.3851324140038051E-3"/>
                  <c:y val="6.2726982190069364E-2"/>
                </c:manualLayout>
              </c:layout>
              <c:tx>
                <c:rich>
                  <a:bodyPr/>
                  <a:lstStyle/>
                  <a:p>
                    <a:fld id="{F5064F53-053C-4539-A1F8-6A98E3E6F730}" type="CATEGORYNAME">
                      <a:rPr lang="en-US"/>
                      <a:pPr/>
                      <a:t>[CATEGORY NAME]</a:t>
                    </a:fld>
                    <a:r>
                      <a:rPr lang="en-US" baseline="0"/>
                      <a:t>
1,7%</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AF4E-4284-B1A5-726F1043D0ED}"/>
                </c:ext>
              </c:extLst>
            </c:dLbl>
            <c:dLbl>
              <c:idx val="7"/>
              <c:tx>
                <c:rich>
                  <a:bodyPr/>
                  <a:lstStyle/>
                  <a:p>
                    <a:r>
                      <a:rPr lang="en-US" baseline="0"/>
                      <a:t>Organizații internaționale </a:t>
                    </a:r>
                  </a:p>
                  <a:p>
                    <a:r>
                      <a:rPr lang="en-US" baseline="0"/>
                      <a:t>8,3%</a:t>
                    </a:r>
                    <a:endParaRPr lang="en-US"/>
                  </a:p>
                </c:rich>
              </c:tx>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AF4E-4284-B1A5-726F1043D0ED}"/>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'D28'!$B$30:$B$37</c15:sqref>
                  </c15:fullRef>
                </c:ext>
              </c:extLst>
              <c:f>('D28'!$B$30:$B$31,'D28'!$B$33:$B$37)</c:f>
              <c:strCache>
                <c:ptCount val="7"/>
                <c:pt idx="0">
                  <c:v>Alți creditori</c:v>
                </c:pt>
                <c:pt idx="1">
                  <c:v>Societăţi care acceptă depozite, exclusiv BC</c:v>
                </c:pt>
                <c:pt idx="2">
                  <c:v>BERD </c:v>
                </c:pt>
                <c:pt idx="3">
                  <c:v>BEI </c:v>
                </c:pt>
                <c:pt idx="4">
                  <c:v>CFI </c:v>
                </c:pt>
                <c:pt idx="5">
                  <c:v>BCDMN </c:v>
                </c:pt>
                <c:pt idx="6">
                  <c:v>BDCE </c:v>
                </c:pt>
              </c:strCache>
            </c:strRef>
          </c:cat>
          <c:val>
            <c:numRef>
              <c:extLst>
                <c:ext xmlns:c15="http://schemas.microsoft.com/office/drawing/2012/chart" uri="{02D57815-91ED-43cb-92C2-25804820EDAC}">
                  <c15:fullRef>
                    <c15:sqref>'D28'!$C$30:$C$37</c15:sqref>
                  </c15:fullRef>
                </c:ext>
              </c:extLst>
              <c:f>('D28'!$C$30:$C$31,'D28'!$C$33:$C$37)</c:f>
              <c:numCache>
                <c:formatCode>#,##0.00</c:formatCode>
                <c:ptCount val="7"/>
                <c:pt idx="0">
                  <c:v>2553.0499999999997</c:v>
                </c:pt>
                <c:pt idx="1">
                  <c:v>206.88</c:v>
                </c:pt>
                <c:pt idx="2">
                  <c:v>129.91</c:v>
                </c:pt>
                <c:pt idx="3">
                  <c:v>78.39</c:v>
                </c:pt>
                <c:pt idx="4">
                  <c:v>23.67</c:v>
                </c:pt>
                <c:pt idx="5">
                  <c:v>13.93</c:v>
                </c:pt>
                <c:pt idx="6">
                  <c:v>4.3099999999999996</c:v>
                </c:pt>
              </c:numCache>
            </c:numRef>
          </c:val>
          <c:extLst>
            <c:ext xmlns:c15="http://schemas.microsoft.com/office/drawing/2012/chart" uri="{02D57815-91ED-43cb-92C2-25804820EDAC}">
              <c15:categoryFilterExceptions>
                <c15:categoryFilterException>
                  <c15:sqref>'D28'!$C$32</c15:sqref>
                  <c15:spPr xmlns:c15="http://schemas.microsoft.com/office/drawing/2012/chart">
                    <a:solidFill>
                      <a:srgbClr val="705A4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5E13-4C22-B94F-A7601619BEFD}"/>
            </c:ext>
          </c:extLst>
        </c:ser>
        <c:dLbls>
          <c:dLblPos val="bestFit"/>
          <c:showLegendKey val="0"/>
          <c:showVal val="1"/>
          <c:showCatName val="0"/>
          <c:showSerName val="0"/>
          <c:showPercent val="0"/>
          <c:showBubbleSize val="0"/>
          <c:showLeaderLines val="1"/>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latin typeface="Permian serif"/>
        </a:defRPr>
      </a:pPr>
      <a:endParaRPr lang="ro-MD"/>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582113104307"/>
          <c:y val="4.7669114961831592E-2"/>
          <c:w val="0.85969999769744809"/>
          <c:h val="0.69736448745876134"/>
        </c:manualLayout>
      </c:layout>
      <c:barChart>
        <c:barDir val="col"/>
        <c:grouping val="stacked"/>
        <c:varyColors val="0"/>
        <c:ser>
          <c:idx val="1"/>
          <c:order val="0"/>
          <c:tx>
            <c:strRef>
              <c:f>'D4'!$B$32</c:f>
              <c:strCache>
                <c:ptCount val="1"/>
                <c:pt idx="0">
                  <c:v>Bunuri </c:v>
                </c:pt>
              </c:strCache>
            </c:strRef>
          </c:tx>
          <c:spPr>
            <a:solidFill>
              <a:srgbClr val="9A6E50"/>
            </a:solidFill>
            <a:ln>
              <a:noFill/>
            </a:ln>
            <a:effectLst/>
          </c:spPr>
          <c:invertIfNegative val="0"/>
          <c:cat>
            <c:multiLvlStrRef>
              <c:f>'D4'!$C$28:$G$29</c:f>
              <c:multiLvlStrCache>
                <c:ptCount val="5"/>
                <c:lvl>
                  <c:pt idx="0">
                    <c:v>I</c:v>
                  </c:pt>
                  <c:pt idx="1">
                    <c:v>II</c:v>
                  </c:pt>
                  <c:pt idx="2">
                    <c:v>III</c:v>
                  </c:pt>
                  <c:pt idx="3">
                    <c:v>IV</c:v>
                  </c:pt>
                  <c:pt idx="4">
                    <c:v>I</c:v>
                  </c:pt>
                </c:lvl>
                <c:lvl>
                  <c:pt idx="0">
                    <c:v>2024</c:v>
                  </c:pt>
                  <c:pt idx="4">
                    <c:v>2025</c:v>
                  </c:pt>
                </c:lvl>
              </c:multiLvlStrCache>
            </c:multiLvlStrRef>
          </c:cat>
          <c:val>
            <c:numRef>
              <c:f>'D4'!$C$32:$G$32</c:f>
              <c:numCache>
                <c:formatCode>#,##0.00</c:formatCode>
                <c:ptCount val="5"/>
                <c:pt idx="0">
                  <c:v>797.12</c:v>
                </c:pt>
                <c:pt idx="1">
                  <c:v>707.94</c:v>
                </c:pt>
                <c:pt idx="2">
                  <c:v>701.21</c:v>
                </c:pt>
                <c:pt idx="3">
                  <c:v>807.25</c:v>
                </c:pt>
                <c:pt idx="4">
                  <c:v>691.02734999999996</c:v>
                </c:pt>
              </c:numCache>
            </c:numRef>
          </c:val>
          <c:extLst>
            <c:ext xmlns:c16="http://schemas.microsoft.com/office/drawing/2014/chart" uri="{C3380CC4-5D6E-409C-BE32-E72D297353CC}">
              <c16:uniqueId val="{00000000-DDA1-458A-A237-81603DB03298}"/>
            </c:ext>
          </c:extLst>
        </c:ser>
        <c:ser>
          <c:idx val="2"/>
          <c:order val="1"/>
          <c:tx>
            <c:strRef>
              <c:f>'D4'!$B$33</c:f>
              <c:strCache>
                <c:ptCount val="1"/>
                <c:pt idx="0">
                  <c:v>Servicii </c:v>
                </c:pt>
              </c:strCache>
            </c:strRef>
          </c:tx>
          <c:spPr>
            <a:solidFill>
              <a:schemeClr val="bg1">
                <a:lumMod val="85000"/>
              </a:schemeClr>
            </a:solidFill>
            <a:ln>
              <a:noFill/>
            </a:ln>
            <a:effectLst/>
          </c:spPr>
          <c:invertIfNegative val="0"/>
          <c:cat>
            <c:multiLvlStrRef>
              <c:f>'D4'!$C$28:$G$29</c:f>
              <c:multiLvlStrCache>
                <c:ptCount val="5"/>
                <c:lvl>
                  <c:pt idx="0">
                    <c:v>I</c:v>
                  </c:pt>
                  <c:pt idx="1">
                    <c:v>II</c:v>
                  </c:pt>
                  <c:pt idx="2">
                    <c:v>III</c:v>
                  </c:pt>
                  <c:pt idx="3">
                    <c:v>IV</c:v>
                  </c:pt>
                  <c:pt idx="4">
                    <c:v>I</c:v>
                  </c:pt>
                </c:lvl>
                <c:lvl>
                  <c:pt idx="0">
                    <c:v>2024</c:v>
                  </c:pt>
                  <c:pt idx="4">
                    <c:v>2025</c:v>
                  </c:pt>
                </c:lvl>
              </c:multiLvlStrCache>
            </c:multiLvlStrRef>
          </c:cat>
          <c:val>
            <c:numRef>
              <c:f>'D4'!$C$33:$G$33</c:f>
              <c:numCache>
                <c:formatCode>#,##0.00</c:formatCode>
                <c:ptCount val="5"/>
                <c:pt idx="0">
                  <c:v>568.54</c:v>
                </c:pt>
                <c:pt idx="1">
                  <c:v>683.86</c:v>
                </c:pt>
                <c:pt idx="2">
                  <c:v>740.2</c:v>
                </c:pt>
                <c:pt idx="3">
                  <c:v>711.13</c:v>
                </c:pt>
                <c:pt idx="4">
                  <c:v>626.05286265000007</c:v>
                </c:pt>
              </c:numCache>
            </c:numRef>
          </c:val>
          <c:extLst>
            <c:ext xmlns:c16="http://schemas.microsoft.com/office/drawing/2014/chart" uri="{C3380CC4-5D6E-409C-BE32-E72D297353CC}">
              <c16:uniqueId val="{00000001-DDA1-458A-A237-81603DB03298}"/>
            </c:ext>
          </c:extLst>
        </c:ser>
        <c:ser>
          <c:idx val="3"/>
          <c:order val="2"/>
          <c:tx>
            <c:strRef>
              <c:f>'D4'!$B$34</c:f>
              <c:strCache>
                <c:ptCount val="1"/>
                <c:pt idx="0">
                  <c:v>Venituri primare </c:v>
                </c:pt>
              </c:strCache>
            </c:strRef>
          </c:tx>
          <c:spPr>
            <a:solidFill>
              <a:srgbClr val="D4BCAC"/>
            </a:solidFill>
            <a:ln>
              <a:noFill/>
            </a:ln>
            <a:effectLst/>
          </c:spPr>
          <c:invertIfNegative val="0"/>
          <c:cat>
            <c:multiLvlStrRef>
              <c:f>'D4'!$C$28:$G$29</c:f>
              <c:multiLvlStrCache>
                <c:ptCount val="5"/>
                <c:lvl>
                  <c:pt idx="0">
                    <c:v>I</c:v>
                  </c:pt>
                  <c:pt idx="1">
                    <c:v>II</c:v>
                  </c:pt>
                  <c:pt idx="2">
                    <c:v>III</c:v>
                  </c:pt>
                  <c:pt idx="3">
                    <c:v>IV</c:v>
                  </c:pt>
                  <c:pt idx="4">
                    <c:v>I</c:v>
                  </c:pt>
                </c:lvl>
                <c:lvl>
                  <c:pt idx="0">
                    <c:v>2024</c:v>
                  </c:pt>
                  <c:pt idx="4">
                    <c:v>2025</c:v>
                  </c:pt>
                </c:lvl>
              </c:multiLvlStrCache>
            </c:multiLvlStrRef>
          </c:cat>
          <c:val>
            <c:numRef>
              <c:f>'D4'!$C$34:$G$34</c:f>
              <c:numCache>
                <c:formatCode>#,##0.00</c:formatCode>
                <c:ptCount val="5"/>
                <c:pt idx="0">
                  <c:v>256.18</c:v>
                </c:pt>
                <c:pt idx="1">
                  <c:v>308.18999999999994</c:v>
                </c:pt>
                <c:pt idx="2">
                  <c:v>294.70999999999998</c:v>
                </c:pt>
                <c:pt idx="3">
                  <c:v>275.87999999999994</c:v>
                </c:pt>
                <c:pt idx="4">
                  <c:v>208.78171068000003</c:v>
                </c:pt>
              </c:numCache>
            </c:numRef>
          </c:val>
          <c:extLst>
            <c:ext xmlns:c16="http://schemas.microsoft.com/office/drawing/2014/chart" uri="{C3380CC4-5D6E-409C-BE32-E72D297353CC}">
              <c16:uniqueId val="{00000002-DDA1-458A-A237-81603DB03298}"/>
            </c:ext>
          </c:extLst>
        </c:ser>
        <c:ser>
          <c:idx val="4"/>
          <c:order val="3"/>
          <c:tx>
            <c:strRef>
              <c:f>'D4'!$B$35</c:f>
              <c:strCache>
                <c:ptCount val="1"/>
                <c:pt idx="0">
                  <c:v>Venituri secundare</c:v>
                </c:pt>
              </c:strCache>
            </c:strRef>
          </c:tx>
          <c:spPr>
            <a:solidFill>
              <a:srgbClr val="6A4C38"/>
            </a:solidFill>
            <a:ln>
              <a:noFill/>
            </a:ln>
            <a:effectLst/>
          </c:spPr>
          <c:invertIfNegative val="0"/>
          <c:cat>
            <c:multiLvlStrRef>
              <c:f>'D4'!$C$28:$G$29</c:f>
              <c:multiLvlStrCache>
                <c:ptCount val="5"/>
                <c:lvl>
                  <c:pt idx="0">
                    <c:v>I</c:v>
                  </c:pt>
                  <c:pt idx="1">
                    <c:v>II</c:v>
                  </c:pt>
                  <c:pt idx="2">
                    <c:v>III</c:v>
                  </c:pt>
                  <c:pt idx="3">
                    <c:v>IV</c:v>
                  </c:pt>
                  <c:pt idx="4">
                    <c:v>I</c:v>
                  </c:pt>
                </c:lvl>
                <c:lvl>
                  <c:pt idx="0">
                    <c:v>2024</c:v>
                  </c:pt>
                  <c:pt idx="4">
                    <c:v>2025</c:v>
                  </c:pt>
                </c:lvl>
              </c:multiLvlStrCache>
            </c:multiLvlStrRef>
          </c:cat>
          <c:val>
            <c:numRef>
              <c:f>'D4'!$C$35:$G$35</c:f>
              <c:numCache>
                <c:formatCode>#,##0.00</c:formatCode>
                <c:ptCount val="5"/>
                <c:pt idx="0">
                  <c:v>469.67000000000007</c:v>
                </c:pt>
                <c:pt idx="1">
                  <c:v>508.4</c:v>
                </c:pt>
                <c:pt idx="2">
                  <c:v>615.58000000000004</c:v>
                </c:pt>
                <c:pt idx="3">
                  <c:v>537.81999999999994</c:v>
                </c:pt>
                <c:pt idx="4">
                  <c:v>523.15472555999997</c:v>
                </c:pt>
              </c:numCache>
            </c:numRef>
          </c:val>
          <c:extLst>
            <c:ext xmlns:c16="http://schemas.microsoft.com/office/drawing/2014/chart" uri="{C3380CC4-5D6E-409C-BE32-E72D297353CC}">
              <c16:uniqueId val="{00000003-DDA1-458A-A237-81603DB03298}"/>
            </c:ext>
          </c:extLst>
        </c:ser>
        <c:ser>
          <c:idx val="6"/>
          <c:order val="4"/>
          <c:tx>
            <c:strRef>
              <c:f>'D4'!$B$37</c:f>
              <c:strCache>
                <c:ptCount val="1"/>
                <c:pt idx="0">
                  <c:v>Bunuri </c:v>
                </c:pt>
              </c:strCache>
            </c:strRef>
          </c:tx>
          <c:spPr>
            <a:solidFill>
              <a:srgbClr val="9A6E50"/>
            </a:solidFill>
            <a:ln>
              <a:noFill/>
            </a:ln>
            <a:effectLst/>
          </c:spPr>
          <c:invertIfNegative val="0"/>
          <c:cat>
            <c:multiLvlStrRef>
              <c:f>'D4'!$C$28:$G$29</c:f>
              <c:multiLvlStrCache>
                <c:ptCount val="5"/>
                <c:lvl>
                  <c:pt idx="0">
                    <c:v>I</c:v>
                  </c:pt>
                  <c:pt idx="1">
                    <c:v>II</c:v>
                  </c:pt>
                  <c:pt idx="2">
                    <c:v>III</c:v>
                  </c:pt>
                  <c:pt idx="3">
                    <c:v>IV</c:v>
                  </c:pt>
                  <c:pt idx="4">
                    <c:v>I</c:v>
                  </c:pt>
                </c:lvl>
                <c:lvl>
                  <c:pt idx="0">
                    <c:v>2024</c:v>
                  </c:pt>
                  <c:pt idx="4">
                    <c:v>2025</c:v>
                  </c:pt>
                </c:lvl>
              </c:multiLvlStrCache>
            </c:multiLvlStrRef>
          </c:cat>
          <c:val>
            <c:numRef>
              <c:f>'D4'!$C$37:$G$37</c:f>
              <c:numCache>
                <c:formatCode>#,##0.00</c:formatCode>
                <c:ptCount val="5"/>
                <c:pt idx="0">
                  <c:v>-1881.91</c:v>
                </c:pt>
                <c:pt idx="1">
                  <c:v>-2081.44</c:v>
                </c:pt>
                <c:pt idx="2">
                  <c:v>-2296.2600000000002</c:v>
                </c:pt>
                <c:pt idx="3">
                  <c:v>-2373.83</c:v>
                </c:pt>
                <c:pt idx="4">
                  <c:v>-2316.7514353800002</c:v>
                </c:pt>
              </c:numCache>
            </c:numRef>
          </c:val>
          <c:extLst>
            <c:ext xmlns:c16="http://schemas.microsoft.com/office/drawing/2014/chart" uri="{C3380CC4-5D6E-409C-BE32-E72D297353CC}">
              <c16:uniqueId val="{00000004-DDA1-458A-A237-81603DB03298}"/>
            </c:ext>
          </c:extLst>
        </c:ser>
        <c:ser>
          <c:idx val="7"/>
          <c:order val="5"/>
          <c:tx>
            <c:strRef>
              <c:f>'D4'!$B$38</c:f>
              <c:strCache>
                <c:ptCount val="1"/>
                <c:pt idx="0">
                  <c:v>Servicii </c:v>
                </c:pt>
              </c:strCache>
            </c:strRef>
          </c:tx>
          <c:spPr>
            <a:solidFill>
              <a:schemeClr val="bg1">
                <a:lumMod val="85000"/>
              </a:schemeClr>
            </a:solidFill>
            <a:ln>
              <a:noFill/>
            </a:ln>
            <a:effectLst/>
          </c:spPr>
          <c:invertIfNegative val="0"/>
          <c:cat>
            <c:multiLvlStrRef>
              <c:f>'D4'!$C$28:$G$29</c:f>
              <c:multiLvlStrCache>
                <c:ptCount val="5"/>
                <c:lvl>
                  <c:pt idx="0">
                    <c:v>I</c:v>
                  </c:pt>
                  <c:pt idx="1">
                    <c:v>II</c:v>
                  </c:pt>
                  <c:pt idx="2">
                    <c:v>III</c:v>
                  </c:pt>
                  <c:pt idx="3">
                    <c:v>IV</c:v>
                  </c:pt>
                  <c:pt idx="4">
                    <c:v>I</c:v>
                  </c:pt>
                </c:lvl>
                <c:lvl>
                  <c:pt idx="0">
                    <c:v>2024</c:v>
                  </c:pt>
                  <c:pt idx="4">
                    <c:v>2025</c:v>
                  </c:pt>
                </c:lvl>
              </c:multiLvlStrCache>
            </c:multiLvlStrRef>
          </c:cat>
          <c:val>
            <c:numRef>
              <c:f>'D4'!$C$38:$G$38</c:f>
              <c:numCache>
                <c:formatCode>#,##0.00</c:formatCode>
                <c:ptCount val="5"/>
                <c:pt idx="0">
                  <c:v>-358.19</c:v>
                </c:pt>
                <c:pt idx="1">
                  <c:v>-444.08</c:v>
                </c:pt>
                <c:pt idx="2">
                  <c:v>-508.56</c:v>
                </c:pt>
                <c:pt idx="3">
                  <c:v>-474.1</c:v>
                </c:pt>
                <c:pt idx="4">
                  <c:v>-425.85446473000002</c:v>
                </c:pt>
              </c:numCache>
            </c:numRef>
          </c:val>
          <c:extLst>
            <c:ext xmlns:c16="http://schemas.microsoft.com/office/drawing/2014/chart" uri="{C3380CC4-5D6E-409C-BE32-E72D297353CC}">
              <c16:uniqueId val="{00000005-DDA1-458A-A237-81603DB03298}"/>
            </c:ext>
          </c:extLst>
        </c:ser>
        <c:ser>
          <c:idx val="8"/>
          <c:order val="6"/>
          <c:tx>
            <c:strRef>
              <c:f>'D4'!$B$39</c:f>
              <c:strCache>
                <c:ptCount val="1"/>
                <c:pt idx="0">
                  <c:v>Venituri primare </c:v>
                </c:pt>
              </c:strCache>
            </c:strRef>
          </c:tx>
          <c:spPr>
            <a:solidFill>
              <a:srgbClr val="D4BCAC"/>
            </a:solidFill>
            <a:ln>
              <a:noFill/>
            </a:ln>
            <a:effectLst/>
          </c:spPr>
          <c:invertIfNegative val="0"/>
          <c:cat>
            <c:multiLvlStrRef>
              <c:f>'D4'!$C$28:$G$29</c:f>
              <c:multiLvlStrCache>
                <c:ptCount val="5"/>
                <c:lvl>
                  <c:pt idx="0">
                    <c:v>I</c:v>
                  </c:pt>
                  <c:pt idx="1">
                    <c:v>II</c:v>
                  </c:pt>
                  <c:pt idx="2">
                    <c:v>III</c:v>
                  </c:pt>
                  <c:pt idx="3">
                    <c:v>IV</c:v>
                  </c:pt>
                  <c:pt idx="4">
                    <c:v>I</c:v>
                  </c:pt>
                </c:lvl>
                <c:lvl>
                  <c:pt idx="0">
                    <c:v>2024</c:v>
                  </c:pt>
                  <c:pt idx="4">
                    <c:v>2025</c:v>
                  </c:pt>
                </c:lvl>
              </c:multiLvlStrCache>
            </c:multiLvlStrRef>
          </c:cat>
          <c:val>
            <c:numRef>
              <c:f>'D4'!$C$39:$G$39</c:f>
              <c:numCache>
                <c:formatCode>#,##0.00</c:formatCode>
                <c:ptCount val="5"/>
                <c:pt idx="0">
                  <c:v>-180.69</c:v>
                </c:pt>
                <c:pt idx="1">
                  <c:v>-265.82</c:v>
                </c:pt>
                <c:pt idx="2">
                  <c:v>-291.60000000000002</c:v>
                </c:pt>
                <c:pt idx="3">
                  <c:v>-238.92</c:v>
                </c:pt>
                <c:pt idx="4">
                  <c:v>-204.13194698000001</c:v>
                </c:pt>
              </c:numCache>
            </c:numRef>
          </c:val>
          <c:extLst>
            <c:ext xmlns:c16="http://schemas.microsoft.com/office/drawing/2014/chart" uri="{C3380CC4-5D6E-409C-BE32-E72D297353CC}">
              <c16:uniqueId val="{00000006-DDA1-458A-A237-81603DB03298}"/>
            </c:ext>
          </c:extLst>
        </c:ser>
        <c:ser>
          <c:idx val="9"/>
          <c:order val="7"/>
          <c:tx>
            <c:strRef>
              <c:f>'D4'!$B$40</c:f>
              <c:strCache>
                <c:ptCount val="1"/>
                <c:pt idx="0">
                  <c:v>Venituri secundare</c:v>
                </c:pt>
              </c:strCache>
            </c:strRef>
          </c:tx>
          <c:spPr>
            <a:solidFill>
              <a:srgbClr val="6A4C38"/>
            </a:solidFill>
            <a:ln>
              <a:noFill/>
            </a:ln>
            <a:effectLst/>
          </c:spPr>
          <c:invertIfNegative val="0"/>
          <c:cat>
            <c:multiLvlStrRef>
              <c:f>'D4'!$C$28:$G$29</c:f>
              <c:multiLvlStrCache>
                <c:ptCount val="5"/>
                <c:lvl>
                  <c:pt idx="0">
                    <c:v>I</c:v>
                  </c:pt>
                  <c:pt idx="1">
                    <c:v>II</c:v>
                  </c:pt>
                  <c:pt idx="2">
                    <c:v>III</c:v>
                  </c:pt>
                  <c:pt idx="3">
                    <c:v>IV</c:v>
                  </c:pt>
                  <c:pt idx="4">
                    <c:v>I</c:v>
                  </c:pt>
                </c:lvl>
                <c:lvl>
                  <c:pt idx="0">
                    <c:v>2024</c:v>
                  </c:pt>
                  <c:pt idx="4">
                    <c:v>2025</c:v>
                  </c:pt>
                </c:lvl>
              </c:multiLvlStrCache>
            </c:multiLvlStrRef>
          </c:cat>
          <c:val>
            <c:numRef>
              <c:f>'D4'!$C$40:$G$40</c:f>
              <c:numCache>
                <c:formatCode>#,##0.00</c:formatCode>
                <c:ptCount val="5"/>
                <c:pt idx="0">
                  <c:v>-118.44</c:v>
                </c:pt>
                <c:pt idx="1">
                  <c:v>-128.09</c:v>
                </c:pt>
                <c:pt idx="2">
                  <c:v>-129.25</c:v>
                </c:pt>
                <c:pt idx="3">
                  <c:v>-129.5</c:v>
                </c:pt>
                <c:pt idx="4">
                  <c:v>-122.7749606</c:v>
                </c:pt>
              </c:numCache>
            </c:numRef>
          </c:val>
          <c:extLst>
            <c:ext xmlns:c16="http://schemas.microsoft.com/office/drawing/2014/chart" uri="{C3380CC4-5D6E-409C-BE32-E72D297353CC}">
              <c16:uniqueId val="{00000007-DDA1-458A-A237-81603DB03298}"/>
            </c:ext>
          </c:extLst>
        </c:ser>
        <c:dLbls>
          <c:showLegendKey val="0"/>
          <c:showVal val="0"/>
          <c:showCatName val="0"/>
          <c:showSerName val="0"/>
          <c:showPercent val="0"/>
          <c:showBubbleSize val="0"/>
        </c:dLbls>
        <c:gapWidth val="111"/>
        <c:overlap val="100"/>
        <c:axId val="1408496384"/>
        <c:axId val="2067158672"/>
      </c:barChart>
      <c:lineChart>
        <c:grouping val="standard"/>
        <c:varyColors val="0"/>
        <c:ser>
          <c:idx val="0"/>
          <c:order val="8"/>
          <c:tx>
            <c:strRef>
              <c:f>'D4'!$B$31</c:f>
              <c:strCache>
                <c:ptCount val="1"/>
                <c:pt idx="0">
                  <c:v>Export / intrări</c:v>
                </c:pt>
              </c:strCache>
            </c:strRef>
          </c:tx>
          <c:spPr>
            <a:ln w="158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'D4'!$C$31:$G$31</c:f>
              <c:numCache>
                <c:formatCode>#,##0.00</c:formatCode>
                <c:ptCount val="5"/>
                <c:pt idx="0">
                  <c:v>2091.5100000000002</c:v>
                </c:pt>
                <c:pt idx="1">
                  <c:v>2208.3900000000003</c:v>
                </c:pt>
                <c:pt idx="2">
                  <c:v>2351.7000000000003</c:v>
                </c:pt>
                <c:pt idx="3">
                  <c:v>2332.08</c:v>
                </c:pt>
                <c:pt idx="4">
                  <c:v>2049.0166488899999</c:v>
                </c:pt>
              </c:numCache>
            </c:numRef>
          </c:val>
          <c:smooth val="0"/>
          <c:extLst>
            <c:ext xmlns:c16="http://schemas.microsoft.com/office/drawing/2014/chart" uri="{C3380CC4-5D6E-409C-BE32-E72D297353CC}">
              <c16:uniqueId val="{00000008-DDA1-458A-A237-81603DB03298}"/>
            </c:ext>
          </c:extLst>
        </c:ser>
        <c:ser>
          <c:idx val="5"/>
          <c:order val="9"/>
          <c:tx>
            <c:strRef>
              <c:f>'D4'!$B$36</c:f>
              <c:strCache>
                <c:ptCount val="1"/>
                <c:pt idx="0">
                  <c:v>Import / ieșiri</c:v>
                </c:pt>
              </c:strCache>
            </c:strRef>
          </c:tx>
          <c:spPr>
            <a:ln w="28575" cap="rnd">
              <a:noFill/>
              <a:round/>
            </a:ln>
            <a:effectLst/>
          </c:spPr>
          <c:marker>
            <c:symbol val="none"/>
          </c:marker>
          <c:dLbls>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'D4'!$C$36:$G$36</c:f>
              <c:numCache>
                <c:formatCode>#,##0.00</c:formatCode>
                <c:ptCount val="5"/>
                <c:pt idx="0">
                  <c:v>-2539.23</c:v>
                </c:pt>
                <c:pt idx="1">
                  <c:v>-2919.4300000000003</c:v>
                </c:pt>
                <c:pt idx="2">
                  <c:v>-3225.67</c:v>
                </c:pt>
                <c:pt idx="3">
                  <c:v>-3216.35</c:v>
                </c:pt>
                <c:pt idx="4">
                  <c:v>-3069.5128076900005</c:v>
                </c:pt>
              </c:numCache>
            </c:numRef>
          </c:val>
          <c:smooth val="0"/>
          <c:extLst>
            <c:ext xmlns:c16="http://schemas.microsoft.com/office/drawing/2014/chart" uri="{C3380CC4-5D6E-409C-BE32-E72D297353CC}">
              <c16:uniqueId val="{00000009-DDA1-458A-A237-81603DB03298}"/>
            </c:ext>
          </c:extLst>
        </c:ser>
        <c:ser>
          <c:idx val="10"/>
          <c:order val="10"/>
          <c:tx>
            <c:strRef>
              <c:f>'D4'!$B$30</c:f>
              <c:strCache>
                <c:ptCount val="1"/>
                <c:pt idx="0">
                  <c:v>Cont curent </c:v>
                </c:pt>
              </c:strCache>
            </c:strRef>
          </c:tx>
          <c:spPr>
            <a:ln w="25400" cap="rnd">
              <a:noFill/>
              <a:round/>
            </a:ln>
            <a:effectLst/>
          </c:spPr>
          <c:marker>
            <c:symbol val="diamond"/>
            <c:size val="7"/>
            <c:spPr>
              <a:solidFill>
                <a:schemeClr val="bg2"/>
              </a:solidFill>
              <a:ln w="9525">
                <a:solidFill>
                  <a:schemeClr val="tx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'D4'!$C$30:$G$30</c:f>
              <c:numCache>
                <c:formatCode>#,##0.00</c:formatCode>
                <c:ptCount val="5"/>
                <c:pt idx="0">
                  <c:v>-447.7199999999998</c:v>
                </c:pt>
                <c:pt idx="1">
                  <c:v>-711.04</c:v>
                </c:pt>
                <c:pt idx="2">
                  <c:v>-873.9699999999998</c:v>
                </c:pt>
                <c:pt idx="3">
                  <c:v>-884.27</c:v>
                </c:pt>
                <c:pt idx="4">
                  <c:v>-1020.4961588000006</c:v>
                </c:pt>
              </c:numCache>
            </c:numRef>
          </c:val>
          <c:smooth val="0"/>
          <c:extLst>
            <c:ext xmlns:c16="http://schemas.microsoft.com/office/drawing/2014/chart" uri="{C3380CC4-5D6E-409C-BE32-E72D297353CC}">
              <c16:uniqueId val="{0000000A-DDA1-458A-A237-81603DB03298}"/>
            </c:ext>
          </c:extLst>
        </c:ser>
        <c:dLbls>
          <c:showLegendKey val="0"/>
          <c:showVal val="0"/>
          <c:showCatName val="0"/>
          <c:showSerName val="0"/>
          <c:showPercent val="0"/>
          <c:showBubbleSize val="0"/>
        </c:dLbls>
        <c:marker val="1"/>
        <c:smooth val="0"/>
        <c:axId val="1408496384"/>
        <c:axId val="2067158672"/>
      </c:line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067158672"/>
        <c:crosses val="autoZero"/>
        <c:auto val="1"/>
        <c:lblAlgn val="ctr"/>
        <c:lblOffset val="100"/>
        <c:noMultiLvlLbl val="0"/>
      </c:catAx>
      <c:valAx>
        <c:axId val="2067158672"/>
        <c:scaling>
          <c:orientation val="minMax"/>
          <c:max val="3000"/>
          <c:min val="-40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Import / ieșiri             Export / intrări</a:t>
                </a:r>
              </a:p>
            </c:rich>
          </c:tx>
          <c:layout>
            <c:manualLayout>
              <c:xMode val="edge"/>
              <c:yMode val="edge"/>
              <c:x val="1.9066298505745961E-2"/>
              <c:y val="0.1726287862665815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08496384"/>
        <c:crosses val="autoZero"/>
        <c:crossBetween val="between"/>
        <c:majorUnit val="1000"/>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3.7725284339457559E-3"/>
          <c:y val="0.86695211747180256"/>
          <c:w val="0.9685233192004844"/>
          <c:h val="0.1162235936724125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33066077609542"/>
          <c:y val="2.18175109063748E-2"/>
          <c:w val="0.87534701633792267"/>
          <c:h val="0.7696766475619119"/>
        </c:manualLayout>
      </c:layout>
      <c:lineChart>
        <c:grouping val="standard"/>
        <c:varyColors val="0"/>
        <c:ser>
          <c:idx val="2"/>
          <c:order val="1"/>
          <c:tx>
            <c:strRef>
              <c:f>'D5'!$B$33</c:f>
              <c:strCache>
                <c:ptCount val="1"/>
                <c:pt idx="0">
                  <c:v>UE </c:v>
                </c:pt>
              </c:strCache>
            </c:strRef>
          </c:tx>
          <c:marker>
            <c:symbol val="diamond"/>
            <c:size val="6"/>
          </c:marker>
          <c:dLbls>
            <c:numFmt formatCode="#,##0.00" sourceLinked="0"/>
            <c:spPr>
              <a:noFill/>
              <a:ln w="6350">
                <a:noFill/>
              </a:ln>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'D5'!$C$30:$G$31</c:f>
              <c:multiLvlStrCache>
                <c:ptCount val="5"/>
                <c:lvl>
                  <c:pt idx="0">
                    <c:v>I</c:v>
                  </c:pt>
                  <c:pt idx="1">
                    <c:v>II</c:v>
                  </c:pt>
                  <c:pt idx="2">
                    <c:v>III</c:v>
                  </c:pt>
                  <c:pt idx="3">
                    <c:v>IV</c:v>
                  </c:pt>
                  <c:pt idx="4">
                    <c:v>I</c:v>
                  </c:pt>
                </c:lvl>
                <c:lvl>
                  <c:pt idx="0">
                    <c:v>2024</c:v>
                  </c:pt>
                  <c:pt idx="4">
                    <c:v>2025</c:v>
                  </c:pt>
                </c:lvl>
              </c:multiLvlStrCache>
            </c:multiLvlStrRef>
          </c:cat>
          <c:val>
            <c:numRef>
              <c:f>'D5'!$C$33:$G$33</c:f>
              <c:numCache>
                <c:formatCode>0.00</c:formatCode>
                <c:ptCount val="5"/>
                <c:pt idx="0">
                  <c:v>-743.37999999999965</c:v>
                </c:pt>
                <c:pt idx="1">
                  <c:v>-904.61000000000024</c:v>
                </c:pt>
                <c:pt idx="2">
                  <c:v>-969.26999999999953</c:v>
                </c:pt>
                <c:pt idx="3">
                  <c:v>-991.7299999999999</c:v>
                </c:pt>
                <c:pt idx="4">
                  <c:v>-1116.462401006846</c:v>
                </c:pt>
              </c:numCache>
            </c:numRef>
          </c:val>
          <c:smooth val="1"/>
          <c:extLst>
            <c:ext xmlns:c16="http://schemas.microsoft.com/office/drawing/2014/chart" uri="{C3380CC4-5D6E-409C-BE32-E72D297353CC}">
              <c16:uniqueId val="{00000000-B594-4076-A6EC-63410CD052E4}"/>
            </c:ext>
          </c:extLst>
        </c:ser>
        <c:ser>
          <c:idx val="3"/>
          <c:order val="2"/>
          <c:tx>
            <c:strRef>
              <c:f>'D5'!$B$34</c:f>
              <c:strCache>
                <c:ptCount val="1"/>
                <c:pt idx="0">
                  <c:v>CSI  </c:v>
                </c:pt>
              </c:strCache>
            </c:strRef>
          </c:tx>
          <c:spPr>
            <a:ln>
              <a:solidFill>
                <a:srgbClr val="A46C3A"/>
              </a:solidFill>
            </a:ln>
          </c:spPr>
          <c:marker>
            <c:symbol val="square"/>
            <c:size val="6"/>
            <c:spPr>
              <a:solidFill>
                <a:srgbClr val="6F4927"/>
              </a:solidFill>
              <a:ln>
                <a:no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'D5'!$C$30:$G$31</c:f>
              <c:multiLvlStrCache>
                <c:ptCount val="5"/>
                <c:lvl>
                  <c:pt idx="0">
                    <c:v>I</c:v>
                  </c:pt>
                  <c:pt idx="1">
                    <c:v>II</c:v>
                  </c:pt>
                  <c:pt idx="2">
                    <c:v>III</c:v>
                  </c:pt>
                  <c:pt idx="3">
                    <c:v>IV</c:v>
                  </c:pt>
                  <c:pt idx="4">
                    <c:v>I</c:v>
                  </c:pt>
                </c:lvl>
                <c:lvl>
                  <c:pt idx="0">
                    <c:v>2024</c:v>
                  </c:pt>
                  <c:pt idx="4">
                    <c:v>2025</c:v>
                  </c:pt>
                </c:lvl>
              </c:multiLvlStrCache>
            </c:multiLvlStrRef>
          </c:cat>
          <c:val>
            <c:numRef>
              <c:f>'D5'!$C$34:$G$34</c:f>
              <c:numCache>
                <c:formatCode>0.00</c:formatCode>
                <c:ptCount val="5"/>
                <c:pt idx="0">
                  <c:v>-7.480000000000004</c:v>
                </c:pt>
                <c:pt idx="1">
                  <c:v>6.1100000000000136</c:v>
                </c:pt>
                <c:pt idx="2">
                  <c:v>-33.200000000000024</c:v>
                </c:pt>
                <c:pt idx="3">
                  <c:v>-33.200000000000003</c:v>
                </c:pt>
                <c:pt idx="4">
                  <c:v>-15.744866210875585</c:v>
                </c:pt>
              </c:numCache>
            </c:numRef>
          </c:val>
          <c:smooth val="1"/>
          <c:extLst>
            <c:ext xmlns:c16="http://schemas.microsoft.com/office/drawing/2014/chart" uri="{C3380CC4-5D6E-409C-BE32-E72D297353CC}">
              <c16:uniqueId val="{00000001-B594-4076-A6EC-63410CD052E4}"/>
            </c:ext>
          </c:extLst>
        </c:ser>
        <c:ser>
          <c:idx val="4"/>
          <c:order val="3"/>
          <c:tx>
            <c:strRef>
              <c:f>'D5'!$B$35</c:f>
              <c:strCache>
                <c:ptCount val="1"/>
                <c:pt idx="0">
                  <c:v>Alte țări </c:v>
                </c:pt>
              </c:strCache>
            </c:strRef>
          </c:tx>
          <c:spPr>
            <a:ln>
              <a:solidFill>
                <a:srgbClr val="62B638"/>
              </a:solidFill>
            </a:ln>
            <a:effectLst/>
          </c:spPr>
          <c:marker>
            <c:symbol val="triangle"/>
            <c:size val="6"/>
            <c:spPr>
              <a:solidFill>
                <a:srgbClr val="339933"/>
              </a:solidFill>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'D5'!$C$30:$G$31</c:f>
              <c:multiLvlStrCache>
                <c:ptCount val="5"/>
                <c:lvl>
                  <c:pt idx="0">
                    <c:v>I</c:v>
                  </c:pt>
                  <c:pt idx="1">
                    <c:v>II</c:v>
                  </c:pt>
                  <c:pt idx="2">
                    <c:v>III</c:v>
                  </c:pt>
                  <c:pt idx="3">
                    <c:v>IV</c:v>
                  </c:pt>
                  <c:pt idx="4">
                    <c:v>I</c:v>
                  </c:pt>
                </c:lvl>
                <c:lvl>
                  <c:pt idx="0">
                    <c:v>2024</c:v>
                  </c:pt>
                  <c:pt idx="4">
                    <c:v>2025</c:v>
                  </c:pt>
                </c:lvl>
              </c:multiLvlStrCache>
            </c:multiLvlStrRef>
          </c:cat>
          <c:val>
            <c:numRef>
              <c:f>'D5'!$C$35:$G$35</c:f>
              <c:numCache>
                <c:formatCode>0.00</c:formatCode>
                <c:ptCount val="5"/>
                <c:pt idx="0">
                  <c:v>-333.93</c:v>
                </c:pt>
                <c:pt idx="1">
                  <c:v>-474.99999999999989</c:v>
                </c:pt>
                <c:pt idx="2">
                  <c:v>-592.58000000000004</c:v>
                </c:pt>
                <c:pt idx="3">
                  <c:v>-541.65</c:v>
                </c:pt>
                <c:pt idx="4">
                  <c:v>-493.51597330371931</c:v>
                </c:pt>
              </c:numCache>
            </c:numRef>
          </c:val>
          <c:smooth val="1"/>
          <c:extLst>
            <c:ext xmlns:c16="http://schemas.microsoft.com/office/drawing/2014/chart" uri="{C3380CC4-5D6E-409C-BE32-E72D297353CC}">
              <c16:uniqueId val="{00000003-B594-4076-A6EC-63410CD052E4}"/>
            </c:ext>
          </c:extLst>
        </c:ser>
        <c:ser>
          <c:idx val="1"/>
          <c:order val="0"/>
          <c:tx>
            <c:strRef>
              <c:f>'D5'!$B$32</c:f>
              <c:strCache>
                <c:ptCount val="1"/>
                <c:pt idx="0">
                  <c:v>Total </c:v>
                </c:pt>
              </c:strCache>
            </c:strRef>
          </c:tx>
          <c:spPr>
            <a:ln w="28575" cap="rnd">
              <a:solidFill>
                <a:schemeClr val="accent2">
                  <a:lumMod val="50000"/>
                </a:schemeClr>
              </a:solidFill>
              <a:round/>
            </a:ln>
            <a:effectLst/>
          </c:spPr>
          <c:marker>
            <c:symbol val="circle"/>
            <c:size val="7"/>
            <c:spPr>
              <a:solidFill>
                <a:srgbClr val="6F4927"/>
              </a:solidFill>
              <a:ln>
                <a:solidFill>
                  <a:srgbClr val="6F4927"/>
                </a:solidFill>
              </a:ln>
            </c:spPr>
          </c:marker>
          <c:dLbls>
            <c:numFmt formatCode="#,##0.00" sourceLinked="0"/>
            <c:spPr>
              <a:noFill/>
              <a:ln w="25400">
                <a:noFill/>
              </a:ln>
            </c:spPr>
            <c:txPr>
              <a:bodyPr rot="0" vert="horz"/>
              <a:lstStyle/>
              <a:p>
                <a:pPr>
                  <a:defRPr b="1"/>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'D5'!$C$30:$G$31</c:f>
              <c:multiLvlStrCache>
                <c:ptCount val="5"/>
                <c:lvl>
                  <c:pt idx="0">
                    <c:v>I</c:v>
                  </c:pt>
                  <c:pt idx="1">
                    <c:v>II</c:v>
                  </c:pt>
                  <c:pt idx="2">
                    <c:v>III</c:v>
                  </c:pt>
                  <c:pt idx="3">
                    <c:v>IV</c:v>
                  </c:pt>
                  <c:pt idx="4">
                    <c:v>I</c:v>
                  </c:pt>
                </c:lvl>
                <c:lvl>
                  <c:pt idx="0">
                    <c:v>2024</c:v>
                  </c:pt>
                  <c:pt idx="4">
                    <c:v>2025</c:v>
                  </c:pt>
                </c:lvl>
              </c:multiLvlStrCache>
            </c:multiLvlStrRef>
          </c:cat>
          <c:val>
            <c:numRef>
              <c:f>'D5'!$C$32:$G$32</c:f>
              <c:numCache>
                <c:formatCode>#,##0.00</c:formatCode>
                <c:ptCount val="5"/>
                <c:pt idx="0">
                  <c:v>-1084.79</c:v>
                </c:pt>
                <c:pt idx="1">
                  <c:v>-1373.5</c:v>
                </c:pt>
                <c:pt idx="2">
                  <c:v>-1595.05</c:v>
                </c:pt>
                <c:pt idx="3">
                  <c:v>-1566.58</c:v>
                </c:pt>
                <c:pt idx="4">
                  <c:v>-1625.7234000000001</c:v>
                </c:pt>
              </c:numCache>
            </c:numRef>
          </c:val>
          <c:smooth val="0"/>
          <c:extLst>
            <c:ext xmlns:c16="http://schemas.microsoft.com/office/drawing/2014/chart" uri="{C3380CC4-5D6E-409C-BE32-E72D297353CC}">
              <c16:uniqueId val="{00000007-B594-4076-A6EC-63410CD052E4}"/>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1"/>
        <c:crosses val="autoZero"/>
        <c:auto val="1"/>
        <c:lblAlgn val="ctr"/>
        <c:lblOffset val="0"/>
        <c:noMultiLvlLbl val="0"/>
      </c:catAx>
      <c:valAx>
        <c:axId val="1"/>
        <c:scaling>
          <c:orientation val="minMax"/>
          <c:max val="100"/>
          <c:min val="-1800"/>
        </c:scaling>
        <c:delete val="0"/>
        <c:axPos val="l"/>
        <c:numFmt formatCode="#,##0" sourceLinked="0"/>
        <c:majorTickMark val="none"/>
        <c:minorTickMark val="none"/>
        <c:tickLblPos val="nextTo"/>
        <c:spPr>
          <a:ln w="6350">
            <a:noFill/>
          </a:ln>
        </c:spPr>
        <c:txPr>
          <a:bodyPr rot="-60000000" vert="horz"/>
          <a:lstStyle/>
          <a:p>
            <a:pPr>
              <a:defRPr/>
            </a:pPr>
            <a:endParaRPr lang="ro-MD"/>
          </a:p>
        </c:txPr>
        <c:crossAx val="305895240"/>
        <c:crosses val="autoZero"/>
        <c:crossBetween val="between"/>
        <c:majorUnit val="200"/>
      </c:valAx>
      <c:spPr>
        <a:noFill/>
        <a:ln w="25400">
          <a:noFill/>
        </a:ln>
      </c:spPr>
    </c:plotArea>
    <c:legend>
      <c:legendPos val="b"/>
      <c:legendEntry>
        <c:idx val="3"/>
        <c:txPr>
          <a:bodyPr rot="0" vert="horz"/>
          <a:lstStyle/>
          <a:p>
            <a:pPr>
              <a:defRPr/>
            </a:pPr>
            <a:endParaRPr lang="ro-MD"/>
          </a:p>
        </c:txPr>
      </c:legendEntry>
      <c:layout>
        <c:manualLayout>
          <c:xMode val="edge"/>
          <c:yMode val="edge"/>
          <c:x val="0.33235576506403658"/>
          <c:y val="0.88842636465350289"/>
          <c:w val="0.4657127845825102"/>
          <c:h val="0.10821279561240346"/>
        </c:manualLayout>
      </c:layout>
      <c:overlay val="0"/>
      <c:spPr>
        <a:solidFill>
          <a:sysClr val="window" lastClr="FFFFFF">
            <a:lumMod val="95000"/>
          </a:sysClr>
        </a:solidFill>
        <a:ln>
          <a:noFill/>
        </a:ln>
        <a:effectLst/>
      </c:spPr>
      <c:txPr>
        <a:bodyPr rot="0" vert="horz"/>
        <a:lstStyle/>
        <a:p>
          <a:pPr>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6291644399603291"/>
          <c:y val="0.13184373631666144"/>
          <c:w val="0.42880307325266098"/>
          <c:h val="0.51438893951480891"/>
        </c:manualLayout>
      </c:layout>
      <c:lineChart>
        <c:grouping val="standard"/>
        <c:varyColors val="0"/>
        <c:ser>
          <c:idx val="0"/>
          <c:order val="0"/>
          <c:tx>
            <c:strRef>
              <c:f>'D7'!$B$79</c:f>
              <c:strCache>
                <c:ptCount val="1"/>
                <c:pt idx="0">
                  <c:v>UE </c:v>
                </c:pt>
              </c:strCache>
            </c:strRef>
          </c:tx>
          <c:spPr>
            <a:ln w="28575" cap="rnd">
              <a:solidFill>
                <a:schemeClr val="accent1"/>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0-3049-4DF3-918B-25D54B1E2553}"/>
                </c:ext>
              </c:extLst>
            </c:dLbl>
            <c:dLbl>
              <c:idx val="2"/>
              <c:delete val="1"/>
              <c:extLst>
                <c:ext xmlns:c15="http://schemas.microsoft.com/office/drawing/2012/chart" uri="{CE6537A1-D6FC-4f65-9D91-7224C49458BB}"/>
                <c:ext xmlns:c16="http://schemas.microsoft.com/office/drawing/2014/chart" uri="{C3380CC4-5D6E-409C-BE32-E72D297353CC}">
                  <c16:uniqueId val="{00000001-3049-4DF3-918B-25D54B1E2553}"/>
                </c:ext>
              </c:extLst>
            </c:dLbl>
            <c:dLbl>
              <c:idx val="3"/>
              <c:delete val="1"/>
              <c:extLst>
                <c:ext xmlns:c15="http://schemas.microsoft.com/office/drawing/2012/chart" uri="{CE6537A1-D6FC-4f65-9D91-7224C49458BB}"/>
                <c:ext xmlns:c16="http://schemas.microsoft.com/office/drawing/2014/chart" uri="{C3380CC4-5D6E-409C-BE32-E72D297353CC}">
                  <c16:uniqueId val="{00000002-3049-4DF3-918B-25D54B1E255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'D7'!$C$77:$G$78</c:f>
              <c:multiLvlStrCache>
                <c:ptCount val="5"/>
                <c:lvl>
                  <c:pt idx="0">
                    <c:v>I</c:v>
                  </c:pt>
                  <c:pt idx="1">
                    <c:v>II</c:v>
                  </c:pt>
                  <c:pt idx="2">
                    <c:v>III</c:v>
                  </c:pt>
                  <c:pt idx="3">
                    <c:v>IV</c:v>
                  </c:pt>
                  <c:pt idx="4">
                    <c:v>I</c:v>
                  </c:pt>
                </c:lvl>
                <c:lvl>
                  <c:pt idx="0">
                    <c:v>2024</c:v>
                  </c:pt>
                  <c:pt idx="4">
                    <c:v>2025</c:v>
                  </c:pt>
                </c:lvl>
              </c:multiLvlStrCache>
            </c:multiLvlStrRef>
          </c:cat>
          <c:val>
            <c:numRef>
              <c:f>'D7'!$C$79:$G$79</c:f>
              <c:numCache>
                <c:formatCode>#,##0.00</c:formatCode>
                <c:ptCount val="5"/>
                <c:pt idx="0">
                  <c:v>1233.2899999999997</c:v>
                </c:pt>
                <c:pt idx="1">
                  <c:v>1310.2400000000002</c:v>
                </c:pt>
                <c:pt idx="2">
                  <c:v>1425.4499999999996</c:v>
                </c:pt>
                <c:pt idx="3">
                  <c:v>1519.6</c:v>
                </c:pt>
                <c:pt idx="4">
                  <c:v>1511.1424010068461</c:v>
                </c:pt>
              </c:numCache>
            </c:numRef>
          </c:val>
          <c:smooth val="0"/>
          <c:extLst>
            <c:ext xmlns:c16="http://schemas.microsoft.com/office/drawing/2014/chart" uri="{C3380CC4-5D6E-409C-BE32-E72D297353CC}">
              <c16:uniqueId val="{00000004-3049-4DF3-918B-25D54B1E2553}"/>
            </c:ext>
          </c:extLst>
        </c:ser>
        <c:ser>
          <c:idx val="1"/>
          <c:order val="1"/>
          <c:tx>
            <c:strRef>
              <c:f>'D7'!$B$80</c:f>
              <c:strCache>
                <c:ptCount val="1"/>
                <c:pt idx="0">
                  <c:v>CSI</c:v>
                </c:pt>
              </c:strCache>
            </c:strRef>
          </c:tx>
          <c:spPr>
            <a:ln w="28575" cap="rnd">
              <a:solidFill>
                <a:schemeClr val="accent2"/>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5-3049-4DF3-918B-25D54B1E2553}"/>
                </c:ext>
              </c:extLst>
            </c:dLbl>
            <c:dLbl>
              <c:idx val="2"/>
              <c:delete val="1"/>
              <c:extLst>
                <c:ext xmlns:c15="http://schemas.microsoft.com/office/drawing/2012/chart" uri="{CE6537A1-D6FC-4f65-9D91-7224C49458BB}"/>
                <c:ext xmlns:c16="http://schemas.microsoft.com/office/drawing/2014/chart" uri="{C3380CC4-5D6E-409C-BE32-E72D297353CC}">
                  <c16:uniqueId val="{00000007-3049-4DF3-918B-25D54B1E2553}"/>
                </c:ext>
              </c:extLst>
            </c:dLbl>
            <c:dLbl>
              <c:idx val="3"/>
              <c:delete val="1"/>
              <c:extLst>
                <c:ext xmlns:c15="http://schemas.microsoft.com/office/drawing/2012/chart" uri="{CE6537A1-D6FC-4f65-9D91-7224C49458BB}"/>
                <c:ext xmlns:c16="http://schemas.microsoft.com/office/drawing/2014/chart" uri="{C3380CC4-5D6E-409C-BE32-E72D297353CC}">
                  <c16:uniqueId val="{00000008-3049-4DF3-918B-25D54B1E255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'D7'!$C$77:$G$78</c:f>
              <c:multiLvlStrCache>
                <c:ptCount val="5"/>
                <c:lvl>
                  <c:pt idx="0">
                    <c:v>I</c:v>
                  </c:pt>
                  <c:pt idx="1">
                    <c:v>II</c:v>
                  </c:pt>
                  <c:pt idx="2">
                    <c:v>III</c:v>
                  </c:pt>
                  <c:pt idx="3">
                    <c:v>IV</c:v>
                  </c:pt>
                  <c:pt idx="4">
                    <c:v>I</c:v>
                  </c:pt>
                </c:lvl>
                <c:lvl>
                  <c:pt idx="0">
                    <c:v>2024</c:v>
                  </c:pt>
                  <c:pt idx="4">
                    <c:v>2025</c:v>
                  </c:pt>
                </c:lvl>
              </c:multiLvlStrCache>
            </c:multiLvlStrRef>
          </c:cat>
          <c:val>
            <c:numRef>
              <c:f>'D7'!$C$80:$G$80</c:f>
              <c:numCache>
                <c:formatCode>#,##0.00</c:formatCode>
                <c:ptCount val="5"/>
                <c:pt idx="0">
                  <c:v>75.400000000000006</c:v>
                </c:pt>
                <c:pt idx="1">
                  <c:v>72.669999999999987</c:v>
                </c:pt>
                <c:pt idx="2">
                  <c:v>87.350000000000023</c:v>
                </c:pt>
                <c:pt idx="3">
                  <c:v>81.73</c:v>
                </c:pt>
                <c:pt idx="4">
                  <c:v>66.994866210875585</c:v>
                </c:pt>
              </c:numCache>
            </c:numRef>
          </c:val>
          <c:smooth val="0"/>
          <c:extLst>
            <c:ext xmlns:c16="http://schemas.microsoft.com/office/drawing/2014/chart" uri="{C3380CC4-5D6E-409C-BE32-E72D297353CC}">
              <c16:uniqueId val="{00000009-3049-4DF3-918B-25D54B1E2553}"/>
            </c:ext>
          </c:extLst>
        </c:ser>
        <c:ser>
          <c:idx val="2"/>
          <c:order val="2"/>
          <c:tx>
            <c:strRef>
              <c:f>'D7'!$B$81</c:f>
              <c:strCache>
                <c:ptCount val="1"/>
                <c:pt idx="0">
                  <c:v>Alte țări</c:v>
                </c:pt>
              </c:strCache>
            </c:strRef>
          </c:tx>
          <c:spPr>
            <a:ln w="28575" cap="rnd">
              <a:solidFill>
                <a:schemeClr val="accent3"/>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F-3049-4DF3-918B-25D54B1E2553}"/>
                </c:ext>
              </c:extLst>
            </c:dLbl>
            <c:dLbl>
              <c:idx val="2"/>
              <c:delete val="1"/>
              <c:extLst>
                <c:ext xmlns:c15="http://schemas.microsoft.com/office/drawing/2012/chart" uri="{CE6537A1-D6FC-4f65-9D91-7224C49458BB}"/>
                <c:ext xmlns:c16="http://schemas.microsoft.com/office/drawing/2014/chart" uri="{C3380CC4-5D6E-409C-BE32-E72D297353CC}">
                  <c16:uniqueId val="{0000000A-3049-4DF3-918B-25D54B1E2553}"/>
                </c:ext>
              </c:extLst>
            </c:dLbl>
            <c:dLbl>
              <c:idx val="3"/>
              <c:delete val="1"/>
              <c:extLst>
                <c:ext xmlns:c15="http://schemas.microsoft.com/office/drawing/2012/chart" uri="{CE6537A1-D6FC-4f65-9D91-7224C49458BB}"/>
                <c:ext xmlns:c16="http://schemas.microsoft.com/office/drawing/2014/chart" uri="{C3380CC4-5D6E-409C-BE32-E72D297353CC}">
                  <c16:uniqueId val="{0000000B-3049-4DF3-918B-25D54B1E255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'D7'!$C$77:$G$78</c:f>
              <c:multiLvlStrCache>
                <c:ptCount val="5"/>
                <c:lvl>
                  <c:pt idx="0">
                    <c:v>I</c:v>
                  </c:pt>
                  <c:pt idx="1">
                    <c:v>II</c:v>
                  </c:pt>
                  <c:pt idx="2">
                    <c:v>III</c:v>
                  </c:pt>
                  <c:pt idx="3">
                    <c:v>IV</c:v>
                  </c:pt>
                  <c:pt idx="4">
                    <c:v>I</c:v>
                  </c:pt>
                </c:lvl>
                <c:lvl>
                  <c:pt idx="0">
                    <c:v>2024</c:v>
                  </c:pt>
                  <c:pt idx="4">
                    <c:v>2025</c:v>
                  </c:pt>
                </c:lvl>
              </c:multiLvlStrCache>
            </c:multiLvlStrRef>
          </c:cat>
          <c:val>
            <c:numRef>
              <c:f>'D7'!$C$81:$G$81</c:f>
              <c:numCache>
                <c:formatCode>#,##0.00</c:formatCode>
                <c:ptCount val="5"/>
                <c:pt idx="0">
                  <c:v>573.21</c:v>
                </c:pt>
                <c:pt idx="1">
                  <c:v>698.53</c:v>
                </c:pt>
                <c:pt idx="2">
                  <c:v>783.47</c:v>
                </c:pt>
                <c:pt idx="3">
                  <c:v>772.5</c:v>
                </c:pt>
                <c:pt idx="4">
                  <c:v>738.61597330371933</c:v>
                </c:pt>
              </c:numCache>
            </c:numRef>
          </c:val>
          <c:smooth val="0"/>
          <c:extLst>
            <c:ext xmlns:c16="http://schemas.microsoft.com/office/drawing/2014/chart" uri="{C3380CC4-5D6E-409C-BE32-E72D297353CC}">
              <c16:uniqueId val="{0000000D-3049-4DF3-918B-25D54B1E2553}"/>
            </c:ext>
          </c:extLst>
        </c:ser>
        <c:ser>
          <c:idx val="3"/>
          <c:order val="3"/>
          <c:tx>
            <c:strRef>
              <c:f>'D7'!$B$82</c:f>
              <c:strCache>
                <c:ptCount val="1"/>
                <c:pt idx="0">
                  <c:v>TOTAL</c:v>
                </c:pt>
              </c:strCache>
            </c:strRef>
          </c:tx>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'D7'!$C$77:$G$78</c:f>
              <c:multiLvlStrCache>
                <c:ptCount val="5"/>
                <c:lvl>
                  <c:pt idx="0">
                    <c:v>I</c:v>
                  </c:pt>
                  <c:pt idx="1">
                    <c:v>II</c:v>
                  </c:pt>
                  <c:pt idx="2">
                    <c:v>III</c:v>
                  </c:pt>
                  <c:pt idx="3">
                    <c:v>IV</c:v>
                  </c:pt>
                  <c:pt idx="4">
                    <c:v>I</c:v>
                  </c:pt>
                </c:lvl>
                <c:lvl>
                  <c:pt idx="0">
                    <c:v>2024</c:v>
                  </c:pt>
                  <c:pt idx="4">
                    <c:v>2025</c:v>
                  </c:pt>
                </c:lvl>
              </c:multiLvlStrCache>
            </c:multiLvlStrRef>
          </c:cat>
          <c:val>
            <c:numRef>
              <c:f>'D7'!$C$82:$G$82</c:f>
              <c:numCache>
                <c:formatCode>#,##0.00</c:formatCode>
                <c:ptCount val="5"/>
                <c:pt idx="0">
                  <c:v>1881.9</c:v>
                </c:pt>
                <c:pt idx="1">
                  <c:v>2081.44</c:v>
                </c:pt>
                <c:pt idx="2">
                  <c:v>2296.27</c:v>
                </c:pt>
                <c:pt idx="3">
                  <c:v>2373.83</c:v>
                </c:pt>
                <c:pt idx="4">
                  <c:v>2316.7534000000001</c:v>
                </c:pt>
              </c:numCache>
            </c:numRef>
          </c:val>
          <c:smooth val="0"/>
          <c:extLst>
            <c:ext xmlns:c16="http://schemas.microsoft.com/office/drawing/2014/chart" uri="{C3380CC4-5D6E-409C-BE32-E72D297353CC}">
              <c16:uniqueId val="{0000000E-3049-4DF3-918B-25D54B1E2553}"/>
            </c:ext>
          </c:extLst>
        </c:ser>
        <c:dLbls>
          <c:showLegendKey val="0"/>
          <c:showVal val="0"/>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65520"/>
        <c:crosses val="autoZero"/>
        <c:auto val="1"/>
        <c:lblAlgn val="ctr"/>
        <c:lblOffset val="100"/>
        <c:noMultiLvlLbl val="0"/>
      </c:catAx>
      <c:valAx>
        <c:axId val="1623865520"/>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73200"/>
        <c:crosses val="autoZero"/>
        <c:crossBetween val="between"/>
      </c:valAx>
      <c:spPr>
        <a:noFill/>
        <a:ln>
          <a:noFill/>
        </a:ln>
        <a:effectLst/>
      </c:spPr>
    </c:plotArea>
    <c:legend>
      <c:legendPos val="b"/>
      <c:layout>
        <c:manualLayout>
          <c:xMode val="edge"/>
          <c:yMode val="edge"/>
          <c:x val="0.20864637666296101"/>
          <c:y val="0.92960558127092519"/>
          <c:w val="0.58902992952282984"/>
          <c:h val="7.039441872907481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bg1">
          <a:lumMod val="85000"/>
        </a:schemeClr>
      </a:solidFill>
      <a:round/>
    </a:ln>
    <a:effectLst/>
  </c:spPr>
  <c:txPr>
    <a:bodyPr/>
    <a:lstStyle/>
    <a:p>
      <a:pPr>
        <a:defRPr>
          <a:solidFill>
            <a:schemeClr val="tx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RO" sz="800">
                <a:solidFill>
                  <a:sysClr val="windowText" lastClr="000000"/>
                </a:solidFill>
              </a:rPr>
              <a:t>(mil. USD)</a:t>
            </a:r>
          </a:p>
        </c:rich>
      </c:tx>
      <c:layout>
        <c:manualLayout>
          <c:xMode val="edge"/>
          <c:yMode val="edge"/>
          <c:x val="1.4431151327495217E-3"/>
          <c:y val="0"/>
        </c:manualLayout>
      </c:layout>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0213882667113836"/>
          <c:y val="0.14449561181178816"/>
          <c:w val="0.89157827373262588"/>
          <c:h val="0.65385363090304593"/>
        </c:manualLayout>
      </c:layout>
      <c:lineChart>
        <c:grouping val="standard"/>
        <c:varyColors val="0"/>
        <c:ser>
          <c:idx val="0"/>
          <c:order val="0"/>
          <c:tx>
            <c:strRef>
              <c:f>'D7'!$B$71</c:f>
              <c:strCache>
                <c:ptCount val="1"/>
                <c:pt idx="0">
                  <c:v>UE </c:v>
                </c:pt>
              </c:strCache>
            </c:strRef>
          </c:tx>
          <c:spPr>
            <a:ln w="28575" cap="rnd">
              <a:solidFill>
                <a:schemeClr val="accent1"/>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1-9DB3-46C0-8177-C28CFDBBE7B5}"/>
                </c:ext>
              </c:extLst>
            </c:dLbl>
            <c:dLbl>
              <c:idx val="2"/>
              <c:delete val="1"/>
              <c:extLst>
                <c:ext xmlns:c15="http://schemas.microsoft.com/office/drawing/2012/chart" uri="{CE6537A1-D6FC-4f65-9D91-7224C49458BB}"/>
                <c:ext xmlns:c16="http://schemas.microsoft.com/office/drawing/2014/chart" uri="{C3380CC4-5D6E-409C-BE32-E72D297353CC}">
                  <c16:uniqueId val="{00000002-9DB3-46C0-8177-C28CFDBBE7B5}"/>
                </c:ext>
              </c:extLst>
            </c:dLbl>
            <c:dLbl>
              <c:idx val="3"/>
              <c:delete val="1"/>
              <c:extLst>
                <c:ext xmlns:c15="http://schemas.microsoft.com/office/drawing/2012/chart" uri="{CE6537A1-D6FC-4f65-9D91-7224C49458BB}"/>
                <c:ext xmlns:c16="http://schemas.microsoft.com/office/drawing/2014/chart" uri="{C3380CC4-5D6E-409C-BE32-E72D297353CC}">
                  <c16:uniqueId val="{00000003-9DB3-46C0-8177-C28CFDBBE7B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'D7'!$C$69:$G$70</c:f>
              <c:multiLvlStrCache>
                <c:ptCount val="5"/>
                <c:lvl>
                  <c:pt idx="0">
                    <c:v>I</c:v>
                  </c:pt>
                  <c:pt idx="1">
                    <c:v>II</c:v>
                  </c:pt>
                  <c:pt idx="2">
                    <c:v>III</c:v>
                  </c:pt>
                  <c:pt idx="3">
                    <c:v>IV</c:v>
                  </c:pt>
                  <c:pt idx="4">
                    <c:v>I</c:v>
                  </c:pt>
                </c:lvl>
                <c:lvl>
                  <c:pt idx="0">
                    <c:v>2024</c:v>
                  </c:pt>
                  <c:pt idx="4">
                    <c:v>2025</c:v>
                  </c:pt>
                </c:lvl>
              </c:multiLvlStrCache>
            </c:multiLvlStrRef>
          </c:cat>
          <c:val>
            <c:numRef>
              <c:f>'D7'!$C$71:$G$71</c:f>
              <c:numCache>
                <c:formatCode>#,##0.00</c:formatCode>
                <c:ptCount val="5"/>
                <c:pt idx="0">
                  <c:v>489.91</c:v>
                </c:pt>
                <c:pt idx="1">
                  <c:v>405.63</c:v>
                </c:pt>
                <c:pt idx="2">
                  <c:v>456.18</c:v>
                </c:pt>
                <c:pt idx="3">
                  <c:v>527.87</c:v>
                </c:pt>
                <c:pt idx="4">
                  <c:v>394.68</c:v>
                </c:pt>
              </c:numCache>
            </c:numRef>
          </c:val>
          <c:smooth val="0"/>
          <c:extLst>
            <c:ext xmlns:c16="http://schemas.microsoft.com/office/drawing/2014/chart" uri="{C3380CC4-5D6E-409C-BE32-E72D297353CC}">
              <c16:uniqueId val="{00000004-9DB3-46C0-8177-C28CFDBBE7B5}"/>
            </c:ext>
          </c:extLst>
        </c:ser>
        <c:ser>
          <c:idx val="1"/>
          <c:order val="1"/>
          <c:tx>
            <c:strRef>
              <c:f>'D7'!$B$72</c:f>
              <c:strCache>
                <c:ptCount val="1"/>
                <c:pt idx="0">
                  <c:v>CSI</c:v>
                </c:pt>
              </c:strCache>
            </c:strRef>
          </c:tx>
          <c:spPr>
            <a:ln w="28575" cap="rnd">
              <a:solidFill>
                <a:schemeClr val="accent2"/>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6-9DB3-46C0-8177-C28CFDBBE7B5}"/>
                </c:ext>
              </c:extLst>
            </c:dLbl>
            <c:dLbl>
              <c:idx val="2"/>
              <c:delete val="1"/>
              <c:extLst>
                <c:ext xmlns:c15="http://schemas.microsoft.com/office/drawing/2012/chart" uri="{CE6537A1-D6FC-4f65-9D91-7224C49458BB}"/>
                <c:ext xmlns:c16="http://schemas.microsoft.com/office/drawing/2014/chart" uri="{C3380CC4-5D6E-409C-BE32-E72D297353CC}">
                  <c16:uniqueId val="{00000007-9DB3-46C0-8177-C28CFDBBE7B5}"/>
                </c:ext>
              </c:extLst>
            </c:dLbl>
            <c:dLbl>
              <c:idx val="3"/>
              <c:delete val="1"/>
              <c:extLst>
                <c:ext xmlns:c15="http://schemas.microsoft.com/office/drawing/2012/chart" uri="{CE6537A1-D6FC-4f65-9D91-7224C49458BB}"/>
                <c:ext xmlns:c16="http://schemas.microsoft.com/office/drawing/2014/chart" uri="{C3380CC4-5D6E-409C-BE32-E72D297353CC}">
                  <c16:uniqueId val="{00000005-9DB3-46C0-8177-C28CFDBBE7B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'D7'!$C$69:$G$70</c:f>
              <c:multiLvlStrCache>
                <c:ptCount val="5"/>
                <c:lvl>
                  <c:pt idx="0">
                    <c:v>I</c:v>
                  </c:pt>
                  <c:pt idx="1">
                    <c:v>II</c:v>
                  </c:pt>
                  <c:pt idx="2">
                    <c:v>III</c:v>
                  </c:pt>
                  <c:pt idx="3">
                    <c:v>IV</c:v>
                  </c:pt>
                  <c:pt idx="4">
                    <c:v>I</c:v>
                  </c:pt>
                </c:lvl>
                <c:lvl>
                  <c:pt idx="0">
                    <c:v>2024</c:v>
                  </c:pt>
                  <c:pt idx="4">
                    <c:v>2025</c:v>
                  </c:pt>
                </c:lvl>
              </c:multiLvlStrCache>
            </c:multiLvlStrRef>
          </c:cat>
          <c:val>
            <c:numRef>
              <c:f>'D7'!$C$72:$G$72</c:f>
              <c:numCache>
                <c:formatCode>#,##0.00</c:formatCode>
                <c:ptCount val="5"/>
                <c:pt idx="0">
                  <c:v>67.92</c:v>
                </c:pt>
                <c:pt idx="1">
                  <c:v>78.78</c:v>
                </c:pt>
                <c:pt idx="2">
                  <c:v>54.15</c:v>
                </c:pt>
                <c:pt idx="3">
                  <c:v>48.53</c:v>
                </c:pt>
                <c:pt idx="4">
                  <c:v>51.25</c:v>
                </c:pt>
              </c:numCache>
            </c:numRef>
          </c:val>
          <c:smooth val="0"/>
          <c:extLst>
            <c:ext xmlns:c16="http://schemas.microsoft.com/office/drawing/2014/chart" uri="{C3380CC4-5D6E-409C-BE32-E72D297353CC}">
              <c16:uniqueId val="{00000008-9DB3-46C0-8177-C28CFDBBE7B5}"/>
            </c:ext>
          </c:extLst>
        </c:ser>
        <c:ser>
          <c:idx val="2"/>
          <c:order val="2"/>
          <c:tx>
            <c:strRef>
              <c:f>'D7'!$B$73</c:f>
              <c:strCache>
                <c:ptCount val="1"/>
                <c:pt idx="0">
                  <c:v>Alte țări</c:v>
                </c:pt>
              </c:strCache>
            </c:strRef>
          </c:tx>
          <c:spPr>
            <a:ln w="28575" cap="rnd">
              <a:solidFill>
                <a:schemeClr val="accent3"/>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9-9DB3-46C0-8177-C28CFDBBE7B5}"/>
                </c:ext>
              </c:extLst>
            </c:dLbl>
            <c:dLbl>
              <c:idx val="2"/>
              <c:delete val="1"/>
              <c:extLst>
                <c:ext xmlns:c15="http://schemas.microsoft.com/office/drawing/2012/chart" uri="{CE6537A1-D6FC-4f65-9D91-7224C49458BB}"/>
                <c:ext xmlns:c16="http://schemas.microsoft.com/office/drawing/2014/chart" uri="{C3380CC4-5D6E-409C-BE32-E72D297353CC}">
                  <c16:uniqueId val="{0000000A-9DB3-46C0-8177-C28CFDBBE7B5}"/>
                </c:ext>
              </c:extLst>
            </c:dLbl>
            <c:dLbl>
              <c:idx val="3"/>
              <c:delete val="1"/>
              <c:extLst>
                <c:ext xmlns:c15="http://schemas.microsoft.com/office/drawing/2012/chart" uri="{CE6537A1-D6FC-4f65-9D91-7224C49458BB}"/>
                <c:ext xmlns:c16="http://schemas.microsoft.com/office/drawing/2014/chart" uri="{C3380CC4-5D6E-409C-BE32-E72D297353CC}">
                  <c16:uniqueId val="{0000000B-9DB3-46C0-8177-C28CFDBBE7B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'D7'!$C$69:$G$70</c:f>
              <c:multiLvlStrCache>
                <c:ptCount val="5"/>
                <c:lvl>
                  <c:pt idx="0">
                    <c:v>I</c:v>
                  </c:pt>
                  <c:pt idx="1">
                    <c:v>II</c:v>
                  </c:pt>
                  <c:pt idx="2">
                    <c:v>III</c:v>
                  </c:pt>
                  <c:pt idx="3">
                    <c:v>IV</c:v>
                  </c:pt>
                  <c:pt idx="4">
                    <c:v>I</c:v>
                  </c:pt>
                </c:lvl>
                <c:lvl>
                  <c:pt idx="0">
                    <c:v>2024</c:v>
                  </c:pt>
                  <c:pt idx="4">
                    <c:v>2025</c:v>
                  </c:pt>
                </c:lvl>
              </c:multiLvlStrCache>
            </c:multiLvlStrRef>
          </c:cat>
          <c:val>
            <c:numRef>
              <c:f>'D7'!$C$73:$G$73</c:f>
              <c:numCache>
                <c:formatCode>#,##0.00</c:formatCode>
                <c:ptCount val="5"/>
                <c:pt idx="0">
                  <c:v>239.28999999999996</c:v>
                </c:pt>
                <c:pt idx="1">
                  <c:v>223.53000000000006</c:v>
                </c:pt>
                <c:pt idx="2">
                  <c:v>190.88000000000002</c:v>
                </c:pt>
                <c:pt idx="3">
                  <c:v>230.85</c:v>
                </c:pt>
                <c:pt idx="4">
                  <c:v>245.1</c:v>
                </c:pt>
              </c:numCache>
            </c:numRef>
          </c:val>
          <c:smooth val="0"/>
          <c:extLst>
            <c:ext xmlns:c16="http://schemas.microsoft.com/office/drawing/2014/chart" uri="{C3380CC4-5D6E-409C-BE32-E72D297353CC}">
              <c16:uniqueId val="{0000000C-9DB3-46C0-8177-C28CFDBBE7B5}"/>
            </c:ext>
          </c:extLst>
        </c:ser>
        <c:ser>
          <c:idx val="3"/>
          <c:order val="3"/>
          <c:tx>
            <c:strRef>
              <c:f>'D7'!$B$74</c:f>
              <c:strCache>
                <c:ptCount val="1"/>
                <c:pt idx="0">
                  <c:v>TOTAL</c:v>
                </c:pt>
              </c:strCache>
            </c:strRef>
          </c:tx>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'D7'!$C$69:$G$70</c:f>
              <c:multiLvlStrCache>
                <c:ptCount val="5"/>
                <c:lvl>
                  <c:pt idx="0">
                    <c:v>I</c:v>
                  </c:pt>
                  <c:pt idx="1">
                    <c:v>II</c:v>
                  </c:pt>
                  <c:pt idx="2">
                    <c:v>III</c:v>
                  </c:pt>
                  <c:pt idx="3">
                    <c:v>IV</c:v>
                  </c:pt>
                  <c:pt idx="4">
                    <c:v>I</c:v>
                  </c:pt>
                </c:lvl>
                <c:lvl>
                  <c:pt idx="0">
                    <c:v>2024</c:v>
                  </c:pt>
                  <c:pt idx="4">
                    <c:v>2025</c:v>
                  </c:pt>
                </c:lvl>
              </c:multiLvlStrCache>
            </c:multiLvlStrRef>
          </c:cat>
          <c:val>
            <c:numRef>
              <c:f>'D7'!$C$74:$G$74</c:f>
              <c:numCache>
                <c:formatCode>#,##0.00</c:formatCode>
                <c:ptCount val="5"/>
                <c:pt idx="0">
                  <c:v>797.12</c:v>
                </c:pt>
                <c:pt idx="1">
                  <c:v>707.94</c:v>
                </c:pt>
                <c:pt idx="2">
                  <c:v>701.21</c:v>
                </c:pt>
                <c:pt idx="3">
                  <c:v>807.25</c:v>
                </c:pt>
                <c:pt idx="4">
                  <c:v>691.03</c:v>
                </c:pt>
              </c:numCache>
            </c:numRef>
          </c:val>
          <c:smooth val="0"/>
          <c:extLst>
            <c:ext xmlns:c16="http://schemas.microsoft.com/office/drawing/2014/chart" uri="{C3380CC4-5D6E-409C-BE32-E72D297353CC}">
              <c16:uniqueId val="{0000000D-9DB3-46C0-8177-C28CFDBBE7B5}"/>
            </c:ext>
          </c:extLst>
        </c:ser>
        <c:dLbls>
          <c:showLegendKey val="0"/>
          <c:showVal val="0"/>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65520"/>
        <c:crosses val="autoZero"/>
        <c:auto val="1"/>
        <c:lblAlgn val="ctr"/>
        <c:lblOffset val="100"/>
        <c:noMultiLvlLbl val="0"/>
      </c:catAx>
      <c:valAx>
        <c:axId val="1623865520"/>
        <c:scaling>
          <c:orientation val="minMax"/>
          <c:max val="100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732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31200357960018"/>
          <c:y val="0.11186800899789676"/>
          <c:w val="0.83311677438213605"/>
          <c:h val="0.44999032518106408"/>
        </c:manualLayout>
      </c:layout>
      <c:pieChart>
        <c:varyColors val="1"/>
        <c:ser>
          <c:idx val="0"/>
          <c:order val="0"/>
          <c:spPr>
            <a:ln>
              <a:solidFill>
                <a:schemeClr val="bg1"/>
              </a:solidFill>
            </a:ln>
          </c:spPr>
          <c:dPt>
            <c:idx val="0"/>
            <c:bubble3D val="0"/>
            <c:spPr>
              <a:solidFill>
                <a:srgbClr val="87643D"/>
              </a:solidFill>
              <a:ln>
                <a:solidFill>
                  <a:schemeClr val="bg1"/>
                </a:solidFill>
              </a:ln>
              <a:effectLst/>
            </c:spPr>
            <c:extLst>
              <c:ext xmlns:c16="http://schemas.microsoft.com/office/drawing/2014/chart" uri="{C3380CC4-5D6E-409C-BE32-E72D297353CC}">
                <c16:uniqueId val="{00000001-F73E-447D-912C-CB4D72403A21}"/>
              </c:ext>
            </c:extLst>
          </c:dPt>
          <c:dPt>
            <c:idx val="1"/>
            <c:bubble3D val="0"/>
            <c:spPr>
              <a:solidFill>
                <a:srgbClr val="D9B28B"/>
              </a:solidFill>
              <a:ln>
                <a:solidFill>
                  <a:schemeClr val="bg1"/>
                </a:solidFill>
              </a:ln>
              <a:effectLst/>
            </c:spPr>
            <c:extLst>
              <c:ext xmlns:c16="http://schemas.microsoft.com/office/drawing/2014/chart" uri="{C3380CC4-5D6E-409C-BE32-E72D297353CC}">
                <c16:uniqueId val="{00000003-F73E-447D-912C-CB4D72403A21}"/>
              </c:ext>
            </c:extLst>
          </c:dPt>
          <c:dPt>
            <c:idx val="2"/>
            <c:bubble3D val="0"/>
            <c:spPr>
              <a:solidFill>
                <a:schemeClr val="bg1">
                  <a:lumMod val="65000"/>
                </a:schemeClr>
              </a:solidFill>
              <a:ln>
                <a:solidFill>
                  <a:schemeClr val="bg1"/>
                </a:solidFill>
              </a:ln>
              <a:effectLst/>
            </c:spPr>
            <c:extLst>
              <c:ext xmlns:c16="http://schemas.microsoft.com/office/drawing/2014/chart" uri="{C3380CC4-5D6E-409C-BE32-E72D297353CC}">
                <c16:uniqueId val="{00000005-F73E-447D-912C-CB4D72403A21}"/>
              </c:ext>
            </c:extLst>
          </c:dPt>
          <c:dPt>
            <c:idx val="3"/>
            <c:bubble3D val="0"/>
            <c:spPr>
              <a:solidFill>
                <a:schemeClr val="bg1">
                  <a:lumMod val="85000"/>
                </a:schemeClr>
              </a:solidFill>
              <a:ln>
                <a:solidFill>
                  <a:schemeClr val="bg1"/>
                </a:solidFill>
              </a:ln>
              <a:effectLst/>
            </c:spPr>
            <c:extLst>
              <c:ext xmlns:c16="http://schemas.microsoft.com/office/drawing/2014/chart" uri="{C3380CC4-5D6E-409C-BE32-E72D297353CC}">
                <c16:uniqueId val="{00000007-F73E-447D-912C-CB4D72403A21}"/>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'D7'!$H$56:$H$59</c:f>
              <c:strCache>
                <c:ptCount val="4"/>
                <c:pt idx="0">
                  <c:v>Animale vii</c:v>
                </c:pt>
                <c:pt idx="1">
                  <c:v>Produse vegetale</c:v>
                </c:pt>
                <c:pt idx="2">
                  <c:v>Grăsimi și uleiuri </c:v>
                </c:pt>
                <c:pt idx="3">
                  <c:v>Produse alimentare</c:v>
                </c:pt>
              </c:strCache>
            </c:strRef>
          </c:cat>
          <c:val>
            <c:numRef>
              <c:f>'D7'!$I$56:$I$59</c:f>
              <c:numCache>
                <c:formatCode>0.00</c:formatCode>
                <c:ptCount val="4"/>
                <c:pt idx="0">
                  <c:v>9.39</c:v>
                </c:pt>
                <c:pt idx="1">
                  <c:v>249.5</c:v>
                </c:pt>
                <c:pt idx="2">
                  <c:v>19.399999999999999</c:v>
                </c:pt>
                <c:pt idx="3">
                  <c:v>105.11</c:v>
                </c:pt>
              </c:numCache>
            </c:numRef>
          </c:val>
          <c:extLst>
            <c:ext xmlns:c16="http://schemas.microsoft.com/office/drawing/2014/chart" uri="{C3380CC4-5D6E-409C-BE32-E72D297353CC}">
              <c16:uniqueId val="{00000008-F73E-447D-912C-CB4D72403A2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14930713633938986"/>
          <c:y val="0.61017003100354039"/>
          <c:w val="0.75517188868383711"/>
          <c:h val="0.2553209928444156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legend>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size">
        <cx:f>_xlchart.v1.5</cx:f>
      </cx:numDim>
    </cx:data>
  </cx:chartData>
  <cx:chart>
    <cx:plotArea>
      <cx:plotAreaRegion>
        <cx:series layoutId="treemap" uniqueId="{269A4240-1E15-4BA8-9A28-DBF98F2F7306}">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BFBFBF"/>
              </a:solidFill>
            </cx:spPr>
          </cx:dataPt>
          <cx:dataPt idx="8">
            <cx:spPr>
              <a:solidFill>
                <a:srgbClr val="737373"/>
              </a:solidFill>
            </cx:spPr>
          </cx:dataPt>
          <cx:dataLabels>
            <cx:numFmt formatCode="0,00%" sourceLinked="0"/>
            <cx:txPr>
              <a:bodyPr spcFirstLastPara="1" vertOverflow="ellipsis" horzOverflow="overflow" wrap="square" lIns="0" tIns="0" rIns="0" bIns="0" anchor="ctr" anchorCtr="1"/>
              <a:lstStyle/>
              <a:p>
                <a:pPr algn="ctr" rtl="0">
                  <a:defRPr sz="80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0">
              <cx:numFmt formatCode="0,0%" sourceLinked="0"/>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Produse agroalimentare 55,5%</a:t>
                  </a:r>
                </a:p>
              </cx:txPr>
              <cx:visibility seriesName="0" categoryName="1" value="1"/>
              <cx:separator> </cx:separator>
            </cx:dataLabel>
            <cx:dataLabel idx="1">
              <cx:numFmt formatCode="0,0%" sourceLinked="0"/>
              <cx:visibility seriesName="0" categoryName="1" value="1"/>
              <cx:separator>
</cx:separator>
            </cx:dataLabel>
            <cx:dataLabel idx="2">
              <cx:numFmt formatCode="0,0%" sourceLinked="0"/>
              <cx:visibility seriesName="0" categoryName="0" value="1"/>
              <cx:separator>
</cx:separator>
            </cx:dataLabel>
            <cx:dataLabel idx="3">
              <cx:numFmt formatCode="0,0%" sourceLinked="0"/>
              <cx:visibility seriesName="0" categoryName="0" value="1"/>
              <cx:separator>
</cx:separator>
            </cx:dataLabel>
            <cx:dataLabel idx="4">
              <cx:numFmt formatCode="0,0%" sourceLinked="0"/>
              <cx:visibility seriesName="0" categoryName="0" value="1"/>
              <cx:separator>
</cx:separator>
            </cx:dataLabel>
            <cx:dataLabel idx="5">
              <cx:numFmt formatCode="0,0%" sourceLinked="0"/>
              <cx:visibility seriesName="0" categoryName="1" value="1"/>
              <cx:separator>
</cx:separator>
            </cx:dataLabel>
            <cx:dataLabel idx="6">
              <cx:numFmt formatCode="0,0%" sourceLinked="0"/>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Maşini şi aparate, echipamente  13,3%</a:t>
                  </a:r>
                </a:p>
              </cx:txPr>
              <cx:visibility seriesName="0" categoryName="1" value="1"/>
              <cx:separator> </cx:separator>
            </cx:dataLabel>
            <cx:dataLabel idx="8">
              <cx:numFmt formatCode="0,0%" sourceLinked="0"/>
              <cx:visibility seriesName="0" categoryName="1" value="1"/>
              <cx:separator>
</cx:separator>
            </cx:dataLabel>
            <cx:dataLabelHidden idx="7"/>
          </cx:dataLabels>
          <cx:dataId val="0"/>
          <cx:layoutPr>
            <cx:parentLabelLayout val="overlapping"/>
          </cx:layoutPr>
        </cx:series>
      </cx:plotAreaRegion>
    </cx:plotArea>
  </cx:chart>
</cx:chartSpace>
</file>

<file path=xl/charts/chartEx10.xml><?xml version="1.0" encoding="utf-8"?>
<cx:chartSpace xmlns:a="http://schemas.openxmlformats.org/drawingml/2006/main" xmlns:r="http://schemas.openxmlformats.org/officeDocument/2006/relationships" xmlns:cx="http://schemas.microsoft.com/office/drawing/2014/chartex">
  <cx:chartData>
    <cx:data id="0">
      <cx:strDim type="cat">
        <cx:f>_xlchart.v1.18</cx:f>
      </cx:strDim>
      <cx:numDim type="size">
        <cx:f>_xlchart.v1.19</cx:f>
      </cx:numDim>
    </cx:data>
  </cx:chartData>
  <cx:chart>
    <cx:plotArea>
      <cx:plotAreaRegion>
        <cx:series layoutId="treemap" uniqueId="{BD3EBB9C-E8A2-4E0F-81A8-43CEE23F9988}">
          <cx:tx>
            <cx:txData>
              <cx:f>_xlchart.v1.18</cx:f>
              <cx:v>Impozite curente pe venit, patrimoniu, etc. Contribuţii sociale Cooperarea internaţională curentă Transferuri diverse ale administrației publice Transferuri personale Alte transferuri curente*</cx:v>
            </cx:txData>
          </cx:tx>
          <cx:dataPt idx="0">
            <cx:spPr>
              <a:solidFill>
                <a:srgbClr val="76563E"/>
              </a:solidFill>
            </cx:spPr>
          </cx:dataPt>
          <cx:dataPt idx="1">
            <cx:spPr>
              <a:solidFill>
                <a:srgbClr val="976E4F"/>
              </a:solidFill>
            </cx:spPr>
          </cx:dataPt>
          <cx:dataPt idx="2">
            <cx:spPr>
              <a:solidFill>
                <a:srgbClr val="AC8160"/>
              </a:solidFill>
            </cx:spPr>
          </cx:dataPt>
          <cx:dataPt idx="3">
            <cx:spPr>
              <a:solidFill>
                <a:srgbClr val="C7A993"/>
              </a:solidFill>
            </cx:spPr>
          </cx:dataPt>
          <cx:dataPt idx="4">
            <cx:spPr>
              <a:solidFill>
                <a:srgbClr val="A6A6A6"/>
              </a:solidFill>
            </cx:spPr>
          </cx:dataPt>
          <cx:dataPt idx="5">
            <cx:spPr>
              <a:solidFill>
                <a:srgbClr val="737373"/>
              </a:solidFill>
            </cx:spPr>
          </cx:dataPt>
          <cx:dataLabels>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Hidden idx="0"/>
            <cx:dataLabelHidden idx="1"/>
            <cx:dataLabelHidden idx="3"/>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1.xml><?xml version="1.0" encoding="utf-8"?>
<cx:chartSpace xmlns:a="http://schemas.openxmlformats.org/drawingml/2006/main" xmlns:r="http://schemas.openxmlformats.org/officeDocument/2006/relationships" xmlns:cx="http://schemas.microsoft.com/office/drawing/2014/chartex">
  <cx:chartData>
    <cx:data id="0">
      <cx:strDim type="cat">
        <cx:f>_xlchart.v1.20</cx:f>
      </cx:strDim>
      <cx:numDim type="size">
        <cx:f>_xlchart.v1.21</cx:f>
      </cx:numDim>
    </cx:data>
  </cx:chartData>
  <cx:chart>
    <cx:plotArea>
      <cx:plotAreaRegion>
        <cx:series layoutId="treemap" uniqueId="{BC727A1A-9E2A-4BD8-8BB1-F380C665ACB2}">
          <cx:tx>
            <cx:txData>
              <cx:f>_xlchart.v1.20</cx:f>
              <cx:v>Impozite curente pe venit, patrimoniu, etc. Contribuţii sociale Cooperarea internaţională curentă Transferuri diverse ale administrației publice Transferuri personale Alte transferuri curente*</cx:v>
            </cx:txData>
          </cx:tx>
          <cx:dataPt idx="0">
            <cx:spPr>
              <a:solidFill>
                <a:srgbClr val="976E4F"/>
              </a:solidFill>
            </cx:spPr>
          </cx:dataPt>
          <cx:dataPt idx="1">
            <cx:spPr>
              <a:solidFill>
                <a:srgbClr val="AC8160"/>
              </a:solidFill>
            </cx:spPr>
          </cx:dataPt>
          <cx:dataPt idx="2">
            <cx:spPr>
              <a:solidFill>
                <a:srgbClr val="AC8160"/>
              </a:solidFill>
            </cx:spPr>
          </cx:dataPt>
          <cx:dataPt idx="3">
            <cx:spPr>
              <a:solidFill>
                <a:srgbClr val="A6A6A6"/>
              </a:solidFill>
            </cx:spPr>
          </cx:dataPt>
          <cx:dataPt idx="4">
            <cx:spPr>
              <a:solidFill>
                <a:sysClr val="window" lastClr="FFFFFF">
                  <a:lumMod val="65000"/>
                </a:sysClr>
              </a:solidFill>
            </cx:spPr>
          </cx:dataPt>
          <cx:dataPt idx="5">
            <cx:spPr>
              <a:solidFill>
                <a:sysClr val="window" lastClr="FFFFFF">
                  <a:lumMod val="50000"/>
                </a:sysClr>
              </a:solidFill>
            </cx:spPr>
          </cx:dataPt>
          <cx:dataLabels>
            <cx:numFmt formatCode="0,0%" sourceLinked="0"/>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2">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Cambria" panose="02040503050406030204" pitchFamily="18" charset="0"/>
                      <a:ea typeface="Cambria" panose="02040503050406030204" pitchFamily="18" charset="0"/>
                    </a:rPr>
                    <a:t>2,9%</a:t>
                  </a:r>
                </a:p>
              </cx:txPr>
              <cx:visibility seriesName="0" categoryName="0" value="1"/>
              <cx:separator>
</cx:separator>
            </cx:dataLabel>
            <cx:dataLabelHidden idx="0"/>
            <cx:dataLabelHidden idx="1"/>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2.xml><?xml version="1.0" encoding="utf-8"?>
<cx:chartSpace xmlns:a="http://schemas.openxmlformats.org/drawingml/2006/main" xmlns:r="http://schemas.openxmlformats.org/officeDocument/2006/relationships" xmlns:cx="http://schemas.microsoft.com/office/drawing/2014/chartex">
  <cx:chartData>
    <cx:data id="0">
      <cx:strDim type="cat">
        <cx:f>_xlchart.v1.22</cx:f>
      </cx:strDim>
      <cx:numDim type="size">
        <cx:f>_xlchart.v1.23</cx:f>
      </cx:numDim>
    </cx:data>
  </cx:chartData>
  <cx:chart>
    <cx:plotArea>
      <cx:plotAreaRegion>
        <cx:series layoutId="treemap" uniqueId="{0443827F-0053-4E45-B889-29683D281ED2}">
          <cx:dataPt idx="0">
            <cx:spPr>
              <a:solidFill>
                <a:srgbClr val="76563E"/>
              </a:solidFill>
            </cx:spPr>
          </cx:dataPt>
          <cx:dataPt idx="1">
            <cx:spPr>
              <a:solidFill>
                <a:srgbClr val="976E4F"/>
              </a:solidFill>
            </cx:spPr>
          </cx:dataPt>
          <cx:dataPt idx="2">
            <cx:spPr>
              <a:solidFill>
                <a:srgbClr val="AC8160"/>
              </a:solidFill>
            </cx:spPr>
          </cx:dataPt>
          <cx:dataPt idx="3">
            <cx:spPr>
              <a:solidFill>
                <a:srgbClr val="C7A993"/>
              </a:solidFill>
            </cx:spPr>
          </cx:dataPt>
          <cx:dataPt idx="4">
            <cx:spPr>
              <a:solidFill>
                <a:srgbClr val="A6A6A6"/>
              </a:solidFill>
            </cx:spPr>
          </cx:dataPt>
          <cx:dataPt idx="5">
            <cx:spPr>
              <a:solidFill>
                <a:srgbClr val="737373"/>
              </a:solidFill>
            </cx:spPr>
          </cx:dataPt>
          <cx:dataLabels pos="inEnd">
            <cx:txPr>
              <a:bodyPr vertOverflow="overflow" horzOverflow="overflow" wrap="square" lIns="0" tIns="0" rIns="0" bIns="0"/>
              <a:lstStyle/>
              <a:p>
                <a:pPr algn="ctr" rtl="0">
                  <a:defRPr sz="800" b="0" i="0">
                    <a:solidFill>
                      <a:srgbClr val="FFFFFF"/>
                    </a:solidFill>
                    <a:latin typeface="Cambria" panose="02040503050406030204" pitchFamily="18" charset="0"/>
                    <a:ea typeface="Cambria" panose="02040503050406030204" pitchFamily="18" charset="0"/>
                    <a:cs typeface="Cambria" panose="02040503050406030204" pitchFamily="18" charset="0"/>
                  </a:defRPr>
                </a:pPr>
                <a:endParaRPr lang="ro-RO" sz="800">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3.xml><?xml version="1.0" encoding="utf-8"?>
<cx:chartSpace xmlns:a="http://schemas.openxmlformats.org/drawingml/2006/main" xmlns:r="http://schemas.openxmlformats.org/officeDocument/2006/relationships" xmlns:cx="http://schemas.microsoft.com/office/drawing/2014/chartex">
  <cx:chartData>
    <cx:data id="0">
      <cx:strDim type="cat">
        <cx:f>_xlchart.v1.24</cx:f>
      </cx:strDim>
      <cx:numDim type="size">
        <cx:f>_xlchart.v1.25</cx:f>
      </cx:numDim>
    </cx:data>
  </cx:chartData>
  <cx:chart>
    <cx:title pos="t" align="ctr" overlay="0">
      <cx:tx>
        <cx:rich>
          <a:bodyPr spcFirstLastPara="1" vertOverflow="ellipsis" horzOverflow="overflow" wrap="square" lIns="0" tIns="0" rIns="0" bIns="0" anchor="ctr" anchorCtr="1"/>
          <a:lstStyle/>
          <a:p>
            <a:pPr algn="ctr" rtl="0">
              <a:defRPr sz="900">
                <a:solidFill>
                  <a:schemeClr val="tx1"/>
                </a:solidFill>
                <a:latin typeface="Cambria" panose="02040503050406030204" pitchFamily="18" charset="0"/>
                <a:ea typeface="Cambria" panose="02040503050406030204" pitchFamily="18" charset="0"/>
                <a:cs typeface="Cambria" panose="02040503050406030204" pitchFamily="18" charset="0"/>
              </a:defRPr>
            </a:pPr>
            <a:r>
              <a:rPr lang="ro-RO" sz="900" b="1" i="0" u="none" strike="noStrike" baseline="0">
                <a:solidFill>
                  <a:schemeClr val="tx1"/>
                </a:solidFill>
                <a:latin typeface="Cambria" panose="02040503050406030204" pitchFamily="18" charset="0"/>
                <a:ea typeface="Cambria" panose="02040503050406030204" pitchFamily="18" charset="0"/>
              </a:rPr>
              <a:t>Intrări</a:t>
            </a:r>
            <a:endParaRPr lang="en-US" sz="900" b="1" i="0" u="none" strike="noStrike" baseline="0">
              <a:solidFill>
                <a:schemeClr val="tx1"/>
              </a:solidFill>
              <a:latin typeface="Cambria" panose="02040503050406030204" pitchFamily="18" charset="0"/>
              <a:ea typeface="Cambria" panose="02040503050406030204" pitchFamily="18" charset="0"/>
            </a:endParaRPr>
          </a:p>
        </cx:rich>
      </cx:tx>
    </cx:title>
    <cx:plotArea>
      <cx:plotAreaRegion>
        <cx:series layoutId="treemap" uniqueId="{816855B8-1D97-4639-A311-ABB964C2D6AB}">
          <cx:tx>
            <cx:txData>
              <cx:f>_xlchart.v1.24</cx:f>
              <cx:v>UE CSI Alte țări</cx:v>
            </cx:txData>
          </cx:tx>
          <cx:dataPt idx="0">
            <cx:spPr>
              <a:solidFill>
                <a:srgbClr val="976E4F"/>
              </a:solidFill>
            </cx:spPr>
          </cx:dataPt>
          <cx:dataPt idx="1">
            <cx:spPr>
              <a:solidFill>
                <a:srgbClr val="BB997F"/>
              </a:solidFill>
            </cx:spPr>
          </cx:dataPt>
          <cx:dataPt idx="2">
            <cx:spPr>
              <a:solidFill>
                <a:sysClr val="window" lastClr="FFFFFF">
                  <a:lumMod val="75000"/>
                </a:sysClr>
              </a:solidFill>
            </cx:spPr>
          </cx:dataPt>
          <cx:dataLabels pos="inEnd">
            <cx:numFmt formatCode="0,0%" sourceLinked="0"/>
            <cx:txPr>
              <a:bodyPr vertOverflow="overflow" horzOverflow="overflow" wrap="square" lIns="0" tIns="0" rIns="0" bIns="0"/>
              <a:lstStyle/>
              <a:p>
                <a:pPr algn="ctr" rtl="0">
                  <a:defRPr sz="900" b="0" i="0">
                    <a:solidFill>
                      <a:schemeClr val="tx1"/>
                    </a:solidFill>
                    <a:latin typeface="Cambria" panose="02040503050406030204" pitchFamily="18" charset="0"/>
                    <a:ea typeface="Cambria" panose="02040503050406030204" pitchFamily="18" charset="0"/>
                    <a:cs typeface="Cambria" panose="02040503050406030204" pitchFamily="18" charset="0"/>
                  </a:defRPr>
                </a:pPr>
                <a:endParaRPr lang="ro-RO">
                  <a:solidFill>
                    <a:schemeClr val="tx1"/>
                  </a:solidFill>
                  <a:latin typeface="Cambria" panose="02040503050406030204" pitchFamily="18" charset="0"/>
                  <a:ea typeface="Cambria" panose="02040503050406030204" pitchFamily="18" charset="0"/>
                </a:endParaRPr>
              </a:p>
            </cx:txPr>
            <cx:visibility seriesName="0" categoryName="1" value="1"/>
            <cx:separator>, </cx:separator>
            <cx:dataLabel idx="0">
              <cx:txPr>
                <a:bodyPr vertOverflow="overflow" horzOverflow="overflow" wrap="square" lIns="0" tIns="0" rIns="0" bIns="0"/>
                <a:lstStyle/>
                <a:p>
                  <a:pPr algn="ctr" rtl="0">
                    <a:defRPr>
                      <a:solidFill>
                        <a:schemeClr val="bg1"/>
                      </a:solidFill>
                    </a:defRPr>
                  </a:pPr>
                  <a:r>
                    <a:rPr lang="ro-RO">
                      <a:solidFill>
                        <a:schemeClr val="bg1"/>
                      </a:solidFill>
                      <a:latin typeface="Cambria" panose="02040503050406030204" pitchFamily="18" charset="0"/>
                      <a:ea typeface="Cambria" panose="02040503050406030204" pitchFamily="18" charset="0"/>
                    </a:rPr>
                    <a:t>UE
59,8%</a:t>
                  </a:r>
                </a:p>
              </cx:txPr>
              <cx:separator>
</cx:separator>
            </cx:dataLabel>
            <cx:dataLabel idx="1">
              <cx:txPr>
                <a:bodyPr vertOverflow="overflow" horzOverflow="overflow" wrap="square" lIns="0" tIns="0" rIns="0" bIns="0"/>
                <a:lstStyle/>
                <a:p>
                  <a:pPr algn="ctr" rtl="0">
                    <a:defRPr>
                      <a:solidFill>
                        <a:schemeClr val="bg1"/>
                      </a:solidFill>
                    </a:defRPr>
                  </a:pPr>
                  <a:r>
                    <a:rPr lang="ro-RO">
                      <a:solidFill>
                        <a:schemeClr val="bg1"/>
                      </a:solidFill>
                      <a:latin typeface="Cambria" panose="02040503050406030204" pitchFamily="18" charset="0"/>
                      <a:ea typeface="Cambria" panose="02040503050406030204" pitchFamily="18" charset="0"/>
                    </a:rPr>
                    <a:t>CSI, 2,7%</a:t>
                  </a:r>
                </a:p>
              </cx:txPr>
            </cx:dataLabel>
            <cx:dataLabel idx="2">
              <cx:separator>
</cx:separator>
            </cx:dataLabel>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4.xml><?xml version="1.0" encoding="utf-8"?>
<cx:chartSpace xmlns:a="http://schemas.openxmlformats.org/drawingml/2006/main" xmlns:r="http://schemas.openxmlformats.org/officeDocument/2006/relationships" xmlns:cx="http://schemas.microsoft.com/office/drawing/2014/chartex">
  <cx:chartData>
    <cx:data id="0">
      <cx:strDim type="cat">
        <cx:f>_xlchart.v1.26</cx:f>
      </cx:strDim>
      <cx:numDim type="size">
        <cx:f>_xlchart.v1.27</cx:f>
      </cx:numDim>
    </cx:data>
  </cx:chartData>
  <cx:chart>
    <cx:title pos="t" align="ctr" overlay="0">
      <cx:tx>
        <cx:rich>
          <a:bodyPr spcFirstLastPara="1" vertOverflow="ellipsis" horzOverflow="overflow" wrap="square" lIns="0" tIns="0" rIns="0" bIns="0" anchor="ctr" anchorCtr="1"/>
          <a:lstStyle/>
          <a:p>
            <a:pPr algn="ctr" rtl="0">
              <a:defRPr sz="900" b="1">
                <a:solidFill>
                  <a:sysClr val="windowText" lastClr="000000"/>
                </a:solidFill>
                <a:latin typeface="Cambria" panose="02040503050406030204" pitchFamily="18" charset="0"/>
                <a:ea typeface="Cambria" panose="02040503050406030204" pitchFamily="18" charset="0"/>
                <a:cs typeface="Cambria" panose="02040503050406030204" pitchFamily="18" charset="0"/>
              </a:defRPr>
            </a:pPr>
            <a:r>
              <a:rPr lang="ro-RO" sz="900" b="1" i="0" u="none" strike="noStrike" baseline="0">
                <a:solidFill>
                  <a:sysClr val="windowText" lastClr="000000"/>
                </a:solidFill>
                <a:latin typeface="Cambria" panose="02040503050406030204" pitchFamily="18" charset="0"/>
                <a:ea typeface="Cambria" panose="02040503050406030204" pitchFamily="18" charset="0"/>
              </a:rPr>
              <a:t>Ieșiri</a:t>
            </a:r>
            <a:endParaRPr lang="en-US" sz="900" b="1" i="0" u="none" strike="noStrike" baseline="0">
              <a:solidFill>
                <a:sysClr val="windowText" lastClr="000000"/>
              </a:solidFill>
              <a:latin typeface="Cambria" panose="02040503050406030204" pitchFamily="18" charset="0"/>
              <a:ea typeface="Cambria" panose="02040503050406030204" pitchFamily="18" charset="0"/>
            </a:endParaRPr>
          </a:p>
        </cx:rich>
      </cx:tx>
    </cx:title>
    <cx:plotArea>
      <cx:plotAreaRegion>
        <cx:series layoutId="treemap" uniqueId="{C0BF6FBB-4B47-43EE-9F11-98A4AD116244}">
          <cx:tx>
            <cx:txData>
              <cx:f>_xlchart.v1.26</cx:f>
              <cx:v>UE CSI Alte țări</cx:v>
            </cx:txData>
          </cx:tx>
          <cx:dataPt idx="0">
            <cx:spPr>
              <a:solidFill>
                <a:srgbClr val="976E4F"/>
              </a:solidFill>
            </cx:spPr>
          </cx:dataPt>
          <cx:dataPt idx="1">
            <cx:spPr>
              <a:solidFill>
                <a:srgbClr val="BB997F"/>
              </a:solidFill>
            </cx:spPr>
          </cx:dataPt>
          <cx:dataPt idx="2">
            <cx:spPr>
              <a:solidFill>
                <a:sysClr val="window" lastClr="FFFFFF">
                  <a:lumMod val="75000"/>
                </a:sysClr>
              </a:solidFill>
            </cx:spPr>
          </cx:dataPt>
          <cx:dataLabels>
            <cx:numFmt formatCode="0,0%" sourceLinked="0"/>
            <cx:txPr>
              <a:bodyPr spcFirstLastPara="1" vertOverflow="ellipsis" horzOverflow="overflow" wrap="square" lIns="0" tIns="0" rIns="0" bIns="0" anchor="ctr" anchorCtr="1"/>
              <a:lstStyle/>
              <a:p>
                <a:pPr algn="ctr" rtl="0">
                  <a:defRPr>
                    <a:solidFill>
                      <a:sysClr val="windowText" lastClr="000000"/>
                    </a:solidFill>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Text" lastClr="000000"/>
                  </a:solidFill>
                  <a:latin typeface="Cambria" panose="02040503050406030204" pitchFamily="18" charset="0"/>
                  <a:ea typeface="Cambria" panose="02040503050406030204" pitchFamily="18" charset="0"/>
                </a:endParaRPr>
              </a:p>
            </cx:txPr>
            <cx:visibility seriesName="0" categoryName="1" value="1"/>
            <cx:separator>
</cx:separator>
            <cx:dataLabel idx="0">
              <cx:txPr>
                <a:bodyPr spcFirstLastPara="1" vertOverflow="ellipsis" horzOverflow="overflow" wrap="square" lIns="0" tIns="0" rIns="0" bIns="0" anchor="ctr" anchorCtr="1"/>
                <a:lstStyle/>
                <a:p>
                  <a:pPr algn="ctr" rtl="0">
                    <a:defRPr>
                      <a:solidFill>
                        <a:schemeClr val="bg1"/>
                      </a:solidFill>
                    </a:defRPr>
                  </a:pPr>
                  <a:r>
                    <a:rPr lang="en-US" sz="900" b="0" i="0" u="none" strike="noStrike" baseline="0">
                      <a:solidFill>
                        <a:schemeClr val="bg1"/>
                      </a:solidFill>
                      <a:latin typeface="Cambria" panose="02040503050406030204" pitchFamily="18" charset="0"/>
                      <a:ea typeface="Cambria" panose="02040503050406030204" pitchFamily="18" charset="0"/>
                    </a:rPr>
                    <a:t>UE
68,7%</a:t>
                  </a:r>
                </a:p>
              </cx:txPr>
              <cx:visibility seriesName="0" categoryName="1" value="1"/>
              <cx:separator>
</cx:separator>
            </cx:dataLabel>
            <cx:dataLabel idx="1">
              <cx:txPr>
                <a:bodyPr spcFirstLastPara="1" vertOverflow="ellipsis" horzOverflow="overflow" wrap="square" lIns="0" tIns="0" rIns="0" bIns="0" anchor="ctr" anchorCtr="1"/>
                <a:lstStyle/>
                <a:p>
                  <a:pPr algn="ctr" rtl="0">
                    <a:defRPr>
                      <a:solidFill>
                        <a:schemeClr val="bg1"/>
                      </a:solidFill>
                    </a:defRPr>
                  </a:pPr>
                  <a:r>
                    <a:rPr lang="en-US" sz="900" b="0" i="0" u="none" strike="noStrike" baseline="0">
                      <a:solidFill>
                        <a:schemeClr val="bg1"/>
                      </a:solidFill>
                      <a:latin typeface="Cambria" panose="02040503050406030204" pitchFamily="18" charset="0"/>
                      <a:ea typeface="Cambria" panose="02040503050406030204" pitchFamily="18" charset="0"/>
                    </a:rPr>
                    <a:t>CSI, 4,2%</a:t>
                  </a:r>
                </a:p>
              </cx:txPr>
              <cx:visibility seriesName="0" categoryName="1" value="1"/>
              <cx:separator>, </cx:separator>
            </cx:dataLabel>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plotArea>
      <cx:plotAreaRegion>
        <cx:series layoutId="treemap" uniqueId="{C3AD2A0B-A79B-4D47-9E87-6800E4D0B3CC}">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BFBFBF"/>
              </a:solidFill>
            </cx:spPr>
          </cx:dataPt>
          <cx:dataPt idx="8">
            <cx:spPr>
              <a:solidFill>
                <a:srgbClr val="737373"/>
              </a:solidFill>
            </cx:spPr>
          </cx:dataPt>
          <cx:dataLabels>
            <cx:numFmt formatCode="0,0%" sourceLinked="0"/>
            <cx:txPr>
              <a:bodyPr spcFirstLastPara="1" vertOverflow="ellipsis" horzOverflow="overflow" wrap="square" lIns="0" tIns="0" rIns="0" bIns="0" anchor="ctr" anchorCtr="1"/>
              <a:lstStyle/>
              <a:p>
                <a:pPr algn="ctr" rtl="0">
                  <a:defRPr sz="80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0" value="1"/>
            <cx:separator>
</cx:separator>
            <cx:dataLabel idx="0">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Produse agroalimentare 17,5%</a:t>
                  </a:r>
                </a:p>
              </cx:txPr>
              <cx:visibility seriesName="0" categoryName="1" value="1"/>
              <cx:separator> </cx:separator>
            </cx:dataLabel>
            <cx:dataLabel idx="1">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Produse minerale  22,4%</a:t>
                  </a:r>
                </a:p>
              </cx:txPr>
              <cx:visibility seriesName="0" categoryName="1" value="1"/>
              <cx:separator> </cx:separator>
            </cx:dataLabel>
            <cx:dataLabel idx="2">
              <cx:visibility seriesName="0" categoryName="1" value="1"/>
              <cx:separator>
</cx:separator>
            </cx:dataLabel>
            <cx:dataLabel idx="3">
              <cx:visibility seriesName="0" categoryName="1" value="1"/>
              <cx:separator>
</cx:separator>
            </cx:dataLabel>
            <cx:dataLabel idx="4">
              <cx:visibility seriesName="0" categoryName="1" value="1"/>
              <cx:separator>
</cx:separator>
            </cx:dataLabel>
            <cx:dataLabel idx="5">
              <cx:visibility seriesName="0" categoryName="1" value="1"/>
              <cx:separator>
</cx:separator>
            </cx:dataLabel>
            <cx:dataLabel idx="6">
              <cx:visibility seriesName="0" categoryName="1" value="1"/>
              <cx:separator> </cx:separator>
            </cx:dataLabel>
            <cx:dataLabel idx="7">
              <cx:visibility seriesName="0" categoryName="1" value="1"/>
              <cx:separator>
</cx:separator>
            </cx:dataLabel>
            <cx:dataLabel idx="8">
              <cx:visibility seriesName="0" categoryName="1" value="1"/>
              <cx:separator>
</cx:separator>
            </cx:dataLabel>
          </cx:dataLabels>
          <cx:dataId val="0"/>
          <cx:layoutPr>
            <cx:parentLabelLayout val="overlapping"/>
          </cx:layoutPr>
        </cx:series>
      </cx:plotAreaRegion>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plotArea>
      <cx:plotAreaRegion>
        <cx:series layoutId="treemap" uniqueId="{AF175C9B-F61B-451C-A2E3-96716FDD7325}">
          <cx:tx>
            <cx:txData>
              <cx:f>_xlchart.v1.0</cx:f>
              <cx:v>Produse agroalimentare Produse minerale  Produse ale industriei chimice Materiale plastice  Materiale textile  Metale comune  Maşini şi aparate, echipamente  Vehicule, aparate de zbor  Altele</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BFBFBF"/>
              </a:solidFill>
            </cx:spPr>
          </cx:dataPt>
          <cx:dataPt idx="8">
            <cx:spPr>
              <a:solidFill>
                <a:srgbClr val="737373"/>
              </a:solidFill>
            </cx:spPr>
          </cx:dataPt>
          <cx:dataLabels pos="inEnd">
            <cx:txPr>
              <a:bodyPr spcFirstLastPara="1" vertOverflow="ellipsis" horzOverflow="overflow" wrap="square" lIns="0" tIns="0" rIns="0" bIns="0" anchor="ctr" anchorCtr="1"/>
              <a:lstStyle/>
              <a:p>
                <a:pPr algn="ctr" rtl="0">
                  <a:defRPr sz="80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dataLabel idx="0">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Produse agroalimentare</a:t>
                  </a:r>
                </a:p>
              </cx:txPr>
              <cx:visibility seriesName="0" categoryName="1" value="0"/>
            </cx:dataLabel>
            <cx:dataLabel idx="1">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Produse minerale </a:t>
                  </a:r>
                </a:p>
              </cx:txPr>
            </cx:dataLabel>
            <cx:dataLabel idx="2">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Produse ale industriei chimice</a:t>
                  </a:r>
                </a:p>
              </cx:txPr>
              <cx:visibility seriesName="0" categoryName="1" value="0"/>
            </cx:dataLabel>
            <cx:dataLabel idx="3">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Materiale plastice </a:t>
                  </a:r>
                </a:p>
              </cx:txPr>
            </cx:dataLabel>
            <cx:dataLabel idx="4">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Materiale textile </a:t>
                  </a:r>
                </a:p>
              </cx:txPr>
            </cx:dataLabel>
            <cx:dataLabel idx="5">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Metale comune </a:t>
                  </a:r>
                </a:p>
              </cx:txPr>
            </cx:dataLabel>
            <cx:dataLabel idx="6">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Maşini şi aparate, echipamente </a:t>
                  </a:r>
                </a:p>
              </cx:txPr>
            </cx:dataLabel>
            <cx:dataLabel idx="8">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Altele</a:t>
                  </a:r>
                </a:p>
              </cx:txPr>
            </cx:dataLabel>
          </cx:dataLabels>
          <cx:dataId val="0"/>
          <cx:layoutPr>
            <cx:parentLabelLayout val="overlapping"/>
          </cx:layoutPr>
        </cx:series>
      </cx:plotAreaRegion>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_xlchart.v1.10</cx:f>
      </cx:strDim>
      <cx:numDim type="size">
        <cx:f>_xlchart.v1.11</cx:f>
      </cx:numDim>
    </cx:data>
  </cx:chartData>
  <cx:chart>
    <cx:plotArea>
      <cx:plotAreaRegion>
        <cx:series layoutId="treemap" uniqueId="{942BD369-9000-4F3E-8058-1562FD9EEAD7}">
          <cx:tx>
            <cx:txData>
              <cx:f>_xlchart.v1.10</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A6A6A6"/>
              </a:solidFill>
            </cx:spPr>
          </cx:dataPt>
          <cx:dataPt idx="8">
            <cx:spPr>
              <a:solidFill>
                <a:srgbClr val="737373"/>
              </a:solidFill>
            </cx:spPr>
          </cx:dataPt>
          <cx:dataLabels>
            <cx:numFmt formatCode="# ##0,00" sourceLinked="0"/>
            <cx:txPr>
              <a:bodyPr spcFirstLastPara="1" vertOverflow="ellipsis" horzOverflow="overflow" wrap="square" lIns="0" tIns="0" rIns="0" bIns="0" anchor="ctr" anchorCtr="1"/>
              <a:lstStyle/>
              <a:p>
                <a:pPr algn="ctr" rtl="0">
                  <a:defRPr sz="800" b="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0" value="1"/>
            <cx:separator>
</cx:separator>
            <cx:dataLabel idx="0">
              <cx:visibility seriesName="0" categoryName="1" value="1"/>
              <cx:separator>
</cx:separator>
            </cx:dataLabel>
            <cx:dataLabel idx="1">
              <cx:visibility seriesName="0" categoryName="1" value="1"/>
              <cx:separator>
</cx:separator>
            </cx:dataLabel>
            <cx:dataLabel idx="2">
              <cx:txPr>
                <a:bodyPr spcFirstLastPara="1" vertOverflow="ellipsis" horzOverflow="overflow" wrap="square" lIns="0" tIns="0" rIns="0" bIns="0" anchor="ctr" anchorCtr="1"/>
                <a:lstStyle/>
                <a:p>
                  <a:pPr algn="ctr" rtl="0">
                    <a:defRPr b="1"/>
                  </a:pPr>
                  <a:r>
                    <a:rPr lang="en-US" sz="800" b="1" i="0" u="none" strike="noStrike" baseline="0">
                      <a:solidFill>
                        <a:sysClr val="window" lastClr="FFFFFF"/>
                      </a:solidFill>
                      <a:latin typeface="Cambria" panose="02040503050406030204" pitchFamily="18" charset="0"/>
                      <a:ea typeface="Cambria" panose="02040503050406030204" pitchFamily="18" charset="0"/>
                    </a:rPr>
                    <a:t>Călătorii
162,59</a:t>
                  </a:r>
                </a:p>
              </cx:txPr>
              <cx:visibility seriesName="0" categoryName="1" value="1"/>
              <cx:separator>
</cx:separator>
            </cx:dataLabel>
            <cx:dataLabel idx="4">
              <cx:visibility seriesName="0" categoryName="1" value="1"/>
              <cx:separator>
</cx:separator>
            </cx:dataLabel>
            <cx:dataLabel idx="6">
              <cx:visibility seriesName="0" categoryName="1" value="1"/>
              <cx:separator>
</cx:separator>
            </cx:dataLabel>
            <cx:dataLabel idx="8">
              <cx:visibility seriesName="0" categoryName="1" value="1"/>
              <cx:separator>
</cx:separator>
            </cx:dataLabel>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size">
        <cx:f>_xlchart.v1.9</cx:f>
      </cx:numDim>
    </cx:data>
  </cx:chartData>
  <cx:chart>
    <cx:plotArea>
      <cx:plotAreaRegion>
        <cx:series layoutId="treemap" uniqueId="{20321F94-CCA0-47D9-A1B6-E6787BCE4569}">
          <cx:tx>
            <cx:txData>
              <cx:f>_xlchart.v1.8</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A6A6A6"/>
              </a:solidFill>
            </cx:spPr>
          </cx:dataPt>
          <cx:dataPt idx="8">
            <cx:spPr>
              <a:solidFill>
                <a:srgbClr val="737373"/>
              </a:solidFill>
            </cx:spPr>
          </cx:dataPt>
          <cx:dataLabels>
            <cx:txPr>
              <a:bodyPr spcFirstLastPara="1" vertOverflow="ellipsis" horzOverflow="overflow" wrap="square" lIns="0" tIns="0" rIns="0" bIns="0" anchor="ctr" anchorCtr="1"/>
              <a:lstStyle/>
              <a:p>
                <a:pPr algn="ctr" rtl="0">
                  <a:defRPr sz="800" b="1">
                    <a:latin typeface="Cambria" panose="02040503050406030204" pitchFamily="18" charset="0"/>
                    <a:ea typeface="Cambria" panose="02040503050406030204" pitchFamily="18" charset="0"/>
                    <a:cs typeface="Cambria" panose="02040503050406030204" pitchFamily="18" charset="0"/>
                  </a:defRPr>
                </a:pPr>
                <a:endParaRPr lang="en-US" sz="800" b="1"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0" value="1"/>
            <cx:separator>, </cx:separator>
            <cx:dataLabel idx="1">
              <cx:visibility seriesName="0" categoryName="1" value="1"/>
              <cx:separator>
</cx:separator>
            </cx:dataLabel>
            <cx:dataLabel idx="2">
              <cx:visibility seriesName="0" categoryName="1" value="1"/>
              <cx:separator>
</cx:separator>
            </cx:dataLabel>
            <cx:dataLabel idx="4">
              <cx:visibility seriesName="0" categoryName="1" value="1"/>
              <cx:separator>
</cx:separator>
            </cx:dataLabel>
            <cx:dataLabel idx="6">
              <cx:txPr>
                <a:bodyPr spcFirstLastPara="1" vertOverflow="ellipsis" horzOverflow="overflow" wrap="square" lIns="0" tIns="0" rIns="0" bIns="0" anchor="ctr" anchorCtr="1"/>
                <a:lstStyle/>
                <a:p>
                  <a:pPr algn="ctr" rtl="0">
                    <a:defRPr/>
                  </a:pPr>
                  <a:r>
                    <a:rPr lang="en-US" sz="800" b="1" i="0" u="none" strike="noStrike" baseline="0">
                      <a:solidFill>
                        <a:sysClr val="window" lastClr="FFFFFF"/>
                      </a:solidFill>
                      <a:latin typeface="Cambria" panose="02040503050406030204" pitchFamily="18" charset="0"/>
                      <a:ea typeface="Cambria" panose="02040503050406030204" pitchFamily="18" charset="0"/>
                    </a:rPr>
                    <a:t>Servicii profesionale şi de consultanţă 
21,3</a:t>
                  </a:r>
                </a:p>
              </cx:txPr>
              <cx:visibility seriesName="0" categoryName="1" value="1"/>
              <cx:separator>
</cx:separator>
            </cx:dataLabel>
            <cx:dataLabel idx="7">
              <cx:txPr>
                <a:bodyPr spcFirstLastPara="1" vertOverflow="ellipsis" horzOverflow="overflow" wrap="square" lIns="0" tIns="0" rIns="0" bIns="0" anchor="ctr" anchorCtr="1"/>
                <a:lstStyle/>
                <a:p>
                  <a:pPr algn="ctr" rtl="0">
                    <a:defRPr/>
                  </a:pPr>
                  <a:r>
                    <a:rPr lang="en-US" sz="800" b="1" i="0" u="none" strike="noStrike" baseline="0">
                      <a:solidFill>
                        <a:sysClr val="window" lastClr="FFFFFF"/>
                      </a:solidFill>
                      <a:latin typeface="Cambria" panose="02040503050406030204" pitchFamily="18" charset="0"/>
                      <a:ea typeface="Cambria" panose="02040503050406030204" pitchFamily="18" charset="0"/>
                    </a:rPr>
                    <a:t>Servicii tehnice, comerciale şi alte servicii
22,84</a:t>
                  </a:r>
                </a:p>
              </cx:txPr>
              <cx:visibility seriesName="0" categoryName="1" value="1"/>
              <cx:separator>
</cx:separator>
            </cx:dataLabel>
            <cx:dataLabel idx="8">
              <cx:visibility seriesName="0" categoryName="1" value="1"/>
              <cx:separator>
</cx:separator>
            </cx:dataLabel>
            <cx:dataLabelHidden idx="0"/>
            <cx:dataLabelHidden idx="3"/>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size">
        <cx:f>_xlchart.v1.7</cx:f>
      </cx:numDim>
    </cx:data>
  </cx:chartData>
  <cx:chart>
    <cx:plotArea>
      <cx:plotAreaRegion>
        <cx:series layoutId="treemap" uniqueId="{6085D00A-FF0A-434E-B2B1-4D35FF7732B0}">
          <cx:tx>
            <cx:txData>
              <cx:f>_xlchart.v1.6</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A6A6A6"/>
              </a:solidFill>
            </cx:spPr>
          </cx:dataPt>
          <cx:dataPt idx="8">
            <cx:spPr>
              <a:solidFill>
                <a:srgbClr val="737373"/>
              </a:solidFill>
            </cx:spPr>
          </cx:dataPt>
          <cx:dataLabels pos="inEnd">
            <cx:txPr>
              <a:bodyPr spcFirstLastPara="1" vertOverflow="ellipsis" horzOverflow="overflow" wrap="square" lIns="0" tIns="0" rIns="0" bIns="0" anchor="ctr" anchorCtr="1"/>
              <a:lstStyle/>
              <a:p>
                <a:pPr algn="ctr" rtl="0">
                  <a:defRPr sz="700">
                    <a:solidFill>
                      <a:schemeClr val="bg1"/>
                    </a:solidFill>
                    <a:latin typeface="Cambria" panose="02040503050406030204" pitchFamily="18" charset="0"/>
                    <a:ea typeface="Cambria" panose="02040503050406030204" pitchFamily="18" charset="0"/>
                    <a:cs typeface="Cambria" panose="02040503050406030204" pitchFamily="18" charset="0"/>
                  </a:defRPr>
                </a:pPr>
                <a:endParaRPr lang="en-US" sz="700" b="0" i="0" u="none" strike="noStrike" baseline="0">
                  <a:solidFill>
                    <a:schemeClr val="bg1"/>
                  </a:solidFill>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separator>, </cx:separator>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_xlchart.v1.12</cx:f>
      </cx:strDim>
      <cx:numDim type="size">
        <cx:f>_xlchart.v1.13</cx:f>
      </cx:numDim>
    </cx:data>
  </cx:chartData>
  <cx:chart>
    <cx:plotArea>
      <cx:plotAreaRegion>
        <cx:series layoutId="treemap" uniqueId="{3D7EDA0C-8C5B-4EB0-91EC-27F733EE3215}">
          <cx:tx>
            <cx:txData>
              <cx:f>_xlchart.v1.12</cx:f>
              <cx:v>Remunerarea salariaților Venituri din investiții  Alte venituri primare</cx:v>
            </cx:txData>
          </cx:tx>
          <cx:dataPt idx="0">
            <cx:spPr>
              <a:solidFill>
                <a:srgbClr val="7F7F7F"/>
              </a:solidFill>
            </cx:spPr>
          </cx:dataPt>
          <cx:dataPt idx="1">
            <cx:spPr>
              <a:solidFill>
                <a:srgbClr val="B78659"/>
              </a:solidFill>
            </cx:spPr>
          </cx:dataPt>
          <cx:dataPt idx="2">
            <cx:spPr>
              <a:solidFill>
                <a:sysClr val="window" lastClr="FFFFFF">
                  <a:lumMod val="65000"/>
                </a:sysClr>
              </a:solidFill>
            </cx:spPr>
          </cx:dataPt>
          <cx:dataLabels pos="inEnd">
            <cx:txPr>
              <a:bodyPr vertOverflow="overflow" horzOverflow="overflow" wrap="square" lIns="0" tIns="0" rIns="0" bIns="0"/>
              <a:lstStyle/>
              <a:p>
                <a:pPr algn="ctr" rtl="0">
                  <a:defRPr sz="800" b="0" i="0">
                    <a:solidFill>
                      <a:srgbClr val="FFFFFF"/>
                    </a:solidFill>
                    <a:latin typeface="Cambria" panose="02040503050406030204" pitchFamily="18" charset="0"/>
                    <a:ea typeface="Cambria" panose="02040503050406030204" pitchFamily="18" charset="0"/>
                    <a:cs typeface="Cambria" panose="02040503050406030204" pitchFamily="18" charset="0"/>
                  </a:defRPr>
                </a:pPr>
                <a:endParaRPr lang="ro-RO" sz="800">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_xlchart.v1.16</cx:f>
      </cx:strDim>
      <cx:numDim type="size">
        <cx:f>_xlchart.v1.17</cx:f>
      </cx:numDim>
    </cx:data>
  </cx:chartData>
  <cx:chart>
    <cx:plotArea>
      <cx:plotAreaRegion>
        <cx:series layoutId="treemap" uniqueId="{0067EA97-E1C7-4921-B08D-F107DD0779E8}">
          <cx:tx>
            <cx:txData>
              <cx:f>_xlchart.v1.16</cx:f>
              <cx:v>Remunerarea salariaților Venituri din investiții  Alte venituri primare</cx:v>
            </cx:txData>
          </cx:tx>
          <cx:dataPt idx="0">
            <cx:spPr>
              <a:solidFill>
                <a:srgbClr val="7F7F7F"/>
              </a:solidFill>
            </cx:spPr>
          </cx:dataPt>
          <cx:dataPt idx="1">
            <cx:spPr>
              <a:solidFill>
                <a:srgbClr val="B78659"/>
              </a:solidFill>
            </cx:spPr>
          </cx:dataPt>
          <cx:dataLabels>
            <cx:numFmt formatCode="# ##0,00" sourceLinked="0"/>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s>
          <cx:dataId val="0"/>
          <cx:layoutPr>
            <cx:parentLabelLayout val="overlapping"/>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strDim type="cat">
        <cx:f>_xlchart.v1.14</cx:f>
      </cx:strDim>
      <cx:numDim type="size">
        <cx:f>_xlchart.v1.15</cx:f>
      </cx:numDim>
    </cx:data>
  </cx:chartData>
  <cx:chart>
    <cx:plotArea>
      <cx:plotAreaRegion>
        <cx:series layoutId="treemap" uniqueId="{FE78284A-33EF-4E3A-98D2-34E1F6372F17}">
          <cx:dataPt idx="0">
            <cx:spPr>
              <a:solidFill>
                <a:srgbClr val="7F7F7F"/>
              </a:solidFill>
            </cx:spPr>
          </cx:dataPt>
          <cx:dataPt idx="1">
            <cx:spPr>
              <a:solidFill>
                <a:srgbClr val="B78659"/>
              </a:solidFill>
            </cx:spPr>
          </cx:dataPt>
          <cx:dataLabels>
            <cx:numFmt formatCode="# ##0,00" sourceLinked="0"/>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0">
              <cx:visibility seriesName="0" categoryName="0" value="1"/>
              <cx:separator>
</cx:separator>
            </cx:dataLabel>
          </cx:dataLabels>
          <cx:dataId val="0"/>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withinLinearReversed" id="24">
  <a:schemeClr val="accent4"/>
</cs:colorStyle>
</file>

<file path=xl/charts/colors34.xml><?xml version="1.0" encoding="utf-8"?>
<cs:colorStyle xmlns:cs="http://schemas.microsoft.com/office/drawing/2012/chartStyle" xmlns:a="http://schemas.openxmlformats.org/drawingml/2006/main" meth="withinLinearReversed" id="24">
  <a:schemeClr val="accent4"/>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withinLinear" id="17">
  <a:schemeClr val="accent4"/>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withinLinear" id="18">
  <a:schemeClr val="accent5"/>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16.xml"/><Relationship Id="rId3" Type="http://schemas.microsoft.com/office/2014/relationships/chartEx" Target="../charts/chartEx6.xml"/><Relationship Id="rId7" Type="http://schemas.openxmlformats.org/officeDocument/2006/relationships/chart" Target="../charts/chart15.xml"/><Relationship Id="rId2" Type="http://schemas.microsoft.com/office/2014/relationships/chartEx" Target="../charts/chartEx5.xml"/><Relationship Id="rId1" Type="http://schemas.microsoft.com/office/2014/relationships/chartEx" Target="../charts/chartEx4.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3" Type="http://schemas.microsoft.com/office/2014/relationships/chartEx" Target="../charts/chartEx8.xml"/><Relationship Id="rId2" Type="http://schemas.microsoft.com/office/2014/relationships/chartEx" Target="../charts/chartEx7.xml"/><Relationship Id="rId1" Type="http://schemas.openxmlformats.org/officeDocument/2006/relationships/chart" Target="../charts/chart17.xml"/><Relationship Id="rId6" Type="http://schemas.openxmlformats.org/officeDocument/2006/relationships/chart" Target="../charts/chart19.xml"/><Relationship Id="rId5" Type="http://schemas.microsoft.com/office/2014/relationships/chartEx" Target="../charts/chartEx9.xml"/><Relationship Id="rId4" Type="http://schemas.openxmlformats.org/officeDocument/2006/relationships/chart" Target="../charts/chart18.xml"/></Relationships>
</file>

<file path=xl/drawings/_rels/drawing15.xml.rels><?xml version="1.0" encoding="UTF-8" standalone="yes"?>
<Relationships xmlns="http://schemas.openxmlformats.org/package/2006/relationships"><Relationship Id="rId3" Type="http://schemas.microsoft.com/office/2014/relationships/chartEx" Target="../charts/chartEx11.xml"/><Relationship Id="rId2" Type="http://schemas.microsoft.com/office/2014/relationships/chartEx" Target="../charts/chartEx10.xml"/><Relationship Id="rId1" Type="http://schemas.openxmlformats.org/officeDocument/2006/relationships/chart" Target="../charts/chart20.xml"/><Relationship Id="rId4" Type="http://schemas.microsoft.com/office/2014/relationships/chartEx" Target="../charts/chartEx12.xml"/></Relationships>
</file>

<file path=xl/drawings/_rels/drawing16.xml.rels><?xml version="1.0" encoding="UTF-8" standalone="yes"?>
<Relationships xmlns="http://schemas.openxmlformats.org/package/2006/relationships"><Relationship Id="rId3" Type="http://schemas.microsoft.com/office/2014/relationships/chartEx" Target="../charts/chartEx14.xml"/><Relationship Id="rId2" Type="http://schemas.microsoft.com/office/2014/relationships/chartEx" Target="../charts/chartEx13.xml"/><Relationship Id="rId1" Type="http://schemas.openxmlformats.org/officeDocument/2006/relationships/chart" Target="../charts/chart21.xml"/><Relationship Id="rId5" Type="http://schemas.openxmlformats.org/officeDocument/2006/relationships/chart" Target="../charts/chart23.xml"/><Relationship Id="rId4" Type="http://schemas.openxmlformats.org/officeDocument/2006/relationships/chart" Target="../charts/chart22.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microsoft.com/office/2014/relationships/chartEx" Target="../charts/chartEx1.xml"/><Relationship Id="rId2" Type="http://schemas.openxmlformats.org/officeDocument/2006/relationships/chart" Target="../charts/chart8.xml"/><Relationship Id="rId1" Type="http://schemas.openxmlformats.org/officeDocument/2006/relationships/chart" Target="../charts/chart7.xml"/><Relationship Id="rId6" Type="http://schemas.microsoft.com/office/2014/relationships/chartEx" Target="../charts/chartEx3.xml"/><Relationship Id="rId5" Type="http://schemas.openxmlformats.org/officeDocument/2006/relationships/chart" Target="../charts/chart9.xml"/><Relationship Id="rId4" Type="http://schemas.microsoft.com/office/2014/relationships/chartEx" Target="../charts/chartEx2.xml"/></Relationships>
</file>

<file path=xl/drawings/drawing1.xml><?xml version="1.0" encoding="utf-8"?>
<xdr:wsDr xmlns:xdr="http://schemas.openxmlformats.org/drawingml/2006/spreadsheetDrawing" xmlns:a="http://schemas.openxmlformats.org/drawingml/2006/main">
  <xdr:twoCellAnchor>
    <xdr:from>
      <xdr:col>1</xdr:col>
      <xdr:colOff>5947</xdr:colOff>
      <xdr:row>5</xdr:row>
      <xdr:rowOff>3572</xdr:rowOff>
    </xdr:from>
    <xdr:to>
      <xdr:col>7</xdr:col>
      <xdr:colOff>0</xdr:colOff>
      <xdr:row>29</xdr:row>
      <xdr:rowOff>117872</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1119</xdr:colOff>
      <xdr:row>5</xdr:row>
      <xdr:rowOff>28575</xdr:rowOff>
    </xdr:from>
    <xdr:to>
      <xdr:col>7</xdr:col>
      <xdr:colOff>0</xdr:colOff>
      <xdr:row>24</xdr:row>
      <xdr:rowOff>0</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5</xdr:row>
      <xdr:rowOff>38100</xdr:rowOff>
    </xdr:from>
    <xdr:to>
      <xdr:col>7</xdr:col>
      <xdr:colOff>0</xdr:colOff>
      <xdr:row>22</xdr:row>
      <xdr:rowOff>152400</xdr:rowOff>
    </xdr:to>
    <xdr:graphicFrame macro="">
      <xdr:nvGraphicFramePr>
        <xdr:cNvPr id="4" name="Chart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0.91543</cdr:x>
      <cdr:y>0</cdr:y>
    </cdr:from>
    <cdr:to>
      <cdr:x>0.95249</cdr:x>
      <cdr:y>0.06879</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7097678" y="0"/>
          <a:ext cx="287339" cy="2221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371475</xdr:colOff>
      <xdr:row>5</xdr:row>
      <xdr:rowOff>28574</xdr:rowOff>
    </xdr:from>
    <xdr:to>
      <xdr:col>7</xdr:col>
      <xdr:colOff>0</xdr:colOff>
      <xdr:row>33</xdr:row>
      <xdr:rowOff>171449</xdr:rowOff>
    </xdr:to>
    <xdr:sp macro="" textlink="">
      <xdr:nvSpPr>
        <xdr:cNvPr id="3" name="Rectangle 2">
          <a:extLst>
            <a:ext uri="{FF2B5EF4-FFF2-40B4-BE49-F238E27FC236}">
              <a16:creationId xmlns:a16="http://schemas.microsoft.com/office/drawing/2014/main" id="{FABFA82F-A551-4DCA-9AED-DFC1528CFC9C}"/>
            </a:ext>
          </a:extLst>
        </xdr:cNvPr>
        <xdr:cNvSpPr/>
      </xdr:nvSpPr>
      <xdr:spPr>
        <a:xfrm>
          <a:off x="371475" y="2514599"/>
          <a:ext cx="7505700" cy="4848225"/>
        </a:xfrm>
        <a:prstGeom prst="rect">
          <a:avLst/>
        </a:prstGeom>
        <a:solidFill>
          <a:sysClr val="window" lastClr="FFFFFF">
            <a:lumMod val="95000"/>
          </a:sysClr>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ro-RO"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28909</xdr:colOff>
      <xdr:row>6</xdr:row>
      <xdr:rowOff>65866</xdr:rowOff>
    </xdr:from>
    <xdr:to>
      <xdr:col>1</xdr:col>
      <xdr:colOff>3731951</xdr:colOff>
      <xdr:row>28</xdr:row>
      <xdr:rowOff>26280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B411B248-FED8-4DD7-B43A-93D3A70B1DE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09909" y="1189816"/>
              <a:ext cx="3703042" cy="3941864"/>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3775267</xdr:colOff>
      <xdr:row>6</xdr:row>
      <xdr:rowOff>62909</xdr:rowOff>
    </xdr:from>
    <xdr:to>
      <xdr:col>6</xdr:col>
      <xdr:colOff>559862</xdr:colOff>
      <xdr:row>28</xdr:row>
      <xdr:rowOff>30892</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8D1C97CE-66EF-4C83-A17F-748C5C3226D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156267" y="1186859"/>
              <a:ext cx="3318745" cy="3949433"/>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33595</xdr:colOff>
      <xdr:row>30</xdr:row>
      <xdr:rowOff>7850</xdr:rowOff>
    </xdr:from>
    <xdr:to>
      <xdr:col>6</xdr:col>
      <xdr:colOff>568797</xdr:colOff>
      <xdr:row>33</xdr:row>
      <xdr:rowOff>136032</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10372F26-C7C5-46FB-91B3-637E92BDE51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14595" y="5475200"/>
              <a:ext cx="7069352" cy="671107"/>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184484</xdr:colOff>
      <xdr:row>5</xdr:row>
      <xdr:rowOff>7327</xdr:rowOff>
    </xdr:from>
    <xdr:to>
      <xdr:col>3</xdr:col>
      <xdr:colOff>271108</xdr:colOff>
      <xdr:row>6</xdr:row>
      <xdr:rowOff>94162</xdr:rowOff>
    </xdr:to>
    <xdr:sp macro="" textlink="">
      <xdr:nvSpPr>
        <xdr:cNvPr id="7" name="TextBox 6">
          <a:extLst>
            <a:ext uri="{FF2B5EF4-FFF2-40B4-BE49-F238E27FC236}">
              <a16:creationId xmlns:a16="http://schemas.microsoft.com/office/drawing/2014/main" id="{350717A7-498E-4AF0-A599-DBB343FCAADF}"/>
            </a:ext>
          </a:extLst>
        </xdr:cNvPr>
        <xdr:cNvSpPr txBox="1"/>
      </xdr:nvSpPr>
      <xdr:spPr>
        <a:xfrm>
          <a:off x="5013659" y="2493352"/>
          <a:ext cx="696224" cy="267810"/>
        </a:xfrm>
        <a:prstGeom prst="rect">
          <a:avLst/>
        </a:prstGeom>
        <a:noFill/>
        <a:ln w="9525" cmpd="sng">
          <a:noFill/>
        </a:ln>
        <a:effectLst/>
      </xdr:spPr>
      <xdr:txBody>
        <a:bodyPr vertOverflow="clip" horzOverflow="clip" wrap="square" rtlCol="0" anchor="b"/>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Import</a:t>
          </a: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 </a:t>
          </a:r>
          <a:endParaRPr kumimoji="0" lang="ro-RO" sz="600" b="0"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3396733</xdr:colOff>
      <xdr:row>28</xdr:row>
      <xdr:rowOff>112586</xdr:rowOff>
    </xdr:from>
    <xdr:to>
      <xdr:col>1</xdr:col>
      <xdr:colOff>4285483</xdr:colOff>
      <xdr:row>29</xdr:row>
      <xdr:rowOff>142656</xdr:rowOff>
    </xdr:to>
    <xdr:sp macro="" textlink="">
      <xdr:nvSpPr>
        <xdr:cNvPr id="8" name="TextBox 7">
          <a:extLst>
            <a:ext uri="{FF2B5EF4-FFF2-40B4-BE49-F238E27FC236}">
              <a16:creationId xmlns:a16="http://schemas.microsoft.com/office/drawing/2014/main" id="{41796A24-BC47-46E0-8375-D60E9FE52D17}"/>
            </a:ext>
          </a:extLst>
        </xdr:cNvPr>
        <xdr:cNvSpPr txBox="1"/>
      </xdr:nvSpPr>
      <xdr:spPr>
        <a:xfrm>
          <a:off x="3777733" y="6399086"/>
          <a:ext cx="888750" cy="21104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Legenda</a:t>
          </a:r>
          <a:endParaRPr kumimoji="0" lang="ro-RO"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2331879</xdr:colOff>
      <xdr:row>6</xdr:row>
      <xdr:rowOff>159016</xdr:rowOff>
    </xdr:from>
    <xdr:to>
      <xdr:col>1</xdr:col>
      <xdr:colOff>3351159</xdr:colOff>
      <xdr:row>15</xdr:row>
      <xdr:rowOff>14955</xdr:rowOff>
    </xdr:to>
    <xdr:graphicFrame macro="">
      <xdr:nvGraphicFramePr>
        <xdr:cNvPr id="9" name="Chart 8">
          <a:extLst>
            <a:ext uri="{FF2B5EF4-FFF2-40B4-BE49-F238E27FC236}">
              <a16:creationId xmlns:a16="http://schemas.microsoft.com/office/drawing/2014/main" id="{108E327B-1C02-4AA5-A992-9727F18CC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260757</xdr:colOff>
      <xdr:row>6</xdr:row>
      <xdr:rowOff>89361</xdr:rowOff>
    </xdr:from>
    <xdr:to>
      <xdr:col>6</xdr:col>
      <xdr:colOff>227606</xdr:colOff>
      <xdr:row>15</xdr:row>
      <xdr:rowOff>131017</xdr:rowOff>
    </xdr:to>
    <xdr:graphicFrame macro="">
      <xdr:nvGraphicFramePr>
        <xdr:cNvPr id="10" name="Chart 9">
          <a:extLst>
            <a:ext uri="{FF2B5EF4-FFF2-40B4-BE49-F238E27FC236}">
              <a16:creationId xmlns:a16="http://schemas.microsoft.com/office/drawing/2014/main" id="{10679A3F-8B70-4239-B89B-1CB81D3A40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3913307</xdr:colOff>
      <xdr:row>8</xdr:row>
      <xdr:rowOff>28575</xdr:rowOff>
    </xdr:from>
    <xdr:to>
      <xdr:col>4</xdr:col>
      <xdr:colOff>19050</xdr:colOff>
      <xdr:row>15</xdr:row>
      <xdr:rowOff>72197</xdr:rowOff>
    </xdr:to>
    <xdr:graphicFrame macro="">
      <xdr:nvGraphicFramePr>
        <xdr:cNvPr id="11" name="Chart 10">
          <a:extLst>
            <a:ext uri="{FF2B5EF4-FFF2-40B4-BE49-F238E27FC236}">
              <a16:creationId xmlns:a16="http://schemas.microsoft.com/office/drawing/2014/main" id="{B3B683DC-6B32-42F4-8813-E27E87493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148634</xdr:colOff>
      <xdr:row>18</xdr:row>
      <xdr:rowOff>152549</xdr:rowOff>
    </xdr:from>
    <xdr:to>
      <xdr:col>1</xdr:col>
      <xdr:colOff>1470532</xdr:colOff>
      <xdr:row>25</xdr:row>
      <xdr:rowOff>40143</xdr:rowOff>
    </xdr:to>
    <xdr:graphicFrame macro="">
      <xdr:nvGraphicFramePr>
        <xdr:cNvPr id="12" name="Chart 11">
          <a:extLst>
            <a:ext uri="{FF2B5EF4-FFF2-40B4-BE49-F238E27FC236}">
              <a16:creationId xmlns:a16="http://schemas.microsoft.com/office/drawing/2014/main" id="{68721A5A-78E7-4CB5-A5DD-7E6D60AF7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1675522</xdr:colOff>
      <xdr:row>5</xdr:row>
      <xdr:rowOff>13894</xdr:rowOff>
    </xdr:from>
    <xdr:to>
      <xdr:col>1</xdr:col>
      <xdr:colOff>2320193</xdr:colOff>
      <xdr:row>6</xdr:row>
      <xdr:rowOff>100729</xdr:rowOff>
    </xdr:to>
    <xdr:sp macro="" textlink="">
      <xdr:nvSpPr>
        <xdr:cNvPr id="13" name="TextBox 12">
          <a:extLst>
            <a:ext uri="{FF2B5EF4-FFF2-40B4-BE49-F238E27FC236}">
              <a16:creationId xmlns:a16="http://schemas.microsoft.com/office/drawing/2014/main" id="{79DE19C1-6B45-4AC9-AFB5-4070554597EE}"/>
            </a:ext>
          </a:extLst>
        </xdr:cNvPr>
        <xdr:cNvSpPr txBox="1"/>
      </xdr:nvSpPr>
      <xdr:spPr>
        <a:xfrm>
          <a:off x="2056522" y="2499919"/>
          <a:ext cx="644671" cy="267810"/>
        </a:xfrm>
        <a:prstGeom prst="rect">
          <a:avLst/>
        </a:prstGeom>
        <a:noFill/>
        <a:ln w="9525" cmpd="sng">
          <a:noFill/>
        </a:ln>
        <a:effectLst/>
      </xdr:spPr>
      <xdr:txBody>
        <a:bodyPr vertOverflow="clip" horzOverflow="clip" wrap="square" rtlCol="0" anchor="b"/>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Export </a:t>
          </a:r>
          <a:endParaRPr kumimoji="0" lang="ro-RO" sz="600" b="0"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378150</xdr:colOff>
      <xdr:row>8</xdr:row>
      <xdr:rowOff>4051</xdr:rowOff>
    </xdr:from>
    <xdr:to>
      <xdr:col>1</xdr:col>
      <xdr:colOff>1562451</xdr:colOff>
      <xdr:row>14</xdr:row>
      <xdr:rowOff>154218</xdr:rowOff>
    </xdr:to>
    <xdr:graphicFrame macro="">
      <xdr:nvGraphicFramePr>
        <xdr:cNvPr id="14" name="Chart 13">
          <a:extLst>
            <a:ext uri="{FF2B5EF4-FFF2-40B4-BE49-F238E27FC236}">
              <a16:creationId xmlns:a16="http://schemas.microsoft.com/office/drawing/2014/main" id="{7725649B-65CC-425D-ACD8-43A3C80FAF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29157</xdr:rowOff>
    </xdr:from>
    <xdr:to>
      <xdr:col>7</xdr:col>
      <xdr:colOff>19049</xdr:colOff>
      <xdr:row>26</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35</xdr:row>
      <xdr:rowOff>228600</xdr:rowOff>
    </xdr:from>
    <xdr:to>
      <xdr:col>6</xdr:col>
      <xdr:colOff>847725</xdr:colOff>
      <xdr:row>36</xdr:row>
      <xdr:rowOff>312965</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E383D61B-DD0D-4078-B2D5-3C2AD6461A3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90525" y="7162800"/>
              <a:ext cx="7591425" cy="42726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28576</xdr:colOff>
      <xdr:row>27</xdr:row>
      <xdr:rowOff>19050</xdr:rowOff>
    </xdr:from>
    <xdr:to>
      <xdr:col>3</xdr:col>
      <xdr:colOff>314325</xdr:colOff>
      <xdr:row>35</xdr:row>
      <xdr:rowOff>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62EBB58D-9C1A-4E52-8E10-484827758AF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09576" y="4419600"/>
              <a:ext cx="4238624" cy="251460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85724</xdr:colOff>
      <xdr:row>28</xdr:row>
      <xdr:rowOff>209550</xdr:rowOff>
    </xdr:from>
    <xdr:to>
      <xdr:col>3</xdr:col>
      <xdr:colOff>241299</xdr:colOff>
      <xdr:row>33</xdr:row>
      <xdr:rowOff>82550</xdr:rowOff>
    </xdr:to>
    <xdr:graphicFrame macro="">
      <xdr:nvGraphicFramePr>
        <xdr:cNvPr id="5" name="Chart 4">
          <a:extLst>
            <a:ext uri="{FF2B5EF4-FFF2-40B4-BE49-F238E27FC236}">
              <a16:creationId xmlns:a16="http://schemas.microsoft.com/office/drawing/2014/main" id="{EACEE108-4541-46D7-8388-DA0E9FC9D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342900</xdr:colOff>
      <xdr:row>27</xdr:row>
      <xdr:rowOff>38100</xdr:rowOff>
    </xdr:from>
    <xdr:to>
      <xdr:col>6</xdr:col>
      <xdr:colOff>914400</xdr:colOff>
      <xdr:row>35</xdr:row>
      <xdr:rowOff>0</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18239FC9-E15E-4E90-A978-12BD92F870E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4676775" y="4438650"/>
              <a:ext cx="3371850" cy="249555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628650</xdr:colOff>
      <xdr:row>28</xdr:row>
      <xdr:rowOff>219075</xdr:rowOff>
    </xdr:from>
    <xdr:to>
      <xdr:col>6</xdr:col>
      <xdr:colOff>141969</xdr:colOff>
      <xdr:row>33</xdr:row>
      <xdr:rowOff>141513</xdr:rowOff>
    </xdr:to>
    <xdr:graphicFrame macro="">
      <xdr:nvGraphicFramePr>
        <xdr:cNvPr id="7" name="Chart 6">
          <a:extLst>
            <a:ext uri="{FF2B5EF4-FFF2-40B4-BE49-F238E27FC236}">
              <a16:creationId xmlns:a16="http://schemas.microsoft.com/office/drawing/2014/main" id="{39D2F4B7-EF48-4D28-BF96-66A0A8BA4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38100</xdr:rowOff>
    </xdr:from>
    <xdr:to>
      <xdr:col>7</xdr:col>
      <xdr:colOff>0</xdr:colOff>
      <xdr:row>25</xdr:row>
      <xdr:rowOff>114300</xdr:rowOff>
    </xdr:to>
    <xdr:graphicFrame macro="">
      <xdr:nvGraphicFramePr>
        <xdr:cNvPr id="6" name="Chart 5">
          <a:extLst>
            <a:ext uri="{FF2B5EF4-FFF2-40B4-BE49-F238E27FC236}">
              <a16:creationId xmlns:a16="http://schemas.microsoft.com/office/drawing/2014/main" id="{00000000-0008-0000-1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27</xdr:row>
      <xdr:rowOff>190498</xdr:rowOff>
    </xdr:from>
    <xdr:to>
      <xdr:col>2</xdr:col>
      <xdr:colOff>333376</xdr:colOff>
      <xdr:row>44</xdr:row>
      <xdr:rowOff>57149</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A7CBC03F-3A95-450B-9530-78A59F44710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81001" y="4038598"/>
              <a:ext cx="3629025" cy="2190751"/>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257174</xdr:colOff>
      <xdr:row>28</xdr:row>
      <xdr:rowOff>9525</xdr:rowOff>
    </xdr:from>
    <xdr:to>
      <xdr:col>7</xdr:col>
      <xdr:colOff>38099</xdr:colOff>
      <xdr:row>44</xdr:row>
      <xdr:rowOff>66675</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59897A40-7A92-4AA4-A8F5-C6E9023489E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3933824" y="4048125"/>
              <a:ext cx="3543300" cy="219075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380999</xdr:colOff>
      <xdr:row>46</xdr:row>
      <xdr:rowOff>95250</xdr:rowOff>
    </xdr:from>
    <xdr:to>
      <xdr:col>6</xdr:col>
      <xdr:colOff>790575</xdr:colOff>
      <xdr:row>51</xdr:row>
      <xdr:rowOff>11535</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2D3DA6B9-CC42-479D-ADE7-D2A887C1D5F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380999" y="6562725"/>
              <a:ext cx="7058026" cy="58303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5</xdr:row>
      <xdr:rowOff>38100</xdr:rowOff>
    </xdr:from>
    <xdr:to>
      <xdr:col>7</xdr:col>
      <xdr:colOff>9525</xdr:colOff>
      <xdr:row>24</xdr:row>
      <xdr:rowOff>171450</xdr:rowOff>
    </xdr:to>
    <xdr:graphicFrame macro="">
      <xdr:nvGraphicFramePr>
        <xdr:cNvPr id="10" name="Chart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26</xdr:row>
      <xdr:rowOff>1</xdr:rowOff>
    </xdr:from>
    <xdr:to>
      <xdr:col>2</xdr:col>
      <xdr:colOff>514350</xdr:colOff>
      <xdr:row>38</xdr:row>
      <xdr:rowOff>76201</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BB23D5EC-6D34-4281-8461-0162B0FDA9E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81000" y="4810126"/>
              <a:ext cx="3781425" cy="224790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504825</xdr:colOff>
      <xdr:row>26</xdr:row>
      <xdr:rowOff>9525</xdr:rowOff>
    </xdr:from>
    <xdr:to>
      <xdr:col>6</xdr:col>
      <xdr:colOff>733425</xdr:colOff>
      <xdr:row>38</xdr:row>
      <xdr:rowOff>104775</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5920EBFB-11F1-4A0D-AE28-710204B0E34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152900" y="4819650"/>
              <a:ext cx="3505200" cy="226695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352425</xdr:colOff>
      <xdr:row>35</xdr:row>
      <xdr:rowOff>133350</xdr:rowOff>
    </xdr:from>
    <xdr:to>
      <xdr:col>7</xdr:col>
      <xdr:colOff>123825</xdr:colOff>
      <xdr:row>52</xdr:row>
      <xdr:rowOff>23534</xdr:rowOff>
    </xdr:to>
    <xdr:graphicFrame macro="">
      <xdr:nvGraphicFramePr>
        <xdr:cNvPr id="5" name="Chart 4">
          <a:extLst>
            <a:ext uri="{FF2B5EF4-FFF2-40B4-BE49-F238E27FC236}">
              <a16:creationId xmlns:a16="http://schemas.microsoft.com/office/drawing/2014/main" id="{AC34CCE2-DFF9-4E5B-830F-3140D14AF4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438150</xdr:colOff>
      <xdr:row>37</xdr:row>
      <xdr:rowOff>161926</xdr:rowOff>
    </xdr:from>
    <xdr:to>
      <xdr:col>7</xdr:col>
      <xdr:colOff>0</xdr:colOff>
      <xdr:row>49</xdr:row>
      <xdr:rowOff>142876</xdr:rowOff>
    </xdr:to>
    <xdr:graphicFrame macro="">
      <xdr:nvGraphicFramePr>
        <xdr:cNvPr id="6" name="Chart 5">
          <a:extLst>
            <a:ext uri="{FF2B5EF4-FFF2-40B4-BE49-F238E27FC236}">
              <a16:creationId xmlns:a16="http://schemas.microsoft.com/office/drawing/2014/main" id="{1950926A-9DDB-41C8-A13B-AF019AEAA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cdr:y>
    </cdr:from>
    <cdr:to>
      <cdr:x>0.08999</cdr:x>
      <cdr:y>0.11566</cdr:y>
    </cdr:to>
    <cdr:sp macro="" textlink="">
      <cdr:nvSpPr>
        <cdr:cNvPr id="2" name="TextBox 11">
          <a:extLst xmlns:a="http://schemas.openxmlformats.org/drawingml/2006/main">
            <a:ext uri="{FF2B5EF4-FFF2-40B4-BE49-F238E27FC236}">
              <a16:creationId xmlns:a16="http://schemas.microsoft.com/office/drawing/2014/main" id="{7223526F-809C-0168-6072-3D49E62E69B7}"/>
            </a:ext>
          </a:extLst>
        </cdr:cNvPr>
        <cdr:cNvSpPr txBox="1"/>
      </cdr:nvSpPr>
      <cdr:spPr>
        <a:xfrm xmlns:a="http://schemas.openxmlformats.org/drawingml/2006/main">
          <a:off x="0" y="0"/>
          <a:ext cx="590551" cy="23244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endParaRPr lang="ro-RO" sz="800">
            <a:solidFill>
              <a:sysClr val="windowText" lastClr="000000"/>
            </a:solidFill>
            <a:effectLst/>
            <a:latin typeface="Cambria" panose="02040503050406030204" pitchFamily="18" charset="0"/>
            <a:ea typeface="Cambria" panose="02040503050406030204" pitchFamily="18" charset="0"/>
            <a:cs typeface="Tahoma" panose="020B0604030504040204" pitchFamily="34" charset="0"/>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9524</xdr:colOff>
      <xdr:row>5</xdr:row>
      <xdr:rowOff>33337</xdr:rowOff>
    </xdr:from>
    <xdr:to>
      <xdr:col>4</xdr:col>
      <xdr:colOff>447674</xdr:colOff>
      <xdr:row>23</xdr:row>
      <xdr:rowOff>161925</xdr:rowOff>
    </xdr:to>
    <xdr:graphicFrame macro="">
      <xdr:nvGraphicFramePr>
        <xdr:cNvPr id="3" name="Chart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457200</xdr:colOff>
      <xdr:row>5</xdr:row>
      <xdr:rowOff>33336</xdr:rowOff>
    </xdr:from>
    <xdr:to>
      <xdr:col>10</xdr:col>
      <xdr:colOff>0</xdr:colOff>
      <xdr:row>23</xdr:row>
      <xdr:rowOff>152399</xdr:rowOff>
    </xdr:to>
    <xdr:graphicFrame macro="">
      <xdr:nvGraphicFramePr>
        <xdr:cNvPr id="4" name="Chart 3">
          <a:extLst>
            <a:ext uri="{FF2B5EF4-FFF2-40B4-BE49-F238E27FC236}">
              <a16:creationId xmlns:a16="http://schemas.microsoft.com/office/drawing/2014/main" id="{00000000-0008-0000-1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2198</xdr:colOff>
      <xdr:row>5</xdr:row>
      <xdr:rowOff>2199</xdr:rowOff>
    </xdr:from>
    <xdr:to>
      <xdr:col>4</xdr:col>
      <xdr:colOff>0</xdr:colOff>
      <xdr:row>31</xdr:row>
      <xdr:rowOff>106973</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1.xml><?xml version="1.0" encoding="utf-8"?>
<xdr:wsDr xmlns:xdr="http://schemas.openxmlformats.org/drawingml/2006/spreadsheetDrawing" xmlns:a="http://schemas.openxmlformats.org/drawingml/2006/main">
  <xdr:twoCellAnchor>
    <xdr:from>
      <xdr:col>1</xdr:col>
      <xdr:colOff>14286</xdr:colOff>
      <xdr:row>5</xdr:row>
      <xdr:rowOff>19050</xdr:rowOff>
    </xdr:from>
    <xdr:to>
      <xdr:col>5</xdr:col>
      <xdr:colOff>180975</xdr:colOff>
      <xdr:row>23</xdr:row>
      <xdr:rowOff>114300</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161925</xdr:colOff>
      <xdr:row>5</xdr:row>
      <xdr:rowOff>28575</xdr:rowOff>
    </xdr:from>
    <xdr:to>
      <xdr:col>10</xdr:col>
      <xdr:colOff>0</xdr:colOff>
      <xdr:row>23</xdr:row>
      <xdr:rowOff>104775</xdr:rowOff>
    </xdr:to>
    <xdr:graphicFrame macro="">
      <xdr:nvGraphicFramePr>
        <xdr:cNvPr id="4" name="Chart 3">
          <a:extLst>
            <a:ext uri="{FF2B5EF4-FFF2-40B4-BE49-F238E27FC236}">
              <a16:creationId xmlns:a16="http://schemas.microsoft.com/office/drawing/2014/main" id="{00000000-0008-0000-1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590550</xdr:colOff>
      <xdr:row>8</xdr:row>
      <xdr:rowOff>152400</xdr:rowOff>
    </xdr:from>
    <xdr:to>
      <xdr:col>9</xdr:col>
      <xdr:colOff>340506</xdr:colOff>
      <xdr:row>10</xdr:row>
      <xdr:rowOff>94091</xdr:rowOff>
    </xdr:to>
    <xdr:sp macro="" textlink="">
      <xdr:nvSpPr>
        <xdr:cNvPr id="5" name="Speech Bubble: Rectangle 4">
          <a:extLst>
            <a:ext uri="{FF2B5EF4-FFF2-40B4-BE49-F238E27FC236}">
              <a16:creationId xmlns:a16="http://schemas.microsoft.com/office/drawing/2014/main" id="{00000000-0008-0000-1900-000005000000}"/>
            </a:ext>
          </a:extLst>
        </xdr:cNvPr>
        <xdr:cNvSpPr/>
      </xdr:nvSpPr>
      <xdr:spPr>
        <a:xfrm>
          <a:off x="8124825" y="1381125"/>
          <a:ext cx="616731" cy="265541"/>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a:solidFill>
                <a:sysClr val="windowText" lastClr="000000"/>
              </a:solidFill>
              <a:latin typeface="PermianSerifTypeface" panose="02000000000000000000" pitchFamily="50" charset="0"/>
            </a:rPr>
            <a:t>termen  lung</a:t>
          </a:r>
        </a:p>
      </xdr:txBody>
    </xdr:sp>
    <xdr:clientData/>
  </xdr:twoCellAnchor>
  <xdr:twoCellAnchor>
    <xdr:from>
      <xdr:col>6</xdr:col>
      <xdr:colOff>904875</xdr:colOff>
      <xdr:row>16</xdr:row>
      <xdr:rowOff>114300</xdr:rowOff>
    </xdr:from>
    <xdr:to>
      <xdr:col>7</xdr:col>
      <xdr:colOff>559556</xdr:colOff>
      <xdr:row>18</xdr:row>
      <xdr:rowOff>55968</xdr:rowOff>
    </xdr:to>
    <xdr:sp macro="" textlink="">
      <xdr:nvSpPr>
        <xdr:cNvPr id="6" name="Speech Bubble: Rectangle 5">
          <a:extLst>
            <a:ext uri="{FF2B5EF4-FFF2-40B4-BE49-F238E27FC236}">
              <a16:creationId xmlns:a16="http://schemas.microsoft.com/office/drawing/2014/main" id="{00000000-0008-0000-1900-000006000000}"/>
            </a:ext>
          </a:extLst>
        </xdr:cNvPr>
        <xdr:cNvSpPr/>
      </xdr:nvSpPr>
      <xdr:spPr>
        <a:xfrm>
          <a:off x="6515100" y="2638425"/>
          <a:ext cx="616706" cy="265518"/>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a:solidFill>
                <a:sysClr val="windowText" lastClr="000000"/>
              </a:solidFill>
              <a:latin typeface="PermianSerifTypeface" panose="02000000000000000000" pitchFamily="50" charset="0"/>
            </a:rPr>
            <a:t>termen  scurt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57150</xdr:rowOff>
    </xdr:from>
    <xdr:to>
      <xdr:col>7</xdr:col>
      <xdr:colOff>0</xdr:colOff>
      <xdr:row>28</xdr:row>
      <xdr:rowOff>114301</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4.xml><?xml version="1.0" encoding="utf-8"?>
<xdr:wsDr xmlns:xdr="http://schemas.openxmlformats.org/drawingml/2006/spreadsheetDrawing" xmlns:a="http://schemas.openxmlformats.org/drawingml/2006/main">
  <xdr:twoCellAnchor>
    <xdr:from>
      <xdr:col>1</xdr:col>
      <xdr:colOff>0</xdr:colOff>
      <xdr:row>5</xdr:row>
      <xdr:rowOff>19050</xdr:rowOff>
    </xdr:from>
    <xdr:to>
      <xdr:col>7</xdr:col>
      <xdr:colOff>0</xdr:colOff>
      <xdr:row>27</xdr:row>
      <xdr:rowOff>123825</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3048</xdr:colOff>
      <xdr:row>5</xdr:row>
      <xdr:rowOff>21431</xdr:rowOff>
    </xdr:from>
    <xdr:to>
      <xdr:col>8</xdr:col>
      <xdr:colOff>0</xdr:colOff>
      <xdr:row>33</xdr:row>
      <xdr:rowOff>152400</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5</xdr:row>
      <xdr:rowOff>19050</xdr:rowOff>
    </xdr:from>
    <xdr:to>
      <xdr:col>7</xdr:col>
      <xdr:colOff>0</xdr:colOff>
      <xdr:row>30</xdr:row>
      <xdr:rowOff>76199</xdr:rowOff>
    </xdr:to>
    <xdr:graphicFrame macro="">
      <xdr:nvGraphicFramePr>
        <xdr:cNvPr id="2" name="Диаграмма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2</xdr:col>
      <xdr:colOff>0</xdr:colOff>
      <xdr:row>2</xdr:row>
      <xdr:rowOff>0</xdr:rowOff>
    </xdr:from>
    <xdr:to>
      <xdr:col>7</xdr:col>
      <xdr:colOff>0</xdr:colOff>
      <xdr:row>2</xdr:row>
      <xdr:rowOff>0</xdr:rowOff>
    </xdr:to>
    <xdr:graphicFrame macro="">
      <xdr:nvGraphicFramePr>
        <xdr:cNvPr id="2" name="Chart 3">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380998</xdr:colOff>
      <xdr:row>5</xdr:row>
      <xdr:rowOff>47624</xdr:rowOff>
    </xdr:from>
    <xdr:to>
      <xdr:col>7</xdr:col>
      <xdr:colOff>0</xdr:colOff>
      <xdr:row>28</xdr:row>
      <xdr:rowOff>44665</xdr:rowOff>
    </xdr:to>
    <xdr:graphicFrame macro="">
      <xdr:nvGraphicFramePr>
        <xdr:cNvPr id="3" name="Chart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2380</xdr:colOff>
      <xdr:row>5</xdr:row>
      <xdr:rowOff>38100</xdr:rowOff>
    </xdr:from>
    <xdr:to>
      <xdr:col>5</xdr:col>
      <xdr:colOff>3283</xdr:colOff>
      <xdr:row>39</xdr:row>
      <xdr:rowOff>19050</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7632</xdr:colOff>
      <xdr:row>5</xdr:row>
      <xdr:rowOff>57150</xdr:rowOff>
    </xdr:from>
    <xdr:to>
      <xdr:col>8</xdr:col>
      <xdr:colOff>0</xdr:colOff>
      <xdr:row>32</xdr:row>
      <xdr:rowOff>1</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379317</xdr:colOff>
      <xdr:row>5</xdr:row>
      <xdr:rowOff>19050</xdr:rowOff>
    </xdr:from>
    <xdr:to>
      <xdr:col>3</xdr:col>
      <xdr:colOff>228600</xdr:colOff>
      <xdr:row>25</xdr:row>
      <xdr:rowOff>152442</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247651</xdr:colOff>
      <xdr:row>5</xdr:row>
      <xdr:rowOff>19050</xdr:rowOff>
    </xdr:from>
    <xdr:to>
      <xdr:col>7</xdr:col>
      <xdr:colOff>1</xdr:colOff>
      <xdr:row>25</xdr:row>
      <xdr:rowOff>152400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14287</xdr:colOff>
      <xdr:row>6</xdr:row>
      <xdr:rowOff>4762</xdr:rowOff>
    </xdr:from>
    <xdr:to>
      <xdr:col>5</xdr:col>
      <xdr:colOff>209550</xdr:colOff>
      <xdr:row>30</xdr:row>
      <xdr:rowOff>76200</xdr:rowOff>
    </xdr:to>
    <xdr:graphicFrame macro="">
      <xdr:nvGraphicFramePr>
        <xdr:cNvPr id="3" name="Chart 2">
          <a:extLst>
            <a:ext uri="{FF2B5EF4-FFF2-40B4-BE49-F238E27FC236}">
              <a16:creationId xmlns:a16="http://schemas.microsoft.com/office/drawing/2014/main" id="{00000000-0008-0000-2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252412</xdr:colOff>
      <xdr:row>5</xdr:row>
      <xdr:rowOff>47625</xdr:rowOff>
    </xdr:from>
    <xdr:to>
      <xdr:col>10</xdr:col>
      <xdr:colOff>0</xdr:colOff>
      <xdr:row>30</xdr:row>
      <xdr:rowOff>66674</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380998</xdr:colOff>
      <xdr:row>5</xdr:row>
      <xdr:rowOff>28575</xdr:rowOff>
    </xdr:from>
    <xdr:to>
      <xdr:col>7</xdr:col>
      <xdr:colOff>0</xdr:colOff>
      <xdr:row>28</xdr:row>
      <xdr:rowOff>114299</xdr:rowOff>
    </xdr:to>
    <xdr:graphicFrame macro="">
      <xdr:nvGraphicFramePr>
        <xdr:cNvPr id="2" name="Chart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14287</xdr:colOff>
      <xdr:row>6</xdr:row>
      <xdr:rowOff>4762</xdr:rowOff>
    </xdr:from>
    <xdr:to>
      <xdr:col>6</xdr:col>
      <xdr:colOff>400050</xdr:colOff>
      <xdr:row>30</xdr:row>
      <xdr:rowOff>76200</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409575</xdr:colOff>
      <xdr:row>5</xdr:row>
      <xdr:rowOff>47625</xdr:rowOff>
    </xdr:from>
    <xdr:to>
      <xdr:col>10</xdr:col>
      <xdr:colOff>0</xdr:colOff>
      <xdr:row>30</xdr:row>
      <xdr:rowOff>66674</xdr:rowOff>
    </xdr:to>
    <xdr:graphicFrame macro="">
      <xdr:nvGraphicFramePr>
        <xdr:cNvPr id="3" name="Chart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5</xdr:row>
      <xdr:rowOff>9525</xdr:rowOff>
    </xdr:from>
    <xdr:to>
      <xdr:col>7</xdr:col>
      <xdr:colOff>0</xdr:colOff>
      <xdr:row>30</xdr:row>
      <xdr:rowOff>68140</xdr:rowOff>
    </xdr:to>
    <xdr:graphicFrame macro="">
      <xdr:nvGraphicFramePr>
        <xdr:cNvPr id="2" name="Chart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5</xdr:row>
      <xdr:rowOff>38099</xdr:rowOff>
    </xdr:from>
    <xdr:to>
      <xdr:col>10</xdr:col>
      <xdr:colOff>0</xdr:colOff>
      <xdr:row>26</xdr:row>
      <xdr:rowOff>104774</xdr:rowOff>
    </xdr:to>
    <xdr:graphicFrame macro="">
      <xdr:nvGraphicFramePr>
        <xdr:cNvPr id="3" name="Chart 2">
          <a:extLst>
            <a:ext uri="{FF2B5EF4-FFF2-40B4-BE49-F238E27FC236}">
              <a16:creationId xmlns:a16="http://schemas.microsoft.com/office/drawing/2014/main" id="{00000000-0008-0000-2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5</xdr:row>
      <xdr:rowOff>19050</xdr:rowOff>
    </xdr:from>
    <xdr:to>
      <xdr:col>7</xdr:col>
      <xdr:colOff>6569</xdr:colOff>
      <xdr:row>23</xdr:row>
      <xdr:rowOff>152400</xdr:rowOff>
    </xdr:to>
    <xdr:graphicFrame macro="">
      <xdr:nvGraphicFramePr>
        <xdr:cNvPr id="2" name="Chart 1">
          <a:extLst>
            <a:ext uri="{FF2B5EF4-FFF2-40B4-BE49-F238E27FC236}">
              <a16:creationId xmlns:a16="http://schemas.microsoft.com/office/drawing/2014/main" id="{8B943D59-148D-492B-BEB9-1D9D6DEB8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5</xdr:row>
      <xdr:rowOff>19051</xdr:rowOff>
    </xdr:from>
    <xdr:to>
      <xdr:col>7</xdr:col>
      <xdr:colOff>6569</xdr:colOff>
      <xdr:row>24</xdr:row>
      <xdr:rowOff>104776</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5</xdr:row>
      <xdr:rowOff>9527</xdr:rowOff>
    </xdr:from>
    <xdr:to>
      <xdr:col>7</xdr:col>
      <xdr:colOff>0</xdr:colOff>
      <xdr:row>27</xdr:row>
      <xdr:rowOff>1</xdr:rowOff>
    </xdr:to>
    <xdr:graphicFrame macro="">
      <xdr:nvGraphicFramePr>
        <xdr:cNvPr id="2" name="Chart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0.00372</cdr:x>
      <cdr:y>0.10431</cdr:y>
    </cdr:from>
    <cdr:to>
      <cdr:x>0.05459</cdr:x>
      <cdr:y>0.52518</cdr:y>
    </cdr:to>
    <cdr:sp macro="" textlink="">
      <cdr:nvSpPr>
        <cdr:cNvPr id="2" name="TextBox 1">
          <a:extLst xmlns:a="http://schemas.openxmlformats.org/drawingml/2006/main">
            <a:ext uri="{FF2B5EF4-FFF2-40B4-BE49-F238E27FC236}">
              <a16:creationId xmlns:a16="http://schemas.microsoft.com/office/drawing/2014/main" id="{76AB5332-B71A-0E9F-590D-49D3211EF652}"/>
            </a:ext>
          </a:extLst>
        </cdr:cNvPr>
        <cdr:cNvSpPr txBox="1"/>
      </cdr:nvSpPr>
      <cdr:spPr>
        <a:xfrm xmlns:a="http://schemas.openxmlformats.org/drawingml/2006/main" rot="16200000">
          <a:off x="-630608" y="1071105"/>
          <a:ext cx="1671662" cy="3580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o-RO" sz="800">
              <a:latin typeface="PermianSerifTypeface" panose="02000000000000000000" pitchFamily="50" charset="0"/>
            </a:rPr>
            <a:t>mil. USD </a:t>
          </a: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3</xdr:col>
      <xdr:colOff>800100</xdr:colOff>
      <xdr:row>18</xdr:row>
      <xdr:rowOff>38100</xdr:rowOff>
    </xdr:to>
    <xdr:pic>
      <xdr:nvPicPr>
        <xdr:cNvPr id="5" name="Graphic 4">
          <a:extLst>
            <a:ext uri="{FF2B5EF4-FFF2-40B4-BE49-F238E27FC236}">
              <a16:creationId xmlns:a16="http://schemas.microsoft.com/office/drawing/2014/main" id="{3BABEE94-8FED-DCE9-14FD-54A3222869B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0" y="742950"/>
          <a:ext cx="4010025" cy="21812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24849</xdr:colOff>
      <xdr:row>5</xdr:row>
      <xdr:rowOff>24103</xdr:rowOff>
    </xdr:from>
    <xdr:to>
      <xdr:col>9</xdr:col>
      <xdr:colOff>1</xdr:colOff>
      <xdr:row>53</xdr:row>
      <xdr:rowOff>4397</xdr:rowOff>
    </xdr:to>
    <xdr:sp macro="" textlink="">
      <xdr:nvSpPr>
        <xdr:cNvPr id="2" name="Rectangle 1">
          <a:extLst>
            <a:ext uri="{FF2B5EF4-FFF2-40B4-BE49-F238E27FC236}">
              <a16:creationId xmlns:a16="http://schemas.microsoft.com/office/drawing/2014/main" id="{C40F92EB-18B1-461E-9A81-8ECB09BBA92D}"/>
            </a:ext>
          </a:extLst>
        </xdr:cNvPr>
        <xdr:cNvSpPr/>
      </xdr:nvSpPr>
      <xdr:spPr>
        <a:xfrm>
          <a:off x="405849" y="2450907"/>
          <a:ext cx="7537174" cy="713646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ro-RO"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1699691</xdr:colOff>
      <xdr:row>5</xdr:row>
      <xdr:rowOff>0</xdr:rowOff>
    </xdr:from>
    <xdr:to>
      <xdr:col>1</xdr:col>
      <xdr:colOff>2653264</xdr:colOff>
      <xdr:row>6</xdr:row>
      <xdr:rowOff>30773</xdr:rowOff>
    </xdr:to>
    <xdr:sp macro="" textlink="">
      <xdr:nvSpPr>
        <xdr:cNvPr id="3" name="TextBox 2">
          <a:extLst>
            <a:ext uri="{FF2B5EF4-FFF2-40B4-BE49-F238E27FC236}">
              <a16:creationId xmlns:a16="http://schemas.microsoft.com/office/drawing/2014/main" id="{55CAD3E5-2081-4D74-A375-A82E572C2584}"/>
            </a:ext>
          </a:extLst>
        </xdr:cNvPr>
        <xdr:cNvSpPr txBox="1"/>
      </xdr:nvSpPr>
      <xdr:spPr>
        <a:xfrm>
          <a:off x="2080691" y="2428875"/>
          <a:ext cx="953573"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Export</a:t>
          </a:r>
          <a:endParaRPr lang="ro-RO" sz="1000" b="1">
            <a:solidFill>
              <a:sysClr val="windowText" lastClr="000000"/>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5</xdr:col>
      <xdr:colOff>257310</xdr:colOff>
      <xdr:row>5</xdr:row>
      <xdr:rowOff>4479</xdr:rowOff>
    </xdr:from>
    <xdr:to>
      <xdr:col>8</xdr:col>
      <xdr:colOff>124872</xdr:colOff>
      <xdr:row>6</xdr:row>
      <xdr:rowOff>35252</xdr:rowOff>
    </xdr:to>
    <xdr:sp macro="" textlink="">
      <xdr:nvSpPr>
        <xdr:cNvPr id="4" name="TextBox 3">
          <a:extLst>
            <a:ext uri="{FF2B5EF4-FFF2-40B4-BE49-F238E27FC236}">
              <a16:creationId xmlns:a16="http://schemas.microsoft.com/office/drawing/2014/main" id="{C558835E-DD23-425F-B24D-D0745C96D61A}"/>
            </a:ext>
          </a:extLst>
        </xdr:cNvPr>
        <xdr:cNvSpPr txBox="1"/>
      </xdr:nvSpPr>
      <xdr:spPr>
        <a:xfrm>
          <a:off x="5372235" y="2433354"/>
          <a:ext cx="1324887"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Import</a:t>
          </a:r>
          <a:r>
            <a:rPr lang="ro-MD" sz="900" b="1">
              <a:solidFill>
                <a:schemeClr val="tx1"/>
              </a:solidFill>
              <a:latin typeface="Cambria" panose="02040503050406030204" pitchFamily="18" charset="0"/>
              <a:ea typeface="Cambria" panose="02040503050406030204" pitchFamily="18" charset="0"/>
              <a:cs typeface="Tahoma" panose="020B0604030504040204" pitchFamily="34" charset="0"/>
            </a:rPr>
            <a:t> </a:t>
          </a:r>
          <a:endParaRPr lang="ro-RO" sz="900" b="1">
            <a:solidFill>
              <a:schemeClr val="tx1"/>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2</xdr:col>
      <xdr:colOff>153921</xdr:colOff>
      <xdr:row>29</xdr:row>
      <xdr:rowOff>68754</xdr:rowOff>
    </xdr:from>
    <xdr:to>
      <xdr:col>4</xdr:col>
      <xdr:colOff>10170</xdr:colOff>
      <xdr:row>30</xdr:row>
      <xdr:rowOff>99527</xdr:rowOff>
    </xdr:to>
    <xdr:sp macro="" textlink="">
      <xdr:nvSpPr>
        <xdr:cNvPr id="5" name="TextBox 4">
          <a:extLst>
            <a:ext uri="{FF2B5EF4-FFF2-40B4-BE49-F238E27FC236}">
              <a16:creationId xmlns:a16="http://schemas.microsoft.com/office/drawing/2014/main" id="{87257CFB-E962-4513-B271-C99A89EF802F}"/>
            </a:ext>
          </a:extLst>
        </xdr:cNvPr>
        <xdr:cNvSpPr txBox="1"/>
      </xdr:nvSpPr>
      <xdr:spPr>
        <a:xfrm>
          <a:off x="3814834" y="6703124"/>
          <a:ext cx="966119" cy="179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o-MD"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Legenda</a:t>
          </a:r>
          <a:endParaRPr lang="ro-RO"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74120</xdr:colOff>
      <xdr:row>33</xdr:row>
      <xdr:rowOff>140322</xdr:rowOff>
    </xdr:from>
    <xdr:to>
      <xdr:col>8</xdr:col>
      <xdr:colOff>430696</xdr:colOff>
      <xdr:row>52</xdr:row>
      <xdr:rowOff>147431</xdr:rowOff>
    </xdr:to>
    <xdr:graphicFrame macro="">
      <xdr:nvGraphicFramePr>
        <xdr:cNvPr id="6" name="Chart 5">
          <a:extLst>
            <a:ext uri="{FF2B5EF4-FFF2-40B4-BE49-F238E27FC236}">
              <a16:creationId xmlns:a16="http://schemas.microsoft.com/office/drawing/2014/main" id="{5ACAF8DC-7B30-4715-A1C7-418FDA2BE5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283297</xdr:colOff>
      <xdr:row>34</xdr:row>
      <xdr:rowOff>7799</xdr:rowOff>
    </xdr:from>
    <xdr:to>
      <xdr:col>3</xdr:col>
      <xdr:colOff>248477</xdr:colOff>
      <xdr:row>49</xdr:row>
      <xdr:rowOff>115765</xdr:rowOff>
    </xdr:to>
    <xdr:graphicFrame macro="">
      <xdr:nvGraphicFramePr>
        <xdr:cNvPr id="7" name="Chart 6">
          <a:extLst>
            <a:ext uri="{FF2B5EF4-FFF2-40B4-BE49-F238E27FC236}">
              <a16:creationId xmlns:a16="http://schemas.microsoft.com/office/drawing/2014/main" id="{A203FF26-7F3F-4FE8-B1B6-084FFEAF26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50227</xdr:colOff>
      <xdr:row>6</xdr:row>
      <xdr:rowOff>56521</xdr:rowOff>
    </xdr:from>
    <xdr:to>
      <xdr:col>3</xdr:col>
      <xdr:colOff>281610</xdr:colOff>
      <xdr:row>29</xdr:row>
      <xdr:rowOff>15024</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2A04E4DF-5146-4007-BDCA-14447B5FBC6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31227" y="1342396"/>
              <a:ext cx="3974708" cy="3463703"/>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306457</xdr:colOff>
      <xdr:row>6</xdr:row>
      <xdr:rowOff>58405</xdr:rowOff>
    </xdr:from>
    <xdr:to>
      <xdr:col>8</xdr:col>
      <xdr:colOff>438979</xdr:colOff>
      <xdr:row>29</xdr:row>
      <xdr:rowOff>10754</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FB6B47FA-31DB-4F31-815D-CFF61647008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4430782" y="1344280"/>
              <a:ext cx="3428172" cy="3457549"/>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0</xdr:colOff>
      <xdr:row>7</xdr:row>
      <xdr:rowOff>26232</xdr:rowOff>
    </xdr:from>
    <xdr:to>
      <xdr:col>1</xdr:col>
      <xdr:colOff>2047156</xdr:colOff>
      <xdr:row>27</xdr:row>
      <xdr:rowOff>151418</xdr:rowOff>
    </xdr:to>
    <xdr:graphicFrame macro="">
      <xdr:nvGraphicFramePr>
        <xdr:cNvPr id="10" name="Chart 9">
          <a:extLst>
            <a:ext uri="{FF2B5EF4-FFF2-40B4-BE49-F238E27FC236}">
              <a16:creationId xmlns:a16="http://schemas.microsoft.com/office/drawing/2014/main" id="{5116490D-810B-4D4F-8E83-E1112F5EE9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63450</xdr:colOff>
      <xdr:row>30</xdr:row>
      <xdr:rowOff>70402</xdr:rowOff>
    </xdr:from>
    <xdr:to>
      <xdr:col>8</xdr:col>
      <xdr:colOff>463826</xdr:colOff>
      <xdr:row>33</xdr:row>
      <xdr:rowOff>128103</xdr:rowOff>
    </xdr:to>
    <mc:AlternateContent xmlns:mc="http://schemas.openxmlformats.org/markup-compatibility/2006">
      <mc:Choice xmlns:cx1="http://schemas.microsoft.com/office/drawing/2015/9/8/chartex" Requires="cx1">
        <xdr:graphicFrame macro="">
          <xdr:nvGraphicFramePr>
            <xdr:cNvPr id="11" name="Chart 10">
              <a:extLst>
                <a:ext uri="{FF2B5EF4-FFF2-40B4-BE49-F238E27FC236}">
                  <a16:creationId xmlns:a16="http://schemas.microsoft.com/office/drawing/2014/main" id="{C7203C04-E3FD-45F0-A44F-08A7FA17371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444450" y="5013877"/>
              <a:ext cx="7439351" cy="514901"/>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3.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5.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6.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9.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1.xml"/><Relationship Id="rId1" Type="http://schemas.openxmlformats.org/officeDocument/2006/relationships/printerSettings" Target="../printerSettings/printerSettings24.bin"/><Relationship Id="rId4" Type="http://schemas.openxmlformats.org/officeDocument/2006/relationships/comments" Target="../comments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2.xml"/><Relationship Id="rId1" Type="http://schemas.openxmlformats.org/officeDocument/2006/relationships/printerSettings" Target="../printerSettings/printerSettings25.bin"/><Relationship Id="rId4" Type="http://schemas.openxmlformats.org/officeDocument/2006/relationships/comments" Target="../comments25.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4.xml"/><Relationship Id="rId1" Type="http://schemas.openxmlformats.org/officeDocument/2006/relationships/printerSettings" Target="../printerSettings/printerSettings28.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5.xml"/><Relationship Id="rId1" Type="http://schemas.openxmlformats.org/officeDocument/2006/relationships/printerSettings" Target="../printerSettings/printerSettings29.bin"/><Relationship Id="rId4" Type="http://schemas.openxmlformats.org/officeDocument/2006/relationships/comments" Target="../comments29.xm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30.bin"/><Relationship Id="rId1" Type="http://schemas.openxmlformats.org/officeDocument/2006/relationships/hyperlink" Target="http://www.imf.org/external/np/pp/eng/2014/121914.pdf" TargetMode="External"/><Relationship Id="rId5" Type="http://schemas.openxmlformats.org/officeDocument/2006/relationships/comments" Target="../comments30.xml"/><Relationship Id="rId4" Type="http://schemas.openxmlformats.org/officeDocument/2006/relationships/vmlDrawing" Target="../drawings/vmlDrawing30.v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27.xml"/><Relationship Id="rId1" Type="http://schemas.openxmlformats.org/officeDocument/2006/relationships/printerSettings" Target="../printerSettings/printerSettings31.bin"/><Relationship Id="rId4" Type="http://schemas.openxmlformats.org/officeDocument/2006/relationships/comments" Target="../comments31.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28.xml"/><Relationship Id="rId1" Type="http://schemas.openxmlformats.org/officeDocument/2006/relationships/printerSettings" Target="../printerSettings/printerSettings32.bin"/><Relationship Id="rId4" Type="http://schemas.openxmlformats.org/officeDocument/2006/relationships/comments" Target="../comments32.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29.xml"/><Relationship Id="rId1" Type="http://schemas.openxmlformats.org/officeDocument/2006/relationships/printerSettings" Target="../printerSettings/printerSettings33.bin"/><Relationship Id="rId4" Type="http://schemas.openxmlformats.org/officeDocument/2006/relationships/comments" Target="../comments33.xml"/></Relationships>
</file>

<file path=xl/worksheets/_rels/sheet35.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0.xml"/><Relationship Id="rId1" Type="http://schemas.openxmlformats.org/officeDocument/2006/relationships/printerSettings" Target="../printerSettings/printerSettings37.bin"/><Relationship Id="rId4" Type="http://schemas.openxmlformats.org/officeDocument/2006/relationships/comments" Target="../comments37.xml"/></Relationships>
</file>

<file path=xl/worksheets/_rels/sheet39.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31.xml"/><Relationship Id="rId1" Type="http://schemas.openxmlformats.org/officeDocument/2006/relationships/printerSettings" Target="../printerSettings/printerSettings39.bin"/><Relationship Id="rId4" Type="http://schemas.openxmlformats.org/officeDocument/2006/relationships/comments" Target="../comments39.xml"/></Relationships>
</file>

<file path=xl/worksheets/_rels/sheet41.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32.xml"/><Relationship Id="rId1" Type="http://schemas.openxmlformats.org/officeDocument/2006/relationships/printerSettings" Target="../printerSettings/printerSettings41.bin"/><Relationship Id="rId4" Type="http://schemas.openxmlformats.org/officeDocument/2006/relationships/comments" Target="../comments41.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33.xml"/><Relationship Id="rId1" Type="http://schemas.openxmlformats.org/officeDocument/2006/relationships/printerSettings" Target="../printerSettings/printerSettings42.bin"/><Relationship Id="rId4" Type="http://schemas.openxmlformats.org/officeDocument/2006/relationships/comments" Target="../comments42.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34.xml"/><Relationship Id="rId1" Type="http://schemas.openxmlformats.org/officeDocument/2006/relationships/printerSettings" Target="../printerSettings/printerSettings43.bin"/><Relationship Id="rId4" Type="http://schemas.openxmlformats.org/officeDocument/2006/relationships/comments" Target="../comments43.xml"/></Relationships>
</file>

<file path=xl/worksheets/_rels/sheet45.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54"/>
  <sheetViews>
    <sheetView showGridLines="0" showRowColHeaders="0" tabSelected="1" zoomScaleNormal="100" workbookViewId="0"/>
  </sheetViews>
  <sheetFormatPr defaultRowHeight="14.25" x14ac:dyDescent="0.2"/>
  <cols>
    <col min="1" max="1" width="5.7109375" style="9" customWidth="1"/>
    <col min="2" max="2" width="121.42578125" style="19" customWidth="1"/>
    <col min="3" max="3" width="4.7109375" style="147" bestFit="1" customWidth="1"/>
    <col min="4" max="4" width="8.5703125" style="147" customWidth="1"/>
    <col min="5" max="16384" width="9.140625" style="9"/>
  </cols>
  <sheetData>
    <row r="1" spans="2:4" x14ac:dyDescent="0.2">
      <c r="C1" s="211"/>
      <c r="D1" s="211"/>
    </row>
    <row r="2" spans="2:4" s="615" customFormat="1" ht="20.25" x14ac:dyDescent="0.3">
      <c r="B2" s="199" t="s">
        <v>131</v>
      </c>
      <c r="C2" s="614"/>
      <c r="D2" s="614"/>
    </row>
    <row r="3" spans="2:4" ht="5.0999999999999996" customHeight="1" x14ac:dyDescent="0.2">
      <c r="C3" s="211"/>
      <c r="D3" s="211"/>
    </row>
    <row r="4" spans="2:4" s="607" customFormat="1" x14ac:dyDescent="0.2">
      <c r="B4" s="198" t="s">
        <v>130</v>
      </c>
      <c r="C4" s="211"/>
      <c r="D4" s="211"/>
    </row>
    <row r="5" spans="2:4" s="607" customFormat="1" x14ac:dyDescent="0.2">
      <c r="B5" s="147" t="str">
        <f>'D1'!B$5</f>
        <v>Diagrama 1. PIB, indicii volumului fizic (% față de același trimestru al anului precedent)</v>
      </c>
      <c r="C5" s="302" t="s">
        <v>10</v>
      </c>
      <c r="D5" s="211"/>
    </row>
    <row r="6" spans="2:4" s="607" customFormat="1" x14ac:dyDescent="0.2">
      <c r="B6" s="147" t="str">
        <f>'T1'!B3</f>
        <v>Tabelul 1. Indicatorii macroeconomici principali ai Republicii Moldova</v>
      </c>
      <c r="C6" s="302" t="s">
        <v>11</v>
      </c>
      <c r="D6" s="211"/>
    </row>
    <row r="7" spans="2:4" s="607" customFormat="1" x14ac:dyDescent="0.2">
      <c r="B7" s="147" t="str">
        <f>'D2'!B5</f>
        <v>Diagrama 2. Indicatorii gradului de deschidere a economiei, %</v>
      </c>
      <c r="C7" s="302" t="s">
        <v>12</v>
      </c>
      <c r="D7" s="211"/>
    </row>
    <row r="8" spans="2:4" s="607" customFormat="1" x14ac:dyDescent="0.2">
      <c r="B8" s="147" t="str">
        <f>'T2'!B3</f>
        <v>Tabelul 2. Balanţa de plăţi a Republicii Moldova, agregate principale (mil. USD)</v>
      </c>
      <c r="C8" s="302" t="s">
        <v>13</v>
      </c>
      <c r="D8" s="211"/>
    </row>
    <row r="9" spans="2:4" s="607" customFormat="1" x14ac:dyDescent="0.2">
      <c r="B9" s="147" t="str">
        <f>'D3'!B5</f>
        <v>Diagrama 3. Contul curent – componente principale (mil. USD)</v>
      </c>
      <c r="C9" s="422" t="s">
        <v>77</v>
      </c>
      <c r="D9" s="211"/>
    </row>
    <row r="10" spans="2:4" s="607" customFormat="1" x14ac:dyDescent="0.2">
      <c r="B10" s="147" t="str">
        <f>'T3'!_Hlk82694268</f>
        <v>Tabelul 3. Principalele componente ale contului curent al balanței de plăți, raportate la PIB</v>
      </c>
      <c r="C10" s="302" t="s">
        <v>14</v>
      </c>
      <c r="D10" s="211"/>
    </row>
    <row r="11" spans="2:4" s="607" customFormat="1" x14ac:dyDescent="0.2">
      <c r="B11" s="147" t="str">
        <f>'D4'!B5</f>
        <v>Diagrama 4. Contul curent – componente principale (mil. USD)</v>
      </c>
      <c r="C11" s="302" t="s">
        <v>15</v>
      </c>
      <c r="D11" s="211"/>
    </row>
    <row r="12" spans="2:4" s="607" customFormat="1" x14ac:dyDescent="0.2">
      <c r="B12" s="147" t="str">
        <f>'D5'!B5</f>
        <v>Diagrama 5. Balanța comerțului cu bunuri, pe zone geografice (FOB-FOB), (mil. USD)</v>
      </c>
      <c r="C12" s="302" t="s">
        <v>16</v>
      </c>
      <c r="D12" s="211"/>
    </row>
    <row r="13" spans="2:4" s="607" customFormat="1" x14ac:dyDescent="0.2">
      <c r="B13" s="147" t="str">
        <f>'D6'!B5</f>
        <v>Diagrama 6. Principalii parteneri comerciali (mil. USD)</v>
      </c>
      <c r="C13" s="302" t="s">
        <v>17</v>
      </c>
      <c r="D13" s="211"/>
    </row>
    <row r="14" spans="2:4" s="607" customFormat="1" x14ac:dyDescent="0.2">
      <c r="B14" s="147" t="str">
        <f>'T4'!B3</f>
        <v>Tabelul 4. Contribuția principalelor categorii de bunuri la modificarea totală (puncte procentuale)</v>
      </c>
      <c r="C14" s="302" t="s">
        <v>71</v>
      </c>
      <c r="D14" s="211"/>
    </row>
    <row r="15" spans="2:4" s="607" customFormat="1" x14ac:dyDescent="0.2">
      <c r="B15" s="147" t="str">
        <f>'D7'!B5</f>
        <v>Diagrama 7. Exportul și importul de bunuri pe categorii și zone geografice</v>
      </c>
      <c r="C15" s="302" t="s">
        <v>18</v>
      </c>
      <c r="D15" s="211"/>
    </row>
    <row r="16" spans="2:4" s="607" customFormat="1" x14ac:dyDescent="0.2">
      <c r="B16" s="147" t="str">
        <f>'D8'!B5</f>
        <v>Diagrama 8. Import de produse energetice și electricitate (prețuri FOB), (mil. USD)</v>
      </c>
      <c r="C16" s="302" t="s">
        <v>19</v>
      </c>
      <c r="D16" s="211"/>
    </row>
    <row r="17" spans="2:4" s="607" customFormat="1" x14ac:dyDescent="0.2">
      <c r="B17" s="147" t="str">
        <f>'T5'!_Ref127981012</f>
        <v>Tabelul 5. Contribuția principalelor categorii de servicii la modificărea totală (puncte procentuale)</v>
      </c>
      <c r="C17" s="302" t="s">
        <v>21</v>
      </c>
      <c r="D17" s="211"/>
    </row>
    <row r="18" spans="2:4" s="607" customFormat="1" x14ac:dyDescent="0.2">
      <c r="B18" s="147" t="str">
        <f>'D9'!B5</f>
        <v>Diagrama 9. Balanța serviciilor</v>
      </c>
      <c r="C18" s="302" t="s">
        <v>20</v>
      </c>
      <c r="D18" s="211"/>
    </row>
    <row r="19" spans="2:4" s="607" customFormat="1" x14ac:dyDescent="0.2">
      <c r="B19" s="147" t="str">
        <f>'T6'!_Ref127980868</f>
        <v>Tabelul 6. Balanța serviciilor de informatică, pe principalele tipuri</v>
      </c>
      <c r="C19" s="302" t="s">
        <v>26</v>
      </c>
      <c r="D19" s="211"/>
    </row>
    <row r="20" spans="2:4" s="607" customFormat="1" x14ac:dyDescent="0.2">
      <c r="B20" s="147" t="str">
        <f>'D10'!B5</f>
        <v>Diagrama 10. Exportul și importul de servicii pe principalele tipuri, în trimestrul I 2025, mil. USD</v>
      </c>
      <c r="C20" s="302" t="s">
        <v>22</v>
      </c>
      <c r="D20" s="211"/>
    </row>
    <row r="21" spans="2:4" s="607" customFormat="1" x14ac:dyDescent="0.2">
      <c r="B21" s="147" t="str">
        <f>'D11'!B5</f>
        <v>Diagrama 11. Evoluția veniturilor primare</v>
      </c>
      <c r="C21" s="302" t="s">
        <v>23</v>
      </c>
      <c r="D21" s="211"/>
    </row>
    <row r="22" spans="2:4" s="607" customFormat="1" x14ac:dyDescent="0.2">
      <c r="B22" s="147" t="str">
        <f>'D12'!B5</f>
        <v>Diagrama 12. Evoluția veniturilor secundare</v>
      </c>
      <c r="C22" s="302" t="s">
        <v>24</v>
      </c>
      <c r="D22" s="211"/>
    </row>
    <row r="23" spans="2:4" s="607" customFormat="1" x14ac:dyDescent="0.2">
      <c r="B23" s="147" t="str">
        <f>'D13'!B5</f>
        <v>Diagrama 13. Remiterile personale, pe componente și zone geografice</v>
      </c>
      <c r="C23" s="302" t="s">
        <v>25</v>
      </c>
      <c r="D23" s="211"/>
    </row>
    <row r="24" spans="2:4" s="607" customFormat="1" x14ac:dyDescent="0.2">
      <c r="B24" s="147" t="str">
        <f>'D14'!B5</f>
        <v>Diagrama 14. Evoluția contului de capital</v>
      </c>
      <c r="C24" s="302" t="s">
        <v>29</v>
      </c>
      <c r="D24" s="211"/>
    </row>
    <row r="25" spans="2:4" s="607" customFormat="1" x14ac:dyDescent="0.2">
      <c r="B25" s="147" t="str">
        <f>'T7'!Tabelul_8</f>
        <v>Tabelul 7. Sursele de acoperire a necesarului net de finanțare, fluxuri financiare nete</v>
      </c>
      <c r="C25" s="302" t="s">
        <v>27</v>
      </c>
      <c r="D25" s="211"/>
    </row>
    <row r="26" spans="2:4" s="607" customFormat="1" x14ac:dyDescent="0.2">
      <c r="B26" s="147" t="str">
        <f>'T8'!_Ref128036424</f>
        <v>Tabelul 8. Investiții directe, intrări și ieșiri de mijloace financiare (mil. USD)</v>
      </c>
      <c r="C26" s="302" t="s">
        <v>28</v>
      </c>
      <c r="D26" s="211"/>
    </row>
    <row r="27" spans="2:4" s="607" customFormat="1" x14ac:dyDescent="0.2">
      <c r="B27" s="147" t="str">
        <f>'D15'!B5</f>
        <v>Diagrama 15. Contul financiar, active și pasive pe categorii funcționale în trimestrul I 2025 (mil. USD)</v>
      </c>
      <c r="C27" s="302" t="s">
        <v>30</v>
      </c>
      <c r="D27" s="211"/>
    </row>
    <row r="28" spans="2:4" s="607" customFormat="1" x14ac:dyDescent="0.2">
      <c r="B28" s="147" t="str">
        <f>'D16'!B5</f>
        <v>Diagrama 16. Împrumuturi externe (pasive, fără cele intragrup), valorificări și rambursări, în trimestrul I 2025 (mil. USD)</v>
      </c>
      <c r="C28" s="302" t="s">
        <v>31</v>
      </c>
      <c r="D28" s="211"/>
    </row>
    <row r="29" spans="2:4" ht="6.75" customHeight="1" x14ac:dyDescent="0.2">
      <c r="D29" s="211"/>
    </row>
    <row r="30" spans="2:4" s="607" customFormat="1" x14ac:dyDescent="0.2">
      <c r="B30" s="200" t="s">
        <v>132</v>
      </c>
      <c r="C30" s="303"/>
      <c r="D30" s="211"/>
    </row>
    <row r="31" spans="2:4" s="607" customFormat="1" x14ac:dyDescent="0.2">
      <c r="B31" s="147" t="str">
        <f>'T9'!_Ref128036509</f>
        <v>Tabelul 9. Indicatorii principali aferenţi poziţiei investiţionale internaţionale, la sfârșitul perioadei</v>
      </c>
      <c r="C31" s="302" t="s">
        <v>33</v>
      </c>
      <c r="D31" s="211"/>
    </row>
    <row r="32" spans="2:4" s="607" customFormat="1" x14ac:dyDescent="0.2">
      <c r="B32" s="147" t="str">
        <f>'T10'!_Ref128036591</f>
        <v>Tabelul 10. Poziţia investiţională internaţională (mil. USD)</v>
      </c>
      <c r="C32" s="302" t="s">
        <v>35</v>
      </c>
      <c r="D32" s="211"/>
    </row>
    <row r="33" spans="2:4" s="607" customFormat="1" x14ac:dyDescent="0.2">
      <c r="B33" s="147" t="str">
        <f>'D17'!B5</f>
        <v>Diagrama 17. Principalii creditori ai administrației publice, în trimestrul I 2025</v>
      </c>
      <c r="C33" s="302" t="s">
        <v>32</v>
      </c>
      <c r="D33" s="211"/>
    </row>
    <row r="34" spans="2:4" s="607" customFormat="1" x14ac:dyDescent="0.2">
      <c r="B34" s="147" t="str">
        <f>'D18'!B5</f>
        <v>Diagrama 18. Poziția investițională internațională netă, la sfârșitul perioadei, pe sectoare instituționale, % la PIB</v>
      </c>
      <c r="C34" s="302" t="s">
        <v>34</v>
      </c>
      <c r="D34" s="211"/>
    </row>
    <row r="35" spans="2:4" s="607" customFormat="1" x14ac:dyDescent="0.2">
      <c r="B35" s="147" t="str">
        <f>'D19'!B5</f>
        <v>Diagrama 19. Structura activelor financiare şi pasivelor externe, pe categorii funcționale, la sfârșitul perioadei (%)</v>
      </c>
      <c r="C35" s="302" t="s">
        <v>38</v>
      </c>
      <c r="D35" s="211"/>
    </row>
    <row r="36" spans="2:4" s="607" customFormat="1" x14ac:dyDescent="0.2">
      <c r="B36" s="147" t="str">
        <f>'D20'!B5</f>
        <v>Diagrama 20. Indicatorii suficienței activelor oficiale de rezervă</v>
      </c>
      <c r="C36" s="302" t="s">
        <v>39</v>
      </c>
      <c r="D36" s="211"/>
    </row>
    <row r="37" spans="2:4" s="607" customFormat="1" x14ac:dyDescent="0.2">
      <c r="B37" s="147" t="str">
        <f>'D21'!B5</f>
        <v>Diagrama 21. Poziția investiţiilor directe*, capital propriu, pe zone geografice, la sfârșitul perioadei (mil.USD)</v>
      </c>
      <c r="C37" s="302" t="s">
        <v>40</v>
      </c>
      <c r="D37" s="211"/>
    </row>
    <row r="38" spans="2:4" s="607" customFormat="1" x14ac:dyDescent="0.2">
      <c r="B38" s="147" t="str">
        <f>'D22'!B5</f>
        <v>Diagrama 22. Investiţiile directe, capital propriu acumulat la 31.03.2025, pe activităţi economice (conform CAEM-2)</v>
      </c>
      <c r="C38" s="302" t="s">
        <v>41</v>
      </c>
      <c r="D38" s="211"/>
    </row>
    <row r="39" spans="2:4" ht="12.75" customHeight="1" x14ac:dyDescent="0.2">
      <c r="D39" s="211"/>
    </row>
    <row r="40" spans="2:4" s="607" customFormat="1" x14ac:dyDescent="0.2">
      <c r="B40" s="200" t="s">
        <v>133</v>
      </c>
      <c r="C40" s="303"/>
      <c r="D40" s="211"/>
    </row>
    <row r="41" spans="2:4" s="607" customFormat="1" x14ac:dyDescent="0.2">
      <c r="B41" s="147" t="str">
        <f>'T11'!_Ref130801470</f>
        <v>Tabelul 11. Datoria externă brută, la sfârșitul perioadei</v>
      </c>
      <c r="C41" s="302" t="s">
        <v>36</v>
      </c>
      <c r="D41" s="211"/>
    </row>
    <row r="42" spans="2:4" s="607" customFormat="1" x14ac:dyDescent="0.2">
      <c r="B42" s="147" t="str">
        <f>'T12'!_Ref128036795</f>
        <v>Tabelul 12. Indicatorii principali aferenţi datoriei externe, la sfârșitul perioadei</v>
      </c>
      <c r="C42" s="302" t="s">
        <v>37</v>
      </c>
      <c r="D42" s="211"/>
    </row>
    <row r="43" spans="2:4" s="607" customFormat="1" x14ac:dyDescent="0.2">
      <c r="B43" s="147" t="str">
        <f>'T13'!_Ref128036938</f>
        <v xml:space="preserve">Tabelul 13. Serviciul datoriei externe, plăți efective </v>
      </c>
      <c r="C43" s="302" t="s">
        <v>44</v>
      </c>
      <c r="D43" s="211"/>
    </row>
    <row r="44" spans="2:4" s="607" customFormat="1" x14ac:dyDescent="0.2">
      <c r="B44" s="301" t="str">
        <f>'D23'!B5</f>
        <v>Diagrama 23. Structura activelor financiare şi pasivelor externe, pe scadenţe, la sfârșitul perioadei (%)</v>
      </c>
      <c r="C44" s="302" t="s">
        <v>42</v>
      </c>
      <c r="D44" s="741"/>
    </row>
    <row r="45" spans="2:4" s="607" customFormat="1" x14ac:dyDescent="0.2">
      <c r="B45" s="147" t="str">
        <f>'T14'!_Ref128036938</f>
        <v>Tabelul 14. Datoria externă publică pe termen scurt (scadența reziduală), pe sectoare, la sfârșitul perioadei (mil. USD)</v>
      </c>
      <c r="C45" s="302" t="s">
        <v>47</v>
      </c>
      <c r="D45" s="211"/>
    </row>
    <row r="46" spans="2:4" s="607" customFormat="1" x14ac:dyDescent="0.2">
      <c r="B46" s="147" t="str">
        <f>'D24'!B5</f>
        <v>Diagrama 24. Evoluția datoriei externe publice, la sfârșitul perioadei, pe scadențe (conform maturității originale) și pe instrumente (mil. USD)</v>
      </c>
      <c r="C46" s="302" t="s">
        <v>43</v>
      </c>
      <c r="D46" s="211"/>
    </row>
    <row r="47" spans="2:4" s="589" customFormat="1" ht="28.5" x14ac:dyDescent="0.2">
      <c r="B47" s="301" t="str">
        <f>'T15'!_Ref128037083</f>
        <v>Tabelul 15. Datoria externă sub formă de împrumuturi, alocări de DST și titluri de angajamente, pe creditori, la sfârșitul perioadei (mil. USD)</v>
      </c>
      <c r="C47" s="327" t="s">
        <v>75</v>
      </c>
      <c r="D47" s="211"/>
    </row>
    <row r="48" spans="2:4" s="607" customFormat="1" x14ac:dyDescent="0.2">
      <c r="B48" s="147" t="str">
        <f>'D25'!B5</f>
        <v>Diagrama 25. Structura pe creditori a datoriei externe publice, la sfârșitul perioadei (%)</v>
      </c>
      <c r="C48" s="302" t="s">
        <v>45</v>
      </c>
      <c r="D48" s="211"/>
    </row>
    <row r="49" spans="2:4" s="607" customFormat="1" x14ac:dyDescent="0.2">
      <c r="B49" s="147" t="str">
        <f>'D26'!B5</f>
        <v>Diagrama 26. Datoria externă privată, la sfârșitul perioadei (conform maturității originale), (mil. USD)</v>
      </c>
      <c r="C49" s="302" t="s">
        <v>46</v>
      </c>
      <c r="D49" s="211"/>
    </row>
    <row r="50" spans="2:4" s="607" customFormat="1" x14ac:dyDescent="0.2">
      <c r="B50" s="147" t="str">
        <f>'D27'!B5</f>
        <v>Diagrama 27. Structura datoriei private, pe sectoare instituționale, la sfârșitul perioadei (%)</v>
      </c>
      <c r="C50" s="302" t="s">
        <v>48</v>
      </c>
      <c r="D50" s="211"/>
    </row>
    <row r="51" spans="2:4" s="607" customFormat="1" x14ac:dyDescent="0.2">
      <c r="B51" s="147" t="str">
        <f>'D28'!B5</f>
        <v>Diagrama 28. Structura pe creditori a datoriei private sub formă de împrumuturi, la 31.03.2025</v>
      </c>
      <c r="C51" s="302" t="s">
        <v>262</v>
      </c>
      <c r="D51" s="211"/>
    </row>
    <row r="52" spans="2:4" s="589" customFormat="1" x14ac:dyDescent="0.2">
      <c r="B52" s="147" t="str">
        <f>'T16'!_Ref128036938</f>
        <v>Tabelul 16. Datoria externă privată pe termen scurt (scadența reziduală), pe sectoare, la sfârșitul perioadei (mil. USD)</v>
      </c>
      <c r="C52" s="327" t="s">
        <v>76</v>
      </c>
      <c r="D52" s="211"/>
    </row>
    <row r="53" spans="2:4" ht="5.0999999999999996" customHeight="1" x14ac:dyDescent="0.2">
      <c r="C53" s="303"/>
      <c r="D53" s="211"/>
    </row>
    <row r="54" spans="2:4" s="144" customFormat="1" ht="12.75" x14ac:dyDescent="0.2">
      <c r="B54" s="201" t="s">
        <v>266</v>
      </c>
      <c r="C54" s="616"/>
      <c r="D54" s="616"/>
    </row>
  </sheetData>
  <phoneticPr fontId="16" type="noConversion"/>
  <hyperlinks>
    <hyperlink ref="C5" location="'D1'!A1" display="D1" xr:uid="{00000000-0004-0000-0000-000000000000}"/>
    <hyperlink ref="C6" location="'T1'!A1" display="T1" xr:uid="{00000000-0004-0000-0000-000001000000}"/>
    <hyperlink ref="C7" location="'D2'!A1" display="D2" xr:uid="{00000000-0004-0000-0000-000002000000}"/>
    <hyperlink ref="C8" location="'T2'!A1" display="T2" xr:uid="{00000000-0004-0000-0000-000003000000}"/>
    <hyperlink ref="C10" location="'T3'!A1" display="T3" xr:uid="{00000000-0004-0000-0000-000005000000}"/>
    <hyperlink ref="C17" location="'T5'!A1" display="T5" xr:uid="{00000000-0004-0000-0000-00000C000000}"/>
    <hyperlink ref="C19" location="'T6'!A1" display="T6" xr:uid="{00000000-0004-0000-0000-00000E000000}"/>
    <hyperlink ref="C25" location="'T7'!A1" display="T7" xr:uid="{00000000-0004-0000-0000-000014000000}"/>
    <hyperlink ref="C26" location="'T8'!A1" display="T8" xr:uid="{00000000-0004-0000-0000-000015000000}"/>
    <hyperlink ref="C31" location="'T9'!A1" display="T9" xr:uid="{00000000-0004-0000-0000-000018000000}"/>
    <hyperlink ref="C32" location="'T10'!A1" display="T10" xr:uid="{00000000-0004-0000-0000-000019000000}"/>
    <hyperlink ref="C41" location="'T11'!A1" display="T11" xr:uid="{00000000-0004-0000-0000-000020000000}"/>
    <hyperlink ref="C42" location="'T12'!A1" display="T12" xr:uid="{00000000-0004-0000-0000-000021000000}"/>
    <hyperlink ref="C43" location="'T13'!A1" display="T13" xr:uid="{00000000-0004-0000-0000-000022000000}"/>
    <hyperlink ref="C45" location="'T14'!A1" display="T14" xr:uid="{00000000-0004-0000-0000-000025000000}"/>
    <hyperlink ref="C14" location="'T4'!A1" display="T4" xr:uid="{00000000-0004-0000-0000-000028000000}"/>
    <hyperlink ref="C47" location="'T15'!A1" display="T15" xr:uid="{00000000-0004-0000-0000-000029000000}"/>
    <hyperlink ref="C52" location="'T16'!A1" display="T16" xr:uid="{00000000-0004-0000-0000-00002A000000}"/>
    <hyperlink ref="C9" location="'D3'!A1" display="D3" xr:uid="{135F30C3-EC1F-4504-90CF-8E11CE92BA9D}"/>
    <hyperlink ref="C11" location="'D4'!A1" display="D4" xr:uid="{62C7C4C6-9C7F-46E0-ACCB-8C0AEC702E6E}"/>
    <hyperlink ref="C12" location="'D5'!A1" display="D5" xr:uid="{3CE458BE-C427-4106-AD3B-6F9D7E1930D0}"/>
    <hyperlink ref="C13" location="'D6'!A1" display="D6" xr:uid="{1FA2EE51-FABC-42B9-8D60-43709B7B9B39}"/>
    <hyperlink ref="C15" location="'D7'!A1" display="D7" xr:uid="{D13E0334-E20C-406B-B1D7-4DD744342CE3}"/>
    <hyperlink ref="C16" location="'D8'!A1" display="D8" xr:uid="{B52417D5-DA2F-40B5-8BFC-C686995CEE23}"/>
    <hyperlink ref="C18" location="'D9'!A1" display="D9" xr:uid="{65F5C946-A60B-40C5-84A0-A3CA9758B03A}"/>
    <hyperlink ref="C20" location="'D10'!A1" display="D10" xr:uid="{3050B1D3-9103-4E4D-A5D9-47A6CE51D34D}"/>
    <hyperlink ref="C21" location="'D11'!A1" display="D11" xr:uid="{04A85B1C-769F-428C-A6A3-711AA600F981}"/>
    <hyperlink ref="C22" location="'D12'!A1" display="D12" xr:uid="{82C496F3-43E1-49FC-8F11-BA39748CD9A9}"/>
    <hyperlink ref="C23" location="'D13'!A1" display="D13" xr:uid="{D42AA4C5-A3B2-4FAA-AF29-970F83F9D047}"/>
    <hyperlink ref="C24" location="'D14'!A1" display="D14" xr:uid="{076016B2-AB65-4218-B90A-F3EAF095FAF7}"/>
    <hyperlink ref="C27" location="'D15'!A1" display="D15" xr:uid="{BF00FE35-81C1-44B4-8D5E-9C129941E721}"/>
    <hyperlink ref="C28" location="'D16'!A1" display="D16" xr:uid="{38CF5A0B-9618-42C0-A90F-C334A107A63B}"/>
    <hyperlink ref="C33" location="'D17'!A1" display="D17" xr:uid="{DAD1C8C9-36DD-48BE-80C9-890B6715B8E3}"/>
    <hyperlink ref="C34" location="'D18'!A1" display="D18" xr:uid="{A576F5D4-6AE6-4172-B2C5-B915A4523AD1}"/>
    <hyperlink ref="C35" location="'D19'!A1" display="D19" xr:uid="{EC60B3CC-477D-4AA4-ABA4-A45E77CB65F4}"/>
    <hyperlink ref="C36" location="'D20'!A1" display="D20" xr:uid="{4A60F296-90D3-4204-AE3B-EE5AC2328A36}"/>
    <hyperlink ref="C37" location="'D21'!A1" display="D21" xr:uid="{97F8E945-6C2F-4104-BF01-C2B54B34F5C0}"/>
    <hyperlink ref="C38" location="'D22'!A1" display="D22" xr:uid="{0FD1282A-DDA7-4544-9B89-BFE8A291CFA2}"/>
    <hyperlink ref="C44" location="'D23'!A1" display="D23" xr:uid="{12C7CFDB-40B6-43FF-95EA-AB7EF56405E3}"/>
    <hyperlink ref="C46" location="'D24'!A1" display="D24" xr:uid="{23E47AF6-B088-4513-9337-774D25AC126D}"/>
    <hyperlink ref="C48" location="'D25'!A1" display="D25" xr:uid="{0853542B-5F65-4EE3-B52F-20E1BAFCAEB6}"/>
    <hyperlink ref="C49" location="'D26'!A1" display="D26" xr:uid="{3E2BE772-C4ED-4459-8950-14155764366B}"/>
    <hyperlink ref="C50" location="'D27'!A1" display="D27" xr:uid="{836E63DE-6764-434B-A1F6-AD4D31B82AE9}"/>
    <hyperlink ref="C51" location="'D28'!A1" display="D28" xr:uid="{CCC40FF8-D989-4CDC-919E-ED5E0992999D}"/>
  </hyperlink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B1:L44"/>
  <sheetViews>
    <sheetView showGridLines="0" showRowColHeaders="0" zoomScaleNormal="100" workbookViewId="0"/>
  </sheetViews>
  <sheetFormatPr defaultColWidth="9.140625" defaultRowHeight="14.25" x14ac:dyDescent="0.2"/>
  <cols>
    <col min="1" max="1" width="5.7109375" style="9" customWidth="1"/>
    <col min="2" max="2" width="35.85546875" style="9" customWidth="1"/>
    <col min="3" max="10" width="12.28515625" style="9" customWidth="1"/>
    <col min="11" max="16384" width="9.140625" style="9"/>
  </cols>
  <sheetData>
    <row r="1" spans="2:12" s="607" customFormat="1" x14ac:dyDescent="0.2">
      <c r="B1" s="752" t="s">
        <v>130</v>
      </c>
      <c r="C1" s="753"/>
      <c r="D1" s="753"/>
      <c r="E1" s="753"/>
      <c r="F1" s="753"/>
      <c r="G1" s="753"/>
      <c r="H1" s="753"/>
      <c r="I1" s="197"/>
      <c r="J1" s="197"/>
      <c r="K1" s="197"/>
      <c r="L1" s="197"/>
    </row>
    <row r="2" spans="2:12" ht="11.25" customHeight="1" x14ac:dyDescent="0.2">
      <c r="B2" s="265"/>
      <c r="C2" s="266"/>
      <c r="D2" s="266"/>
    </row>
    <row r="3" spans="2:12" s="103" customFormat="1" ht="30" customHeight="1" x14ac:dyDescent="0.2">
      <c r="B3" s="798" t="s">
        <v>147</v>
      </c>
      <c r="C3" s="798"/>
      <c r="D3" s="798"/>
      <c r="E3" s="798"/>
      <c r="F3" s="798"/>
      <c r="G3" s="798"/>
      <c r="H3" s="798"/>
      <c r="J3" s="267"/>
    </row>
    <row r="4" spans="2:12" ht="5.0999999999999996" customHeight="1" x14ac:dyDescent="0.2">
      <c r="B4" s="265"/>
      <c r="C4" s="266"/>
      <c r="D4" s="266"/>
    </row>
    <row r="5" spans="2:12" s="216" customFormat="1" x14ac:dyDescent="0.2">
      <c r="B5" s="516" t="s">
        <v>146</v>
      </c>
      <c r="C5" s="517"/>
      <c r="D5" s="517"/>
      <c r="E5" s="516"/>
      <c r="F5" s="518"/>
      <c r="G5" s="518"/>
      <c r="H5" s="518"/>
      <c r="I5" s="160"/>
      <c r="J5" s="160"/>
      <c r="K5" s="160"/>
    </row>
    <row r="6" spans="2:12" s="144" customFormat="1" ht="12.75" x14ac:dyDescent="0.2">
      <c r="C6" s="637"/>
      <c r="E6" s="140" t="s">
        <v>91</v>
      </c>
      <c r="F6" s="141" t="s">
        <v>59</v>
      </c>
      <c r="G6" s="142" t="s">
        <v>60</v>
      </c>
      <c r="H6" s="142" t="s">
        <v>61</v>
      </c>
      <c r="I6" s="366"/>
      <c r="J6" s="366"/>
      <c r="K6" s="366"/>
      <c r="L6" s="134"/>
    </row>
    <row r="7" spans="2:12" s="144" customFormat="1" ht="12.75" x14ac:dyDescent="0.2">
      <c r="B7" s="265"/>
      <c r="C7" s="637"/>
      <c r="E7" s="143">
        <v>1</v>
      </c>
      <c r="F7" s="444" t="s">
        <v>62</v>
      </c>
      <c r="G7" s="493">
        <v>168.74</v>
      </c>
      <c r="H7" s="493">
        <v>697.3</v>
      </c>
      <c r="I7" s="366"/>
      <c r="K7" s="227"/>
    </row>
    <row r="8" spans="2:12" s="144" customFormat="1" ht="12.75" x14ac:dyDescent="0.2">
      <c r="B8" s="265"/>
      <c r="C8" s="637"/>
      <c r="E8" s="143">
        <v>2</v>
      </c>
      <c r="F8" s="444" t="s">
        <v>63</v>
      </c>
      <c r="G8" s="493">
        <v>70.400000000000006</v>
      </c>
      <c r="H8" s="493">
        <v>249.98</v>
      </c>
      <c r="I8" s="638"/>
    </row>
    <row r="9" spans="2:12" s="144" customFormat="1" ht="12.75" x14ac:dyDescent="0.2">
      <c r="B9" s="265"/>
      <c r="C9" s="637"/>
      <c r="E9" s="143">
        <v>3</v>
      </c>
      <c r="F9" s="444" t="s">
        <v>64</v>
      </c>
      <c r="G9" s="493">
        <v>108.42</v>
      </c>
      <c r="H9" s="493">
        <v>171.1</v>
      </c>
    </row>
    <row r="10" spans="2:12" s="144" customFormat="1" ht="12.75" x14ac:dyDescent="0.2">
      <c r="B10" s="265"/>
      <c r="C10" s="637"/>
      <c r="E10" s="143">
        <v>4</v>
      </c>
      <c r="F10" s="444" t="s">
        <v>148</v>
      </c>
      <c r="G10" s="493">
        <v>1.25</v>
      </c>
      <c r="H10" s="493">
        <v>183</v>
      </c>
    </row>
    <row r="11" spans="2:12" s="144" customFormat="1" ht="12.75" x14ac:dyDescent="0.2">
      <c r="B11" s="265"/>
      <c r="C11" s="637"/>
      <c r="E11" s="143">
        <v>5</v>
      </c>
      <c r="F11" s="444" t="s">
        <v>65</v>
      </c>
      <c r="G11" s="493">
        <v>22.63</v>
      </c>
      <c r="H11" s="493">
        <v>130.76</v>
      </c>
    </row>
    <row r="12" spans="2:12" s="144" customFormat="1" ht="12.75" x14ac:dyDescent="0.2">
      <c r="B12" s="265"/>
      <c r="E12" s="143">
        <v>6</v>
      </c>
      <c r="F12" s="444" t="s">
        <v>66</v>
      </c>
      <c r="G12" s="493">
        <v>18.89</v>
      </c>
      <c r="H12" s="493">
        <v>107.82</v>
      </c>
    </row>
    <row r="13" spans="2:12" s="144" customFormat="1" ht="12.75" x14ac:dyDescent="0.2">
      <c r="E13" s="143">
        <v>7</v>
      </c>
      <c r="F13" s="444" t="s">
        <v>68</v>
      </c>
      <c r="G13" s="493">
        <v>63.63</v>
      </c>
      <c r="H13" s="493">
        <v>52.13</v>
      </c>
    </row>
    <row r="14" spans="2:12" s="144" customFormat="1" ht="12.75" x14ac:dyDescent="0.2">
      <c r="E14" s="143">
        <v>8</v>
      </c>
      <c r="F14" s="444" t="s">
        <v>67</v>
      </c>
      <c r="G14" s="493">
        <v>39.57</v>
      </c>
      <c r="H14" s="493">
        <v>74.05</v>
      </c>
    </row>
    <row r="15" spans="2:12" s="144" customFormat="1" ht="12.75" x14ac:dyDescent="0.2">
      <c r="E15" s="143">
        <v>9</v>
      </c>
      <c r="F15" s="444" t="s">
        <v>149</v>
      </c>
      <c r="G15" s="493">
        <v>2.81</v>
      </c>
      <c r="H15" s="493">
        <v>104.09</v>
      </c>
    </row>
    <row r="16" spans="2:12" s="144" customFormat="1" ht="12.75" x14ac:dyDescent="0.2">
      <c r="E16" s="143">
        <v>10</v>
      </c>
      <c r="F16" s="444" t="s">
        <v>150</v>
      </c>
      <c r="G16" s="493">
        <v>17.41</v>
      </c>
      <c r="H16" s="493">
        <v>63.79</v>
      </c>
    </row>
    <row r="17" spans="3:10" x14ac:dyDescent="0.2">
      <c r="E17" s="143"/>
      <c r="F17" s="143"/>
      <c r="G17" s="143"/>
      <c r="H17" s="143"/>
    </row>
    <row r="18" spans="3:10" x14ac:dyDescent="0.2">
      <c r="E18" s="143"/>
      <c r="F18" s="143"/>
      <c r="G18" s="143"/>
      <c r="H18" s="143"/>
    </row>
    <row r="19" spans="3:10" x14ac:dyDescent="0.2">
      <c r="C19" s="268"/>
      <c r="D19" s="268"/>
    </row>
    <row r="30" spans="3:10" x14ac:dyDescent="0.2">
      <c r="C30" s="156"/>
      <c r="D30" s="156"/>
      <c r="E30" s="156"/>
      <c r="F30" s="156"/>
      <c r="G30" s="156"/>
      <c r="H30" s="156"/>
      <c r="I30" s="156"/>
      <c r="J30" s="156"/>
    </row>
    <row r="31" spans="3:10" x14ac:dyDescent="0.2">
      <c r="C31" s="156"/>
      <c r="D31" s="156"/>
      <c r="E31" s="156"/>
      <c r="F31" s="156"/>
      <c r="G31" s="156"/>
      <c r="H31" s="156"/>
      <c r="I31" s="156"/>
      <c r="J31" s="156"/>
    </row>
    <row r="32" spans="3:10" x14ac:dyDescent="0.2">
      <c r="C32" s="156"/>
      <c r="D32" s="156"/>
      <c r="E32" s="156"/>
      <c r="F32" s="156"/>
      <c r="G32" s="156"/>
      <c r="H32" s="156"/>
      <c r="I32" s="156"/>
      <c r="J32" s="156"/>
    </row>
    <row r="33" spans="3:10" x14ac:dyDescent="0.2">
      <c r="C33" s="156"/>
      <c r="D33" s="156"/>
      <c r="E33" s="156"/>
      <c r="F33" s="156"/>
      <c r="G33" s="156"/>
      <c r="H33" s="156"/>
      <c r="I33" s="156"/>
      <c r="J33" s="156"/>
    </row>
    <row r="34" spans="3:10" x14ac:dyDescent="0.2">
      <c r="C34" s="156"/>
      <c r="D34" s="156"/>
      <c r="E34" s="156"/>
      <c r="F34" s="156"/>
      <c r="G34" s="156"/>
      <c r="H34" s="156"/>
      <c r="I34" s="156"/>
      <c r="J34" s="156"/>
    </row>
    <row r="35" spans="3:10" x14ac:dyDescent="0.2">
      <c r="C35" s="156"/>
      <c r="D35" s="156"/>
      <c r="E35" s="156"/>
      <c r="F35" s="156"/>
      <c r="G35" s="156"/>
      <c r="H35" s="156"/>
      <c r="I35" s="156"/>
      <c r="J35" s="156"/>
    </row>
    <row r="44" spans="3:10" x14ac:dyDescent="0.2">
      <c r="D44" s="728"/>
    </row>
  </sheetData>
  <mergeCells count="2">
    <mergeCell ref="B1:H1"/>
    <mergeCell ref="B3:H3"/>
  </mergeCells>
  <hyperlinks>
    <hyperlink ref="B1:C1" location="Cuprins_ro!B4" display="I. Balanța de plăți a Republicii Moldova în trimestrul I 2023 (date provizorii)" xr:uid="{64C80BEB-9A00-41EE-B5A8-E96204D04D37}"/>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W120"/>
  <sheetViews>
    <sheetView showGridLines="0" showRowColHeaders="0" topLeftCell="A4" zoomScale="115" zoomScaleNormal="115" workbookViewId="0"/>
  </sheetViews>
  <sheetFormatPr defaultColWidth="9.140625" defaultRowHeight="14.25" x14ac:dyDescent="0.2"/>
  <cols>
    <col min="1" max="1" width="5.7109375" style="9" customWidth="1"/>
    <col min="2" max="2" width="48.85546875" style="9" customWidth="1"/>
    <col min="3" max="3" width="7.28515625" style="144" customWidth="1"/>
    <col min="4" max="4" width="9.28515625" style="144" customWidth="1"/>
    <col min="5" max="5" width="7.28515625" style="144" customWidth="1"/>
    <col min="6" max="6" width="8.28515625" style="144" customWidth="1"/>
    <col min="7" max="7" width="8.85546875" style="144" customWidth="1"/>
    <col min="8" max="8" width="15.7109375" style="144" customWidth="1"/>
    <col min="9" max="12" width="7.28515625" style="144" customWidth="1"/>
    <col min="13" max="14" width="7" style="9" customWidth="1"/>
    <col min="15" max="15" width="4.7109375" style="145" customWidth="1"/>
    <col min="16" max="16" width="9.140625" style="9"/>
    <col min="17" max="17" width="9.140625" style="9" customWidth="1"/>
    <col min="18" max="16384" width="9.140625" style="9"/>
  </cols>
  <sheetData>
    <row r="1" spans="2:23" s="607" customFormat="1" x14ac:dyDescent="0.2">
      <c r="B1" s="752" t="s">
        <v>130</v>
      </c>
      <c r="C1" s="752"/>
      <c r="D1" s="752"/>
      <c r="E1" s="752"/>
      <c r="F1" s="752"/>
      <c r="G1" s="752"/>
      <c r="H1" s="752"/>
      <c r="I1" s="752"/>
    </row>
    <row r="2" spans="2:23" ht="11.25" customHeight="1" x14ac:dyDescent="0.2">
      <c r="B2" s="11"/>
      <c r="C2" s="11"/>
      <c r="D2" s="11"/>
      <c r="E2" s="11"/>
      <c r="F2" s="11"/>
      <c r="G2" s="11"/>
      <c r="H2" s="11"/>
      <c r="I2" s="11"/>
      <c r="J2" s="9"/>
      <c r="K2" s="9"/>
      <c r="L2" s="9"/>
      <c r="O2" s="9"/>
    </row>
    <row r="3" spans="2:23" s="588" customFormat="1" ht="45" customHeight="1" x14ac:dyDescent="0.25">
      <c r="B3" s="754" t="s">
        <v>105</v>
      </c>
      <c r="C3" s="754"/>
      <c r="D3" s="754"/>
      <c r="E3" s="754"/>
      <c r="F3" s="754"/>
      <c r="G3" s="754"/>
      <c r="H3" s="754"/>
      <c r="I3" s="754"/>
      <c r="J3" s="590"/>
      <c r="K3" s="590"/>
    </row>
    <row r="4" spans="2:23" s="361" customFormat="1" ht="5.0999999999999996" customHeight="1" x14ac:dyDescent="0.25">
      <c r="B4" s="491"/>
      <c r="C4" s="491"/>
      <c r="D4" s="491"/>
      <c r="E4" s="491"/>
      <c r="F4" s="491"/>
      <c r="G4" s="491"/>
      <c r="H4" s="491"/>
      <c r="I4" s="491"/>
      <c r="J4" s="360"/>
      <c r="K4" s="360"/>
      <c r="L4" s="492"/>
      <c r="M4" s="492"/>
      <c r="N4" s="492"/>
      <c r="O4" s="492"/>
      <c r="P4" s="492"/>
      <c r="Q4" s="492"/>
      <c r="R4" s="492"/>
      <c r="S4" s="492"/>
      <c r="T4" s="492"/>
      <c r="U4" s="492"/>
      <c r="V4" s="492"/>
      <c r="W4" s="492"/>
    </row>
    <row r="5" spans="2:23" s="640" customFormat="1" x14ac:dyDescent="0.2">
      <c r="B5" s="802" t="s">
        <v>175</v>
      </c>
      <c r="C5" s="803"/>
      <c r="D5" s="803"/>
      <c r="E5" s="803"/>
      <c r="F5" s="803"/>
      <c r="G5" s="803"/>
      <c r="H5" s="803"/>
      <c r="I5" s="803"/>
      <c r="J5" s="639"/>
      <c r="K5" s="639"/>
      <c r="L5" s="217"/>
      <c r="M5" s="217"/>
      <c r="N5" s="217"/>
      <c r="O5" s="217"/>
      <c r="P5" s="217"/>
      <c r="Q5" s="217"/>
      <c r="R5" s="217"/>
      <c r="S5" s="217"/>
      <c r="T5" s="217"/>
      <c r="U5" s="217"/>
      <c r="V5" s="217"/>
      <c r="W5" s="217"/>
    </row>
    <row r="6" spans="2:23" ht="12" customHeight="1" x14ac:dyDescent="0.2">
      <c r="B6" s="11"/>
      <c r="C6" s="11"/>
      <c r="D6" s="11"/>
      <c r="E6" s="11"/>
      <c r="F6" s="11"/>
      <c r="G6" s="11"/>
      <c r="H6" s="11"/>
      <c r="I6" s="11"/>
      <c r="J6" s="9"/>
      <c r="K6" s="9"/>
      <c r="L6" s="9"/>
      <c r="O6" s="9"/>
    </row>
    <row r="7" spans="2:23" ht="12" customHeight="1" x14ac:dyDescent="0.2">
      <c r="B7" s="11"/>
      <c r="C7" s="11"/>
      <c r="D7" s="11"/>
      <c r="E7" s="11"/>
      <c r="F7" s="11"/>
      <c r="G7" s="11"/>
      <c r="H7" s="11"/>
      <c r="I7" s="11"/>
      <c r="J7" s="9"/>
      <c r="K7" s="9"/>
      <c r="L7" s="9"/>
      <c r="O7" s="9"/>
    </row>
    <row r="8" spans="2:23" ht="12" customHeight="1" x14ac:dyDescent="0.2">
      <c r="B8" s="11"/>
      <c r="C8" s="11"/>
      <c r="D8" s="11"/>
      <c r="E8" s="11"/>
      <c r="F8" s="11"/>
      <c r="G8" s="11"/>
      <c r="H8" s="11"/>
      <c r="I8" s="11"/>
      <c r="J8" s="9"/>
      <c r="K8" s="9"/>
      <c r="L8" s="9"/>
      <c r="O8" s="9"/>
    </row>
    <row r="9" spans="2:23" ht="12" customHeight="1" x14ac:dyDescent="0.2">
      <c r="B9" s="11"/>
      <c r="C9" s="11"/>
      <c r="D9" s="11"/>
      <c r="E9" s="11"/>
      <c r="F9" s="11"/>
      <c r="G9" s="11"/>
      <c r="H9" s="11"/>
      <c r="I9" s="11"/>
      <c r="J9" s="9"/>
      <c r="K9" s="9"/>
      <c r="L9" s="9"/>
      <c r="O9" s="9"/>
    </row>
    <row r="10" spans="2:23" ht="12" customHeight="1" x14ac:dyDescent="0.2">
      <c r="B10" s="11"/>
      <c r="C10" s="11"/>
      <c r="D10" s="11"/>
      <c r="E10" s="11"/>
      <c r="F10" s="11"/>
      <c r="G10" s="11"/>
      <c r="H10" s="11"/>
      <c r="I10" s="11"/>
      <c r="J10" s="9"/>
      <c r="K10" s="9"/>
      <c r="L10" s="9"/>
      <c r="O10" s="9"/>
    </row>
    <row r="11" spans="2:23" ht="12" customHeight="1" x14ac:dyDescent="0.2">
      <c r="B11" s="11"/>
      <c r="C11" s="11"/>
      <c r="D11" s="11"/>
      <c r="E11" s="11"/>
      <c r="F11" s="11"/>
      <c r="G11" s="11"/>
      <c r="H11" s="11"/>
      <c r="I11" s="11"/>
      <c r="J11" s="9"/>
      <c r="K11" s="9"/>
      <c r="L11" s="9"/>
      <c r="O11" s="9"/>
    </row>
    <row r="12" spans="2:23" ht="12" customHeight="1" x14ac:dyDescent="0.2">
      <c r="B12" s="11"/>
      <c r="C12" s="11"/>
      <c r="D12" s="11"/>
      <c r="E12" s="11"/>
      <c r="F12" s="11"/>
      <c r="G12" s="11"/>
      <c r="H12" s="11"/>
      <c r="I12" s="11"/>
      <c r="J12" s="9"/>
      <c r="K12" s="9"/>
      <c r="L12" s="9"/>
      <c r="O12" s="9"/>
    </row>
    <row r="13" spans="2:23" ht="12" customHeight="1" x14ac:dyDescent="0.2">
      <c r="B13" s="11"/>
      <c r="C13" s="11"/>
      <c r="D13" s="11"/>
      <c r="E13" s="11"/>
      <c r="F13" s="11"/>
      <c r="G13" s="11"/>
      <c r="H13" s="11"/>
      <c r="I13" s="11"/>
      <c r="J13" s="9"/>
      <c r="K13" s="9"/>
      <c r="L13" s="9"/>
      <c r="O13" s="9"/>
    </row>
    <row r="14" spans="2:23" ht="12" customHeight="1" x14ac:dyDescent="0.2">
      <c r="B14" s="11"/>
      <c r="C14" s="11"/>
      <c r="D14" s="11"/>
      <c r="E14" s="11"/>
      <c r="F14" s="11"/>
      <c r="G14" s="11"/>
      <c r="H14" s="11"/>
      <c r="I14" s="11"/>
      <c r="J14" s="9"/>
      <c r="K14" s="9"/>
      <c r="L14" s="9"/>
      <c r="O14" s="9"/>
    </row>
    <row r="15" spans="2:23" ht="12" customHeight="1" x14ac:dyDescent="0.2">
      <c r="B15" s="11"/>
      <c r="C15" s="11"/>
      <c r="D15" s="11"/>
      <c r="E15" s="11"/>
      <c r="F15" s="11"/>
      <c r="G15" s="11"/>
      <c r="H15" s="11"/>
      <c r="I15" s="11"/>
      <c r="J15" s="9"/>
      <c r="K15" s="9"/>
      <c r="L15" s="9"/>
      <c r="O15" s="9"/>
    </row>
    <row r="16" spans="2:23" ht="12" customHeight="1" x14ac:dyDescent="0.2">
      <c r="B16" s="11"/>
      <c r="C16" s="11"/>
      <c r="D16" s="11"/>
      <c r="E16" s="11"/>
      <c r="F16" s="11"/>
      <c r="G16" s="11"/>
      <c r="H16" s="11"/>
      <c r="I16" s="11"/>
      <c r="J16" s="9"/>
      <c r="K16" s="9"/>
      <c r="L16" s="9"/>
      <c r="O16" s="9"/>
    </row>
    <row r="17" spans="2:15" ht="12" customHeight="1" x14ac:dyDescent="0.2">
      <c r="B17" s="11"/>
      <c r="C17" s="11"/>
      <c r="D17" s="11"/>
      <c r="E17" s="11"/>
      <c r="F17" s="11"/>
      <c r="G17" s="11"/>
      <c r="H17" s="11"/>
      <c r="I17" s="11"/>
      <c r="J17" s="9"/>
      <c r="K17" s="9"/>
      <c r="L17" s="9"/>
      <c r="O17" s="9"/>
    </row>
    <row r="18" spans="2:15" ht="12" customHeight="1" x14ac:dyDescent="0.2">
      <c r="B18" s="11"/>
      <c r="C18" s="11"/>
      <c r="D18" s="11"/>
      <c r="E18" s="11"/>
      <c r="F18" s="11"/>
      <c r="G18" s="11"/>
      <c r="H18" s="11"/>
      <c r="I18" s="11"/>
      <c r="J18" s="9"/>
      <c r="K18" s="9"/>
      <c r="L18" s="9"/>
      <c r="O18" s="9"/>
    </row>
    <row r="19" spans="2:15" ht="12" customHeight="1" x14ac:dyDescent="0.2">
      <c r="B19" s="11"/>
      <c r="C19" s="11"/>
      <c r="D19" s="11"/>
      <c r="E19" s="11"/>
      <c r="F19" s="11"/>
      <c r="G19" s="11"/>
      <c r="H19" s="11"/>
      <c r="I19" s="11"/>
      <c r="J19" s="9"/>
      <c r="K19" s="9"/>
      <c r="L19" s="9"/>
      <c r="O19" s="9"/>
    </row>
    <row r="20" spans="2:15" ht="12" customHeight="1" x14ac:dyDescent="0.2">
      <c r="B20" s="11"/>
      <c r="C20" s="11"/>
      <c r="D20" s="11"/>
      <c r="E20" s="11"/>
      <c r="F20" s="11"/>
      <c r="G20" s="11"/>
      <c r="H20" s="11"/>
      <c r="I20" s="11"/>
      <c r="J20" s="9"/>
      <c r="K20" s="9"/>
      <c r="L20" s="9"/>
      <c r="O20" s="9"/>
    </row>
    <row r="21" spans="2:15" ht="12" customHeight="1" x14ac:dyDescent="0.2">
      <c r="B21" s="11"/>
      <c r="C21" s="11"/>
      <c r="D21" s="11"/>
      <c r="E21" s="11"/>
      <c r="F21" s="11"/>
      <c r="G21" s="11"/>
      <c r="H21" s="11"/>
      <c r="I21" s="11"/>
      <c r="J21" s="9"/>
      <c r="K21" s="9"/>
      <c r="L21" s="9"/>
      <c r="O21" s="9"/>
    </row>
    <row r="22" spans="2:15" ht="12" customHeight="1" x14ac:dyDescent="0.2">
      <c r="B22" s="11"/>
      <c r="C22" s="11"/>
      <c r="D22" s="11"/>
      <c r="E22" s="11"/>
      <c r="F22" s="11"/>
      <c r="G22" s="11"/>
      <c r="H22" s="11"/>
      <c r="I22" s="11"/>
      <c r="J22" s="9"/>
      <c r="K22" s="9"/>
      <c r="L22" s="9"/>
      <c r="O22" s="9"/>
    </row>
    <row r="23" spans="2:15" ht="12" customHeight="1" x14ac:dyDescent="0.2">
      <c r="B23" s="11"/>
      <c r="C23" s="11"/>
      <c r="D23" s="11"/>
      <c r="E23" s="11"/>
      <c r="F23" s="11"/>
      <c r="G23" s="11"/>
      <c r="H23" s="11"/>
      <c r="I23" s="11"/>
      <c r="J23" s="9"/>
      <c r="K23" s="9"/>
      <c r="L23" s="9"/>
      <c r="O23" s="9"/>
    </row>
    <row r="24" spans="2:15" ht="12" customHeight="1" x14ac:dyDescent="0.2">
      <c r="B24" s="11"/>
      <c r="C24" s="11"/>
      <c r="D24" s="11"/>
      <c r="E24" s="11"/>
      <c r="F24" s="11"/>
      <c r="G24" s="11"/>
      <c r="H24" s="11"/>
      <c r="I24" s="11"/>
      <c r="J24" s="9"/>
      <c r="K24" s="9"/>
      <c r="L24" s="9"/>
      <c r="O24" s="9"/>
    </row>
    <row r="25" spans="2:15" ht="12" customHeight="1" x14ac:dyDescent="0.2">
      <c r="B25" s="11"/>
      <c r="C25" s="11"/>
      <c r="D25" s="11"/>
      <c r="E25" s="11"/>
      <c r="F25" s="11"/>
      <c r="G25" s="11"/>
      <c r="H25" s="11"/>
      <c r="I25" s="11"/>
      <c r="J25" s="9"/>
      <c r="K25" s="9"/>
      <c r="L25" s="9"/>
      <c r="O25" s="9"/>
    </row>
    <row r="26" spans="2:15" ht="12" customHeight="1" x14ac:dyDescent="0.2">
      <c r="B26" s="11"/>
      <c r="C26" s="11"/>
      <c r="D26" s="11"/>
      <c r="E26" s="11"/>
      <c r="F26" s="11"/>
      <c r="G26" s="11"/>
      <c r="H26" s="11"/>
      <c r="I26" s="11"/>
      <c r="J26" s="9"/>
      <c r="K26" s="9"/>
      <c r="L26" s="9"/>
      <c r="O26" s="9"/>
    </row>
    <row r="27" spans="2:15" ht="12" customHeight="1" x14ac:dyDescent="0.2">
      <c r="B27" s="11"/>
      <c r="C27" s="11"/>
      <c r="D27" s="11"/>
      <c r="E27" s="11"/>
      <c r="F27" s="11"/>
      <c r="G27" s="11"/>
      <c r="H27" s="11"/>
      <c r="I27" s="11"/>
      <c r="J27" s="9"/>
      <c r="K27" s="9"/>
      <c r="L27" s="9"/>
      <c r="O27" s="9"/>
    </row>
    <row r="28" spans="2:15" ht="12" customHeight="1" x14ac:dyDescent="0.2">
      <c r="B28" s="11"/>
      <c r="C28" s="11"/>
      <c r="D28" s="11"/>
      <c r="E28" s="11"/>
      <c r="F28" s="11"/>
      <c r="G28" s="11"/>
      <c r="H28" s="11"/>
      <c r="I28" s="11"/>
      <c r="J28" s="9"/>
      <c r="K28" s="9"/>
      <c r="L28" s="9"/>
      <c r="O28" s="9"/>
    </row>
    <row r="29" spans="2:15" ht="12" customHeight="1" x14ac:dyDescent="0.2">
      <c r="B29" s="11"/>
      <c r="C29" s="11"/>
      <c r="D29" s="11"/>
      <c r="E29" s="11"/>
      <c r="F29" s="11"/>
      <c r="G29" s="11"/>
      <c r="H29" s="11"/>
      <c r="I29" s="11"/>
      <c r="J29" s="9"/>
      <c r="K29" s="9"/>
      <c r="L29" s="9"/>
      <c r="O29" s="9"/>
    </row>
    <row r="30" spans="2:15" ht="12" customHeight="1" x14ac:dyDescent="0.2">
      <c r="B30" s="11"/>
      <c r="C30" s="11"/>
      <c r="D30" s="11"/>
      <c r="E30" s="11"/>
      <c r="F30" s="11"/>
      <c r="G30" s="11"/>
      <c r="H30" s="11"/>
      <c r="I30" s="11"/>
      <c r="J30" s="9"/>
      <c r="K30" s="9"/>
      <c r="L30" s="9"/>
      <c r="O30" s="9"/>
    </row>
    <row r="31" spans="2:15" ht="12" customHeight="1" x14ac:dyDescent="0.2">
      <c r="B31" s="11"/>
      <c r="C31" s="11"/>
      <c r="D31" s="11"/>
      <c r="E31" s="11"/>
      <c r="F31" s="11"/>
      <c r="G31" s="11"/>
      <c r="H31" s="11"/>
      <c r="I31" s="11"/>
      <c r="J31" s="9"/>
      <c r="K31" s="9"/>
      <c r="L31" s="9"/>
      <c r="O31" s="9"/>
    </row>
    <row r="32" spans="2:15" ht="12" customHeight="1" x14ac:dyDescent="0.2">
      <c r="B32" s="11"/>
      <c r="C32" s="11"/>
      <c r="D32" s="11"/>
      <c r="E32" s="11"/>
      <c r="F32" s="11"/>
      <c r="G32" s="11"/>
      <c r="H32" s="11"/>
      <c r="I32" s="11"/>
      <c r="J32" s="9"/>
      <c r="K32" s="9"/>
      <c r="L32" s="9"/>
      <c r="O32" s="9"/>
    </row>
    <row r="33" spans="2:15" ht="12" customHeight="1" x14ac:dyDescent="0.2">
      <c r="B33" s="11"/>
      <c r="C33" s="11"/>
      <c r="D33" s="11"/>
      <c r="E33" s="11"/>
      <c r="F33" s="11"/>
      <c r="G33" s="11"/>
      <c r="H33" s="11"/>
      <c r="I33" s="11"/>
      <c r="J33" s="9"/>
      <c r="K33" s="9"/>
      <c r="L33" s="9"/>
      <c r="O33" s="9"/>
    </row>
    <row r="34" spans="2:15" ht="12" customHeight="1" x14ac:dyDescent="0.2">
      <c r="B34" s="11"/>
      <c r="C34" s="11"/>
      <c r="D34" s="11"/>
      <c r="E34" s="11"/>
      <c r="F34" s="11"/>
      <c r="G34" s="11"/>
      <c r="H34" s="11"/>
      <c r="I34" s="11"/>
      <c r="J34" s="9"/>
      <c r="K34" s="9"/>
      <c r="L34" s="9"/>
      <c r="O34" s="9"/>
    </row>
    <row r="35" spans="2:15" ht="12" customHeight="1" x14ac:dyDescent="0.2">
      <c r="B35" s="11"/>
      <c r="C35" s="11"/>
      <c r="D35" s="11"/>
      <c r="E35" s="11"/>
      <c r="F35" s="11"/>
      <c r="G35" s="11"/>
      <c r="H35" s="11"/>
      <c r="I35" s="11"/>
      <c r="J35" s="9"/>
      <c r="K35" s="9"/>
      <c r="L35" s="9"/>
      <c r="O35" s="9"/>
    </row>
    <row r="36" spans="2:15" ht="12" customHeight="1" x14ac:dyDescent="0.2">
      <c r="B36" s="11"/>
      <c r="C36" s="11"/>
      <c r="D36" s="11"/>
      <c r="E36" s="11"/>
      <c r="F36" s="11"/>
      <c r="G36" s="11"/>
      <c r="H36" s="11"/>
      <c r="I36" s="11"/>
      <c r="J36" s="9"/>
      <c r="K36" s="9"/>
      <c r="L36" s="9"/>
      <c r="O36" s="9"/>
    </row>
    <row r="37" spans="2:15" ht="12" customHeight="1" x14ac:dyDescent="0.2">
      <c r="B37" s="11"/>
      <c r="C37" s="11"/>
      <c r="D37" s="11"/>
      <c r="E37" s="11"/>
      <c r="F37" s="11"/>
      <c r="G37" s="11"/>
      <c r="H37" s="11"/>
      <c r="I37" s="11"/>
      <c r="J37" s="9"/>
      <c r="K37" s="9"/>
      <c r="L37" s="9"/>
      <c r="O37" s="9"/>
    </row>
    <row r="38" spans="2:15" ht="12" customHeight="1" x14ac:dyDescent="0.2">
      <c r="B38" s="11"/>
      <c r="C38" s="11"/>
      <c r="D38" s="11"/>
      <c r="E38" s="11"/>
      <c r="F38" s="11"/>
      <c r="G38" s="11"/>
      <c r="H38" s="11"/>
      <c r="I38" s="11"/>
      <c r="J38" s="9"/>
      <c r="K38" s="9"/>
      <c r="L38" s="9"/>
      <c r="O38" s="9"/>
    </row>
    <row r="39" spans="2:15" ht="12" customHeight="1" x14ac:dyDescent="0.2">
      <c r="B39" s="11"/>
      <c r="C39" s="11"/>
      <c r="D39" s="11"/>
      <c r="E39" s="11"/>
      <c r="F39" s="11"/>
      <c r="G39" s="11"/>
      <c r="H39" s="11"/>
      <c r="I39" s="11"/>
      <c r="J39" s="9"/>
      <c r="K39" s="9"/>
      <c r="L39" s="9"/>
      <c r="O39" s="9"/>
    </row>
    <row r="40" spans="2:15" ht="12" customHeight="1" x14ac:dyDescent="0.2">
      <c r="B40" s="11"/>
      <c r="C40" s="11"/>
      <c r="D40" s="11"/>
      <c r="E40" s="11"/>
      <c r="F40" s="11"/>
      <c r="G40" s="11"/>
      <c r="H40" s="11"/>
      <c r="I40" s="11"/>
      <c r="J40" s="9"/>
      <c r="K40" s="9"/>
      <c r="L40" s="9"/>
      <c r="O40" s="9"/>
    </row>
    <row r="41" spans="2:15" ht="12" customHeight="1" x14ac:dyDescent="0.2">
      <c r="B41" s="11"/>
      <c r="C41" s="11"/>
      <c r="D41" s="11"/>
      <c r="E41" s="11"/>
      <c r="F41" s="11"/>
      <c r="G41" s="11"/>
      <c r="H41" s="11"/>
      <c r="I41" s="11"/>
      <c r="J41" s="9"/>
      <c r="K41" s="9"/>
      <c r="L41" s="9"/>
      <c r="O41" s="9"/>
    </row>
    <row r="42" spans="2:15" ht="12" customHeight="1" x14ac:dyDescent="0.2">
      <c r="B42" s="11"/>
      <c r="C42" s="11"/>
      <c r="D42" s="11"/>
      <c r="E42" s="11"/>
      <c r="F42" s="11"/>
      <c r="G42" s="11"/>
      <c r="H42" s="11"/>
      <c r="I42" s="11"/>
      <c r="J42" s="9"/>
      <c r="K42" s="9"/>
      <c r="L42" s="9"/>
      <c r="O42" s="9"/>
    </row>
    <row r="43" spans="2:15" ht="12" customHeight="1" x14ac:dyDescent="0.2">
      <c r="B43" s="11"/>
      <c r="C43" s="11"/>
      <c r="D43" s="11"/>
      <c r="E43" s="11"/>
      <c r="F43" s="11"/>
      <c r="G43" s="11"/>
      <c r="H43" s="11"/>
      <c r="I43" s="11"/>
      <c r="J43" s="9"/>
      <c r="K43" s="9"/>
      <c r="L43" s="9"/>
      <c r="O43" s="9"/>
    </row>
    <row r="44" spans="2:15" ht="12" customHeight="1" x14ac:dyDescent="0.2">
      <c r="B44" s="11"/>
      <c r="C44" s="11"/>
      <c r="D44" s="737"/>
      <c r="E44" s="11"/>
      <c r="F44" s="11"/>
      <c r="G44" s="11"/>
      <c r="H44" s="11"/>
      <c r="I44" s="11"/>
      <c r="J44" s="9"/>
      <c r="K44" s="9"/>
      <c r="L44" s="9"/>
      <c r="O44" s="9"/>
    </row>
    <row r="45" spans="2:15" ht="12" customHeight="1" x14ac:dyDescent="0.2">
      <c r="B45" s="11"/>
      <c r="C45" s="11"/>
      <c r="D45" s="11"/>
      <c r="E45" s="11"/>
      <c r="F45" s="11"/>
      <c r="G45" s="11"/>
      <c r="H45" s="11"/>
      <c r="I45" s="11"/>
      <c r="J45" s="9"/>
      <c r="K45" s="9"/>
      <c r="L45" s="9"/>
      <c r="O45" s="9"/>
    </row>
    <row r="46" spans="2:15" ht="12" customHeight="1" x14ac:dyDescent="0.2">
      <c r="B46" s="11"/>
      <c r="C46" s="11"/>
      <c r="D46" s="11"/>
      <c r="E46" s="11"/>
      <c r="F46" s="11"/>
      <c r="G46" s="11"/>
      <c r="H46" s="11"/>
      <c r="I46" s="11"/>
      <c r="J46" s="9"/>
      <c r="K46" s="9"/>
      <c r="L46" s="9"/>
      <c r="O46" s="9"/>
    </row>
    <row r="47" spans="2:15" ht="12" customHeight="1" x14ac:dyDescent="0.2">
      <c r="B47" s="11"/>
      <c r="C47" s="11"/>
      <c r="D47" s="11"/>
      <c r="E47" s="11"/>
      <c r="F47" s="11"/>
      <c r="G47" s="11"/>
      <c r="H47" s="11"/>
      <c r="I47" s="11"/>
      <c r="J47" s="9"/>
      <c r="K47" s="9"/>
      <c r="L47" s="9"/>
      <c r="O47" s="9"/>
    </row>
    <row r="48" spans="2:15" ht="12" customHeight="1" x14ac:dyDescent="0.2">
      <c r="B48" s="11"/>
      <c r="C48" s="11"/>
      <c r="D48" s="11"/>
      <c r="E48" s="11"/>
      <c r="F48" s="11"/>
      <c r="G48" s="11"/>
      <c r="H48" s="11"/>
      <c r="I48" s="11"/>
      <c r="J48" s="9"/>
      <c r="K48" s="9"/>
      <c r="L48" s="9"/>
      <c r="O48" s="9"/>
    </row>
    <row r="49" spans="2:15" ht="12" customHeight="1" x14ac:dyDescent="0.2">
      <c r="B49" s="11"/>
      <c r="C49" s="11"/>
      <c r="D49" s="11"/>
      <c r="E49" s="11"/>
      <c r="F49" s="11"/>
      <c r="G49" s="11"/>
      <c r="H49" s="11"/>
      <c r="I49" s="11"/>
      <c r="J49" s="9"/>
      <c r="K49" s="9"/>
      <c r="L49" s="9"/>
      <c r="O49" s="9"/>
    </row>
    <row r="50" spans="2:15" ht="12" customHeight="1" x14ac:dyDescent="0.2">
      <c r="B50" s="11"/>
      <c r="C50" s="11"/>
      <c r="D50" s="11"/>
      <c r="E50" s="11"/>
      <c r="F50" s="11"/>
      <c r="G50" s="11"/>
      <c r="H50" s="11"/>
      <c r="I50" s="11"/>
      <c r="J50" s="9"/>
      <c r="K50" s="9"/>
      <c r="L50" s="9"/>
      <c r="O50" s="9"/>
    </row>
    <row r="51" spans="2:15" ht="12" customHeight="1" x14ac:dyDescent="0.2">
      <c r="B51" s="11"/>
      <c r="C51" s="11"/>
      <c r="D51" s="11"/>
      <c r="E51" s="11"/>
      <c r="F51" s="11"/>
      <c r="G51" s="11"/>
      <c r="H51" s="11"/>
      <c r="I51" s="11"/>
      <c r="J51" s="9"/>
      <c r="K51" s="9"/>
      <c r="L51" s="9"/>
      <c r="O51" s="9"/>
    </row>
    <row r="52" spans="2:15" ht="12" customHeight="1" x14ac:dyDescent="0.2">
      <c r="B52" s="11"/>
      <c r="C52" s="11"/>
      <c r="D52" s="11"/>
      <c r="E52" s="11"/>
      <c r="F52" s="11"/>
      <c r="G52" s="11"/>
      <c r="H52" s="11"/>
      <c r="I52" s="11"/>
      <c r="J52" s="9"/>
      <c r="K52" s="9"/>
      <c r="L52" s="9"/>
      <c r="O52" s="9"/>
    </row>
    <row r="53" spans="2:15" ht="12" customHeight="1" x14ac:dyDescent="0.2">
      <c r="B53" s="11"/>
      <c r="C53" s="11"/>
      <c r="D53" s="11"/>
      <c r="E53" s="11"/>
      <c r="F53" s="11"/>
      <c r="G53" s="11"/>
      <c r="H53" s="11"/>
      <c r="I53" s="11"/>
      <c r="J53" s="9"/>
      <c r="K53" s="9"/>
      <c r="L53" s="9"/>
      <c r="O53" s="9"/>
    </row>
    <row r="54" spans="2:15" ht="12" customHeight="1" x14ac:dyDescent="0.2">
      <c r="B54" s="11"/>
      <c r="C54" s="11"/>
      <c r="D54" s="11"/>
      <c r="E54" s="11"/>
      <c r="F54" s="11"/>
      <c r="G54" s="11"/>
      <c r="H54" s="11"/>
      <c r="I54" s="11"/>
      <c r="J54" s="9"/>
      <c r="K54" s="9"/>
      <c r="L54" s="9"/>
      <c r="O54" s="9"/>
    </row>
    <row r="55" spans="2:15" s="20" customFormat="1" ht="10.5" x14ac:dyDescent="0.15">
      <c r="B55" s="641"/>
      <c r="C55" s="641"/>
      <c r="D55" s="641"/>
      <c r="E55" s="641"/>
      <c r="F55" s="641"/>
      <c r="G55" s="641"/>
      <c r="H55" s="509" t="s">
        <v>154</v>
      </c>
      <c r="I55" s="509"/>
    </row>
    <row r="56" spans="2:15" s="20" customFormat="1" ht="10.5" x14ac:dyDescent="0.15">
      <c r="B56" s="595"/>
      <c r="C56" s="595" t="s">
        <v>151</v>
      </c>
      <c r="D56" s="595" t="s">
        <v>152</v>
      </c>
      <c r="E56" s="595" t="s">
        <v>153</v>
      </c>
      <c r="F56" s="595" t="s">
        <v>152</v>
      </c>
      <c r="G56" s="509"/>
      <c r="H56" s="257" t="s">
        <v>155</v>
      </c>
      <c r="I56" s="510">
        <v>9.39</v>
      </c>
      <c r="J56" s="642"/>
    </row>
    <row r="57" spans="2:15" s="20" customFormat="1" ht="10.5" x14ac:dyDescent="0.15">
      <c r="B57" s="257" t="s">
        <v>154</v>
      </c>
      <c r="C57" s="510">
        <v>383.4</v>
      </c>
      <c r="D57" s="269">
        <f>C57/C$66</f>
        <v>0.55482395843885213</v>
      </c>
      <c r="E57" s="257">
        <v>405.15</v>
      </c>
      <c r="F57" s="269">
        <f>E57/E$66</f>
        <v>0.17487860148915504</v>
      </c>
      <c r="G57" s="511">
        <v>1</v>
      </c>
      <c r="H57" s="257" t="s">
        <v>157</v>
      </c>
      <c r="I57" s="510">
        <v>249.5</v>
      </c>
    </row>
    <row r="58" spans="2:15" s="20" customFormat="1" ht="10.5" x14ac:dyDescent="0.15">
      <c r="B58" s="257" t="s">
        <v>156</v>
      </c>
      <c r="C58" s="510">
        <v>52.38</v>
      </c>
      <c r="D58" s="269">
        <f t="shared" ref="D58:D66" si="0">C58/C$66</f>
        <v>7.5799892913476996E-2</v>
      </c>
      <c r="E58" s="257">
        <v>518.71</v>
      </c>
      <c r="F58" s="269">
        <f t="shared" ref="F58:F66" si="1">E58/E$66</f>
        <v>0.22389554332577966</v>
      </c>
      <c r="G58" s="511">
        <v>1</v>
      </c>
      <c r="H58" s="257" t="s">
        <v>159</v>
      </c>
      <c r="I58" s="510">
        <v>19.399999999999999</v>
      </c>
    </row>
    <row r="59" spans="2:15" s="20" customFormat="1" ht="10.5" x14ac:dyDescent="0.15">
      <c r="B59" s="257" t="s">
        <v>158</v>
      </c>
      <c r="C59" s="510">
        <v>18.59</v>
      </c>
      <c r="D59" s="269">
        <f t="shared" si="0"/>
        <v>2.6901871119922434E-2</v>
      </c>
      <c r="E59" s="257">
        <v>231.11</v>
      </c>
      <c r="F59" s="269">
        <f t="shared" si="1"/>
        <v>9.9756123880435962E-2</v>
      </c>
      <c r="G59" s="511">
        <v>1</v>
      </c>
      <c r="H59" s="257" t="s">
        <v>161</v>
      </c>
      <c r="I59" s="510">
        <v>105.11</v>
      </c>
    </row>
    <row r="60" spans="2:15" s="20" customFormat="1" ht="10.5" x14ac:dyDescent="0.15">
      <c r="B60" s="257" t="s">
        <v>160</v>
      </c>
      <c r="C60" s="510">
        <v>13.11</v>
      </c>
      <c r="D60" s="269">
        <f t="shared" si="0"/>
        <v>1.8971679956007698E-2</v>
      </c>
      <c r="E60" s="257">
        <v>93.86</v>
      </c>
      <c r="F60" s="269">
        <f t="shared" si="1"/>
        <v>4.0513650588108338E-2</v>
      </c>
      <c r="G60" s="511">
        <v>1</v>
      </c>
      <c r="H60" s="257" t="s">
        <v>163</v>
      </c>
      <c r="I60" s="510">
        <f>SUM(I56:I59)</f>
        <v>383.4</v>
      </c>
    </row>
    <row r="61" spans="2:15" s="20" customFormat="1" ht="10.5" x14ac:dyDescent="0.15">
      <c r="B61" s="257" t="s">
        <v>162</v>
      </c>
      <c r="C61" s="510">
        <v>10.78</v>
      </c>
      <c r="D61" s="269">
        <f t="shared" si="0"/>
        <v>1.5599901596168038E-2</v>
      </c>
      <c r="E61" s="257">
        <v>76.67</v>
      </c>
      <c r="F61" s="269">
        <f t="shared" si="1"/>
        <v>3.3093773605265997E-2</v>
      </c>
      <c r="G61" s="511">
        <v>1</v>
      </c>
    </row>
    <row r="62" spans="2:15" s="20" customFormat="1" ht="10.5" x14ac:dyDescent="0.15">
      <c r="B62" s="257" t="s">
        <v>164</v>
      </c>
      <c r="C62" s="510">
        <v>33.340000000000003</v>
      </c>
      <c r="D62" s="269">
        <f t="shared" si="0"/>
        <v>4.8246819964400972E-2</v>
      </c>
      <c r="E62" s="257">
        <v>130.72</v>
      </c>
      <c r="F62" s="269">
        <f t="shared" si="1"/>
        <v>5.6423869644976796E-2</v>
      </c>
      <c r="G62" s="511">
        <v>1</v>
      </c>
      <c r="H62" s="2"/>
      <c r="I62" s="2"/>
    </row>
    <row r="63" spans="2:15" s="20" customFormat="1" ht="10.5" x14ac:dyDescent="0.15">
      <c r="B63" s="257" t="s">
        <v>165</v>
      </c>
      <c r="C63" s="510">
        <v>92.1</v>
      </c>
      <c r="D63" s="269">
        <f t="shared" si="0"/>
        <v>0.13327930770009985</v>
      </c>
      <c r="E63" s="257">
        <v>340.35</v>
      </c>
      <c r="F63" s="269">
        <f t="shared" si="1"/>
        <v>0.14690838459048236</v>
      </c>
      <c r="G63" s="511">
        <v>1</v>
      </c>
      <c r="H63" s="2"/>
      <c r="I63" s="2"/>
    </row>
    <row r="64" spans="2:15" s="20" customFormat="1" ht="10.5" x14ac:dyDescent="0.15">
      <c r="B64" s="257" t="s">
        <v>166</v>
      </c>
      <c r="C64" s="510">
        <v>7.14</v>
      </c>
      <c r="D64" s="269">
        <f t="shared" si="0"/>
        <v>1.0332402355903506E-2</v>
      </c>
      <c r="E64" s="257">
        <v>293.25</v>
      </c>
      <c r="F64" s="269">
        <f t="shared" si="1"/>
        <v>0.12657818064098414</v>
      </c>
      <c r="G64" s="511">
        <v>1</v>
      </c>
      <c r="H64" s="2"/>
      <c r="I64" s="2"/>
    </row>
    <row r="65" spans="2:15" s="20" customFormat="1" ht="10.5" x14ac:dyDescent="0.15">
      <c r="B65" s="257" t="s">
        <v>167</v>
      </c>
      <c r="C65" s="510">
        <f>C66-C57-C58-C59-C60-C61-C62-C63-C64</f>
        <v>80.190000000000012</v>
      </c>
      <c r="D65" s="269">
        <f t="shared" si="0"/>
        <v>0.11604416595516839</v>
      </c>
      <c r="E65" s="257">
        <f>E66-E57-E58-E59-E60-E61-E62-E63-E64</f>
        <v>226.92999999999984</v>
      </c>
      <c r="F65" s="269">
        <f t="shared" si="1"/>
        <v>9.7951872234811624E-2</v>
      </c>
      <c r="G65" s="511">
        <v>1</v>
      </c>
      <c r="H65" s="2"/>
      <c r="I65" s="2"/>
    </row>
    <row r="66" spans="2:15" s="20" customFormat="1" ht="10.5" x14ac:dyDescent="0.15">
      <c r="B66" s="257" t="s">
        <v>72</v>
      </c>
      <c r="C66" s="257">
        <v>691.03</v>
      </c>
      <c r="D66" s="269">
        <f t="shared" si="0"/>
        <v>1</v>
      </c>
      <c r="E66" s="257">
        <v>2316.75</v>
      </c>
      <c r="F66" s="269">
        <f t="shared" si="1"/>
        <v>1</v>
      </c>
      <c r="G66" s="511"/>
      <c r="H66" s="2"/>
      <c r="I66" s="2"/>
    </row>
    <row r="67" spans="2:15" ht="12" customHeight="1" x14ac:dyDescent="0.25">
      <c r="B67" s="2"/>
      <c r="C67" s="512"/>
      <c r="D67" s="2"/>
      <c r="E67" s="2"/>
      <c r="F67" s="2"/>
      <c r="G67" s="2"/>
      <c r="H67" s="2"/>
      <c r="I67" s="2"/>
      <c r="J67"/>
      <c r="K67" s="9"/>
      <c r="L67" s="9"/>
      <c r="O67" s="9"/>
    </row>
    <row r="68" spans="2:15" s="20" customFormat="1" ht="10.5" x14ac:dyDescent="0.15">
      <c r="B68" s="643" t="s">
        <v>168</v>
      </c>
      <c r="C68" s="643"/>
      <c r="D68" s="643"/>
      <c r="E68" s="643"/>
      <c r="F68" s="643"/>
      <c r="G68" s="643"/>
      <c r="H68" s="643"/>
      <c r="I68" s="643"/>
      <c r="J68" s="28"/>
    </row>
    <row r="69" spans="2:15" ht="12" customHeight="1" x14ac:dyDescent="0.25">
      <c r="B69" s="513"/>
      <c r="C69" s="799">
        <v>2024</v>
      </c>
      <c r="D69" s="800"/>
      <c r="E69" s="800"/>
      <c r="F69" s="800"/>
      <c r="G69" s="153">
        <v>2025</v>
      </c>
      <c r="H69" s="28"/>
      <c r="I69" s="28"/>
      <c r="J69" s="506"/>
      <c r="K69" s="9"/>
      <c r="L69" s="9"/>
      <c r="O69" s="9"/>
    </row>
    <row r="70" spans="2:15" s="20" customFormat="1" ht="10.5" x14ac:dyDescent="0.15">
      <c r="B70" s="596"/>
      <c r="C70" s="595" t="s">
        <v>0</v>
      </c>
      <c r="D70" s="595" t="s">
        <v>1</v>
      </c>
      <c r="E70" s="595" t="s">
        <v>2</v>
      </c>
      <c r="F70" s="595" t="s">
        <v>3</v>
      </c>
      <c r="G70" s="595" t="s">
        <v>0</v>
      </c>
      <c r="H70" s="642"/>
      <c r="I70" s="642"/>
      <c r="J70" s="644"/>
    </row>
    <row r="71" spans="2:15" s="20" customFormat="1" ht="10.5" x14ac:dyDescent="0.15">
      <c r="B71" s="257" t="s">
        <v>169</v>
      </c>
      <c r="C71" s="515">
        <v>489.91</v>
      </c>
      <c r="D71" s="515">
        <v>405.63</v>
      </c>
      <c r="E71" s="515">
        <v>456.18</v>
      </c>
      <c r="F71" s="515">
        <v>527.87</v>
      </c>
      <c r="G71" s="515">
        <v>394.68</v>
      </c>
      <c r="J71" s="645"/>
    </row>
    <row r="72" spans="2:15" s="20" customFormat="1" ht="10.5" x14ac:dyDescent="0.15">
      <c r="B72" s="257" t="s">
        <v>170</v>
      </c>
      <c r="C72" s="515">
        <v>67.92</v>
      </c>
      <c r="D72" s="515">
        <v>78.78</v>
      </c>
      <c r="E72" s="515">
        <v>54.15</v>
      </c>
      <c r="F72" s="515">
        <v>48.53</v>
      </c>
      <c r="G72" s="515">
        <v>51.25</v>
      </c>
      <c r="J72" s="645"/>
    </row>
    <row r="73" spans="2:15" s="20" customFormat="1" ht="10.5" x14ac:dyDescent="0.15">
      <c r="B73" s="257" t="s">
        <v>171</v>
      </c>
      <c r="C73" s="515">
        <v>239.28999999999996</v>
      </c>
      <c r="D73" s="515">
        <v>223.53000000000006</v>
      </c>
      <c r="E73" s="515">
        <v>190.88000000000002</v>
      </c>
      <c r="F73" s="515">
        <v>230.85</v>
      </c>
      <c r="G73" s="515">
        <v>245.1</v>
      </c>
      <c r="J73" s="645"/>
    </row>
    <row r="74" spans="2:15" s="28" customFormat="1" ht="10.5" x14ac:dyDescent="0.15">
      <c r="B74" s="577" t="s">
        <v>72</v>
      </c>
      <c r="C74" s="578">
        <v>797.12</v>
      </c>
      <c r="D74" s="578">
        <v>707.94</v>
      </c>
      <c r="E74" s="578">
        <v>701.21</v>
      </c>
      <c r="F74" s="578">
        <v>807.25</v>
      </c>
      <c r="G74" s="578">
        <v>691.03</v>
      </c>
    </row>
    <row r="75" spans="2:15" ht="12" customHeight="1" x14ac:dyDescent="0.25">
      <c r="B75" s="2"/>
      <c r="C75" s="2"/>
      <c r="D75" s="2"/>
      <c r="E75" s="2"/>
      <c r="F75" s="2"/>
      <c r="G75" s="2"/>
      <c r="H75" s="2"/>
      <c r="I75" s="2"/>
      <c r="J75"/>
      <c r="K75" s="9"/>
      <c r="L75" s="9"/>
      <c r="O75" s="9"/>
    </row>
    <row r="76" spans="2:15" s="20" customFormat="1" ht="10.5" x14ac:dyDescent="0.15">
      <c r="B76" s="643" t="s">
        <v>172</v>
      </c>
      <c r="C76" s="643"/>
      <c r="D76" s="643"/>
      <c r="E76" s="643"/>
      <c r="F76" s="643"/>
      <c r="G76" s="643"/>
      <c r="H76" s="643"/>
      <c r="I76" s="643"/>
      <c r="J76" s="28"/>
    </row>
    <row r="77" spans="2:15" ht="12" customHeight="1" x14ac:dyDescent="0.25">
      <c r="B77" s="514"/>
      <c r="C77" s="799">
        <v>2024</v>
      </c>
      <c r="D77" s="801"/>
      <c r="E77" s="801"/>
      <c r="F77" s="801"/>
      <c r="G77" s="153">
        <v>2025</v>
      </c>
      <c r="H77" s="20"/>
      <c r="I77" s="20"/>
      <c r="J77"/>
      <c r="K77" s="9"/>
      <c r="L77" s="9"/>
      <c r="O77" s="9"/>
    </row>
    <row r="78" spans="2:15" s="20" customFormat="1" ht="10.5" x14ac:dyDescent="0.15">
      <c r="B78" s="596"/>
      <c r="C78" s="595" t="s">
        <v>0</v>
      </c>
      <c r="D78" s="595" t="s">
        <v>1</v>
      </c>
      <c r="E78" s="595" t="s">
        <v>2</v>
      </c>
      <c r="F78" s="595" t="s">
        <v>3</v>
      </c>
      <c r="G78" s="595" t="s">
        <v>0</v>
      </c>
      <c r="H78" s="642"/>
      <c r="I78" s="642"/>
      <c r="J78" s="644"/>
    </row>
    <row r="79" spans="2:15" s="20" customFormat="1" ht="10.5" x14ac:dyDescent="0.15">
      <c r="B79" s="257" t="s">
        <v>169</v>
      </c>
      <c r="C79" s="515">
        <v>1233.2899999999997</v>
      </c>
      <c r="D79" s="515">
        <v>1310.2400000000002</v>
      </c>
      <c r="E79" s="515">
        <v>1425.4499999999996</v>
      </c>
      <c r="F79" s="515">
        <v>1519.6</v>
      </c>
      <c r="G79" s="515">
        <v>1511.1424010068461</v>
      </c>
      <c r="J79" s="645"/>
    </row>
    <row r="80" spans="2:15" s="28" customFormat="1" ht="10.5" x14ac:dyDescent="0.15">
      <c r="B80" s="257" t="s">
        <v>170</v>
      </c>
      <c r="C80" s="515">
        <v>75.400000000000006</v>
      </c>
      <c r="D80" s="515">
        <v>72.669999999999987</v>
      </c>
      <c r="E80" s="515">
        <v>87.350000000000023</v>
      </c>
      <c r="F80" s="515">
        <v>81.73</v>
      </c>
      <c r="G80" s="515">
        <v>66.994866210875585</v>
      </c>
      <c r="H80" s="20"/>
      <c r="I80" s="20"/>
      <c r="J80" s="645"/>
    </row>
    <row r="81" spans="2:10" s="28" customFormat="1" ht="10.5" x14ac:dyDescent="0.15">
      <c r="B81" s="257" t="s">
        <v>171</v>
      </c>
      <c r="C81" s="515">
        <v>573.21</v>
      </c>
      <c r="D81" s="515">
        <v>698.53</v>
      </c>
      <c r="E81" s="515">
        <v>783.47</v>
      </c>
      <c r="F81" s="515">
        <v>772.5</v>
      </c>
      <c r="G81" s="515">
        <v>738.61597330371933</v>
      </c>
      <c r="H81" s="20"/>
      <c r="I81" s="20"/>
      <c r="J81" s="645"/>
    </row>
    <row r="82" spans="2:10" s="28" customFormat="1" ht="10.5" x14ac:dyDescent="0.15">
      <c r="B82" s="577" t="s">
        <v>72</v>
      </c>
      <c r="C82" s="578">
        <v>1881.9</v>
      </c>
      <c r="D82" s="578">
        <v>2081.44</v>
      </c>
      <c r="E82" s="578">
        <v>2296.27</v>
      </c>
      <c r="F82" s="578">
        <v>2373.83</v>
      </c>
      <c r="G82" s="578">
        <v>2316.7534000000001</v>
      </c>
    </row>
    <row r="83" spans="2:10" x14ac:dyDescent="0.2">
      <c r="B83" s="144"/>
    </row>
    <row r="119" spans="2:2" x14ac:dyDescent="0.2">
      <c r="B119" s="137"/>
    </row>
    <row r="120" spans="2:2" x14ac:dyDescent="0.2">
      <c r="B120" s="270"/>
    </row>
  </sheetData>
  <mergeCells count="5">
    <mergeCell ref="C69:F69"/>
    <mergeCell ref="C77:F77"/>
    <mergeCell ref="B5:I5"/>
    <mergeCell ref="B1:I1"/>
    <mergeCell ref="B3:I3"/>
  </mergeCells>
  <hyperlinks>
    <hyperlink ref="B1:C1" location="Cuprins_ro!B4" display="I. Balanța de plăți a Republicii Moldova în trimestrul I 2023 (date provizorii)" xr:uid="{584AD055-876D-461F-9897-C49561FEC19C}"/>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V47"/>
  <sheetViews>
    <sheetView showGridLines="0" showRowColHeaders="0" zoomScaleNormal="100" workbookViewId="0"/>
  </sheetViews>
  <sheetFormatPr defaultRowHeight="14.25" x14ac:dyDescent="0.2"/>
  <cols>
    <col min="1" max="1" width="5.7109375" style="9" customWidth="1"/>
    <col min="2" max="2" width="44.28515625" style="9" customWidth="1"/>
    <col min="3" max="7" width="9.140625" style="9"/>
    <col min="8" max="8" width="9.5703125" style="9" customWidth="1"/>
    <col min="9" max="11" width="9.140625" style="9"/>
    <col min="12" max="12" width="30.7109375" style="9" customWidth="1"/>
    <col min="13" max="13" width="9.140625" style="9"/>
    <col min="14" max="14" width="8.42578125" style="9" customWidth="1"/>
    <col min="15" max="16384" width="9.140625" style="9"/>
  </cols>
  <sheetData>
    <row r="1" spans="2:22" s="607" customFormat="1" x14ac:dyDescent="0.2">
      <c r="B1" s="752" t="s">
        <v>130</v>
      </c>
      <c r="C1" s="753"/>
      <c r="D1" s="753"/>
      <c r="E1" s="753"/>
      <c r="F1" s="753"/>
      <c r="G1" s="753"/>
      <c r="H1" s="753"/>
      <c r="I1" s="197"/>
      <c r="J1" s="197"/>
      <c r="K1" s="197"/>
      <c r="L1" s="197"/>
    </row>
    <row r="2" spans="2:22" ht="11.25" customHeight="1" x14ac:dyDescent="0.2"/>
    <row r="3" spans="2:22" s="607" customFormat="1" x14ac:dyDescent="0.2">
      <c r="B3" s="785" t="s">
        <v>70</v>
      </c>
      <c r="C3" s="785"/>
      <c r="D3" s="785"/>
      <c r="E3" s="785"/>
      <c r="F3" s="785"/>
      <c r="G3" s="785"/>
      <c r="H3" s="785"/>
      <c r="I3" s="785"/>
      <c r="J3" s="785"/>
      <c r="K3" s="785"/>
    </row>
    <row r="4" spans="2:22" ht="5.0999999999999996" customHeight="1" x14ac:dyDescent="0.2">
      <c r="B4" s="124"/>
    </row>
    <row r="5" spans="2:22" s="20" customFormat="1" ht="11.25" thickBot="1" x14ac:dyDescent="0.2">
      <c r="B5" s="646"/>
      <c r="C5" s="806" t="s">
        <v>151</v>
      </c>
      <c r="D5" s="807"/>
      <c r="E5" s="807" t="s">
        <v>153</v>
      </c>
      <c r="F5" s="807"/>
      <c r="G5" s="807" t="s">
        <v>106</v>
      </c>
      <c r="H5" s="807"/>
    </row>
    <row r="6" spans="2:22" s="20" customFormat="1" ht="11.25" thickBot="1" x14ac:dyDescent="0.2">
      <c r="B6" s="646"/>
      <c r="C6" s="804" t="s">
        <v>330</v>
      </c>
      <c r="D6" s="805"/>
      <c r="E6" s="804" t="s">
        <v>330</v>
      </c>
      <c r="F6" s="805"/>
      <c r="G6" s="804" t="s">
        <v>330</v>
      </c>
      <c r="H6" s="805"/>
    </row>
    <row r="7" spans="2:22" ht="12" customHeight="1" thickBot="1" x14ac:dyDescent="0.25">
      <c r="B7" s="63"/>
      <c r="C7" s="51">
        <v>2024</v>
      </c>
      <c r="D7" s="49">
        <v>2025</v>
      </c>
      <c r="E7" s="51">
        <v>2024</v>
      </c>
      <c r="F7" s="49">
        <v>2025</v>
      </c>
      <c r="G7" s="51">
        <v>2024</v>
      </c>
      <c r="H7" s="49">
        <v>2025</v>
      </c>
    </row>
    <row r="8" spans="2:22" s="68" customFormat="1" ht="13.5" thickTop="1" thickBot="1" x14ac:dyDescent="0.25">
      <c r="B8" s="65" t="s">
        <v>154</v>
      </c>
      <c r="C8" s="445">
        <v>1.4</v>
      </c>
      <c r="D8" s="446">
        <v>-8.6</v>
      </c>
      <c r="E8" s="447">
        <v>0.5</v>
      </c>
      <c r="F8" s="446">
        <v>2.5</v>
      </c>
      <c r="G8" s="447">
        <v>-0.1</v>
      </c>
      <c r="H8" s="447">
        <v>0.1</v>
      </c>
    </row>
    <row r="9" spans="2:22" s="68" customFormat="1" ht="13.5" thickTop="1" thickBot="1" x14ac:dyDescent="0.25">
      <c r="B9" s="65" t="s">
        <v>331</v>
      </c>
      <c r="C9" s="432">
        <v>-10</v>
      </c>
      <c r="D9" s="433">
        <v>-1.3</v>
      </c>
      <c r="E9" s="59">
        <v>-16</v>
      </c>
      <c r="F9" s="433">
        <v>12.7</v>
      </c>
      <c r="G9" s="59">
        <v>-20.5</v>
      </c>
      <c r="H9" s="59">
        <v>0.2</v>
      </c>
    </row>
    <row r="10" spans="2:22" s="68" customFormat="1" ht="13.5" thickTop="1" thickBot="1" x14ac:dyDescent="0.25">
      <c r="B10" s="65" t="s">
        <v>158</v>
      </c>
      <c r="C10" s="432">
        <v>0.1</v>
      </c>
      <c r="D10" s="433">
        <v>-0.4</v>
      </c>
      <c r="E10" s="59">
        <v>-1.9</v>
      </c>
      <c r="F10" s="433">
        <v>0.6</v>
      </c>
      <c r="G10" s="59">
        <v>-3.4</v>
      </c>
      <c r="H10" s="59">
        <v>0</v>
      </c>
    </row>
    <row r="11" spans="2:22" s="68" customFormat="1" ht="13.5" thickTop="1" thickBot="1" x14ac:dyDescent="0.25">
      <c r="B11" s="65" t="s">
        <v>332</v>
      </c>
      <c r="C11" s="432">
        <v>-0.9</v>
      </c>
      <c r="D11" s="433">
        <v>-0.1</v>
      </c>
      <c r="E11" s="59">
        <v>0.1</v>
      </c>
      <c r="F11" s="433">
        <v>0.3</v>
      </c>
      <c r="G11" s="59">
        <v>0.8</v>
      </c>
      <c r="H11" s="59">
        <v>0</v>
      </c>
    </row>
    <row r="12" spans="2:22" s="68" customFormat="1" ht="13.5" thickTop="1" thickBot="1" x14ac:dyDescent="0.25">
      <c r="B12" s="65" t="s">
        <v>333</v>
      </c>
      <c r="C12" s="432">
        <v>-1.1000000000000001</v>
      </c>
      <c r="D12" s="433">
        <v>-0.2</v>
      </c>
      <c r="E12" s="59">
        <v>-0.2</v>
      </c>
      <c r="F12" s="433">
        <v>0.4</v>
      </c>
      <c r="G12" s="59">
        <v>0.4</v>
      </c>
      <c r="H12" s="59">
        <v>0</v>
      </c>
    </row>
    <row r="13" spans="2:22" s="68" customFormat="1" ht="13.5" thickTop="1" thickBot="1" x14ac:dyDescent="0.25">
      <c r="B13" s="65" t="s">
        <v>334</v>
      </c>
      <c r="C13" s="432">
        <v>-0.2</v>
      </c>
      <c r="D13" s="433">
        <v>1.8</v>
      </c>
      <c r="E13" s="59">
        <v>0.6</v>
      </c>
      <c r="F13" s="433">
        <v>2.2999999999999998</v>
      </c>
      <c r="G13" s="59">
        <v>1.1000000000000001</v>
      </c>
      <c r="H13" s="59">
        <v>0</v>
      </c>
    </row>
    <row r="14" spans="2:22" s="68" customFormat="1" ht="25.5" thickTop="1" thickBot="1" x14ac:dyDescent="0.25">
      <c r="B14" s="65" t="s">
        <v>335</v>
      </c>
      <c r="C14" s="432">
        <v>1.6</v>
      </c>
      <c r="D14" s="433">
        <v>-4.2</v>
      </c>
      <c r="E14" s="59">
        <v>1.2</v>
      </c>
      <c r="F14" s="433">
        <v>2</v>
      </c>
      <c r="G14" s="59">
        <v>0.9</v>
      </c>
      <c r="H14" s="59">
        <v>0.1</v>
      </c>
    </row>
    <row r="15" spans="2:22" s="68" customFormat="1" ht="13.5" thickTop="1" thickBot="1" x14ac:dyDescent="0.25">
      <c r="B15" s="65" t="s">
        <v>336</v>
      </c>
      <c r="C15" s="432">
        <v>-2.1</v>
      </c>
      <c r="D15" s="433">
        <v>0.2</v>
      </c>
      <c r="E15" s="59">
        <v>2.4</v>
      </c>
      <c r="F15" s="433">
        <v>2</v>
      </c>
      <c r="G15" s="59">
        <v>5.8</v>
      </c>
      <c r="H15" s="59">
        <v>0</v>
      </c>
    </row>
    <row r="16" spans="2:22" s="20" customFormat="1" ht="12" thickTop="1" thickBot="1" x14ac:dyDescent="0.2">
      <c r="B16" s="203" t="s">
        <v>337</v>
      </c>
      <c r="C16" s="440">
        <v>-2.1</v>
      </c>
      <c r="D16" s="647">
        <v>1.3</v>
      </c>
      <c r="E16" s="441">
        <v>1.5</v>
      </c>
      <c r="F16" s="647">
        <v>2.6</v>
      </c>
      <c r="G16" s="441">
        <v>4.2</v>
      </c>
      <c r="H16" s="441">
        <v>0</v>
      </c>
      <c r="V16" s="648"/>
    </row>
    <row r="17" spans="2:8" s="20" customFormat="1" ht="10.5" x14ac:dyDescent="0.15">
      <c r="B17" s="202" t="s">
        <v>327</v>
      </c>
      <c r="C17" s="443">
        <v>-13</v>
      </c>
      <c r="D17" s="649">
        <v>-13.3</v>
      </c>
      <c r="E17" s="499">
        <v>-12.4</v>
      </c>
      <c r="F17" s="649">
        <v>23.1</v>
      </c>
      <c r="G17" s="499">
        <v>-11.9</v>
      </c>
      <c r="H17" s="499">
        <v>0.5</v>
      </c>
    </row>
    <row r="18" spans="2:8" x14ac:dyDescent="0.2">
      <c r="B18" s="270"/>
    </row>
    <row r="34" spans="3:11" x14ac:dyDescent="0.2">
      <c r="C34" s="42"/>
      <c r="D34" s="42"/>
      <c r="E34" s="42"/>
      <c r="F34" s="42"/>
      <c r="G34" s="42"/>
      <c r="H34" s="42"/>
      <c r="I34" s="42"/>
      <c r="J34" s="42"/>
      <c r="K34" s="42"/>
    </row>
    <row r="35" spans="3:11" x14ac:dyDescent="0.2">
      <c r="C35" s="42"/>
      <c r="D35" s="42"/>
      <c r="E35" s="42"/>
      <c r="F35" s="42"/>
      <c r="G35" s="42"/>
      <c r="H35" s="42"/>
      <c r="I35" s="42"/>
      <c r="J35" s="42"/>
      <c r="K35" s="42"/>
    </row>
    <row r="36" spans="3:11" x14ac:dyDescent="0.2">
      <c r="C36" s="42"/>
      <c r="D36" s="42"/>
      <c r="E36" s="42"/>
      <c r="F36" s="42"/>
      <c r="G36" s="42"/>
      <c r="H36" s="42"/>
      <c r="I36" s="42"/>
      <c r="J36" s="42"/>
      <c r="K36" s="42"/>
    </row>
    <row r="37" spans="3:11" x14ac:dyDescent="0.2">
      <c r="C37" s="42"/>
      <c r="D37" s="42"/>
      <c r="E37" s="42"/>
      <c r="F37" s="42"/>
      <c r="G37" s="42"/>
      <c r="H37" s="42"/>
      <c r="I37" s="42"/>
      <c r="J37" s="42"/>
      <c r="K37" s="42"/>
    </row>
    <row r="38" spans="3:11" x14ac:dyDescent="0.2">
      <c r="C38" s="42"/>
      <c r="D38" s="42"/>
      <c r="E38" s="42"/>
      <c r="F38" s="42"/>
      <c r="G38" s="42"/>
      <c r="H38" s="42"/>
      <c r="I38" s="42"/>
      <c r="J38" s="42"/>
      <c r="K38" s="42"/>
    </row>
    <row r="39" spans="3:11" x14ac:dyDescent="0.2">
      <c r="C39" s="42"/>
      <c r="D39" s="42"/>
      <c r="E39" s="42"/>
      <c r="F39" s="42"/>
      <c r="G39" s="42"/>
      <c r="H39" s="42"/>
      <c r="I39" s="42"/>
      <c r="J39" s="42"/>
      <c r="K39" s="42"/>
    </row>
    <row r="40" spans="3:11" x14ac:dyDescent="0.2">
      <c r="C40" s="42"/>
      <c r="D40" s="42"/>
      <c r="E40" s="42"/>
      <c r="F40" s="42"/>
      <c r="G40" s="42"/>
      <c r="H40" s="42"/>
      <c r="I40" s="42"/>
      <c r="J40" s="42"/>
      <c r="K40" s="42"/>
    </row>
    <row r="41" spans="3:11" x14ac:dyDescent="0.2">
      <c r="C41" s="42"/>
      <c r="D41" s="42"/>
      <c r="E41" s="42"/>
      <c r="F41" s="42"/>
      <c r="G41" s="42"/>
      <c r="H41" s="42"/>
      <c r="I41" s="42"/>
      <c r="J41" s="42"/>
      <c r="K41" s="42"/>
    </row>
    <row r="42" spans="3:11" x14ac:dyDescent="0.2">
      <c r="C42" s="42"/>
      <c r="D42" s="42"/>
      <c r="E42" s="42"/>
      <c r="F42" s="42"/>
      <c r="G42" s="42"/>
      <c r="H42" s="42"/>
      <c r="I42" s="42"/>
      <c r="J42" s="42"/>
      <c r="K42" s="42"/>
    </row>
    <row r="43" spans="3:11" x14ac:dyDescent="0.2">
      <c r="C43" s="42"/>
      <c r="D43" s="42"/>
      <c r="E43" s="42"/>
      <c r="F43" s="42"/>
      <c r="G43" s="42"/>
      <c r="H43" s="42"/>
      <c r="I43" s="42"/>
      <c r="J43" s="42"/>
      <c r="K43" s="42"/>
    </row>
    <row r="44" spans="3:11" x14ac:dyDescent="0.2">
      <c r="C44" s="42"/>
      <c r="D44" s="736"/>
      <c r="E44" s="42"/>
      <c r="F44" s="42"/>
      <c r="G44" s="42"/>
      <c r="H44" s="42"/>
      <c r="I44" s="42"/>
      <c r="J44" s="42"/>
      <c r="K44" s="42"/>
    </row>
    <row r="45" spans="3:11" x14ac:dyDescent="0.2">
      <c r="C45" s="42"/>
      <c r="D45" s="42"/>
      <c r="E45" s="42"/>
      <c r="F45" s="42"/>
      <c r="G45" s="42"/>
      <c r="H45" s="42"/>
      <c r="I45" s="42"/>
      <c r="J45" s="42"/>
      <c r="K45" s="42"/>
    </row>
    <row r="46" spans="3:11" x14ac:dyDescent="0.2">
      <c r="C46" s="42"/>
      <c r="D46" s="42"/>
      <c r="E46" s="42"/>
      <c r="F46" s="42"/>
      <c r="G46" s="42"/>
      <c r="H46" s="42"/>
      <c r="I46" s="42"/>
      <c r="J46" s="42"/>
      <c r="K46" s="42"/>
    </row>
    <row r="47" spans="3:11" x14ac:dyDescent="0.2">
      <c r="C47" s="42"/>
      <c r="D47" s="42"/>
      <c r="E47" s="42"/>
      <c r="F47" s="42"/>
      <c r="G47" s="42"/>
      <c r="H47" s="42"/>
      <c r="I47" s="42"/>
      <c r="J47" s="42"/>
      <c r="K47" s="42"/>
    </row>
  </sheetData>
  <mergeCells count="8">
    <mergeCell ref="C6:D6"/>
    <mergeCell ref="E6:F6"/>
    <mergeCell ref="G6:H6"/>
    <mergeCell ref="B1:H1"/>
    <mergeCell ref="B3:K3"/>
    <mergeCell ref="C5:D5"/>
    <mergeCell ref="E5:F5"/>
    <mergeCell ref="G5:H5"/>
  </mergeCells>
  <hyperlinks>
    <hyperlink ref="B1:C1" location="Cuprins_ro!B4" display="I. Balanța de plăți a Republicii Moldova în trimestrul I 2023 (date provizorii)" xr:uid="{11D0B78C-2539-4677-A398-A581129B4442}"/>
  </hyperlink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B1:V65"/>
  <sheetViews>
    <sheetView showGridLines="0" showRowColHeaders="0" zoomScaleNormal="100" workbookViewId="0"/>
  </sheetViews>
  <sheetFormatPr defaultRowHeight="14.25" x14ac:dyDescent="0.2"/>
  <cols>
    <col min="1" max="1" width="5.7109375" style="9" customWidth="1"/>
    <col min="2" max="2" width="40" style="146" customWidth="1"/>
    <col min="3" max="7" width="11.140625" style="9" customWidth="1"/>
    <col min="8" max="16384" width="9.140625" style="9"/>
  </cols>
  <sheetData>
    <row r="1" spans="2:9" s="607" customFormat="1" x14ac:dyDescent="0.2">
      <c r="B1" s="752" t="s">
        <v>130</v>
      </c>
      <c r="C1" s="753"/>
      <c r="D1" s="753"/>
      <c r="E1" s="753"/>
      <c r="F1" s="753"/>
      <c r="G1" s="753"/>
      <c r="H1" s="197"/>
    </row>
    <row r="2" spans="2:9" ht="11.25" customHeight="1" x14ac:dyDescent="0.2"/>
    <row r="3" spans="2:9" s="39" customFormat="1" ht="45" customHeight="1" x14ac:dyDescent="0.25">
      <c r="B3" s="798" t="s">
        <v>135</v>
      </c>
      <c r="C3" s="798"/>
      <c r="D3" s="798"/>
      <c r="E3" s="798"/>
      <c r="F3" s="798"/>
      <c r="G3" s="798"/>
    </row>
    <row r="4" spans="2:9" ht="5.0999999999999996" customHeight="1" x14ac:dyDescent="0.2">
      <c r="B4" s="249"/>
      <c r="C4" s="215"/>
      <c r="D4" s="215"/>
      <c r="E4" s="215"/>
      <c r="F4" s="215"/>
      <c r="G4" s="215"/>
    </row>
    <row r="5" spans="2:9" s="216" customFormat="1" x14ac:dyDescent="0.2">
      <c r="B5" s="812" t="s">
        <v>176</v>
      </c>
      <c r="C5" s="812"/>
      <c r="D5" s="812"/>
      <c r="E5" s="812"/>
      <c r="F5" s="812"/>
      <c r="G5" s="812"/>
      <c r="I5" s="417"/>
    </row>
    <row r="25" spans="2:22" ht="15" customHeight="1" x14ac:dyDescent="0.2">
      <c r="B25" s="270"/>
      <c r="C25" s="19"/>
      <c r="D25" s="19"/>
      <c r="E25" s="19"/>
      <c r="F25" s="19"/>
      <c r="G25" s="19"/>
    </row>
    <row r="26" spans="2:22" ht="11.25" customHeight="1" x14ac:dyDescent="0.2">
      <c r="B26" s="808"/>
      <c r="C26" s="810">
        <v>2024</v>
      </c>
      <c r="D26" s="811"/>
      <c r="E26" s="811"/>
      <c r="F26" s="811"/>
      <c r="G26" s="486">
        <v>2025</v>
      </c>
    </row>
    <row r="27" spans="2:22" s="20" customFormat="1" ht="10.5" x14ac:dyDescent="0.15">
      <c r="B27" s="809"/>
      <c r="C27" s="148" t="s">
        <v>0</v>
      </c>
      <c r="D27" s="148" t="s">
        <v>1</v>
      </c>
      <c r="E27" s="148" t="s">
        <v>2</v>
      </c>
      <c r="F27" s="148" t="s">
        <v>3</v>
      </c>
      <c r="G27" s="148" t="s">
        <v>0</v>
      </c>
    </row>
    <row r="28" spans="2:22" s="20" customFormat="1" ht="10.5" x14ac:dyDescent="0.15">
      <c r="B28" s="149" t="s">
        <v>338</v>
      </c>
      <c r="C28" s="150">
        <v>144.93</v>
      </c>
      <c r="D28" s="150">
        <v>133.69</v>
      </c>
      <c r="E28" s="150">
        <v>157.63999999999999</v>
      </c>
      <c r="F28" s="150">
        <v>133.75</v>
      </c>
      <c r="G28" s="150">
        <v>117.13</v>
      </c>
      <c r="H28" s="650"/>
      <c r="K28" s="259"/>
      <c r="L28" s="260"/>
      <c r="M28" s="260"/>
      <c r="N28" s="260"/>
      <c r="O28" s="260"/>
      <c r="P28" s="260"/>
      <c r="Q28" s="260"/>
      <c r="V28" s="650"/>
    </row>
    <row r="29" spans="2:22" s="20" customFormat="1" ht="10.5" x14ac:dyDescent="0.15">
      <c r="B29" s="149" t="s">
        <v>339</v>
      </c>
      <c r="C29" s="150">
        <v>-2.839999999999975</v>
      </c>
      <c r="D29" s="150">
        <v>28.1</v>
      </c>
      <c r="E29" s="150">
        <v>85.7</v>
      </c>
      <c r="F29" s="150">
        <v>111.62</v>
      </c>
      <c r="G29" s="150">
        <v>176.52</v>
      </c>
      <c r="H29" s="650"/>
      <c r="K29" s="259"/>
      <c r="L29" s="260"/>
      <c r="M29" s="260"/>
      <c r="N29" s="260"/>
      <c r="O29" s="260"/>
      <c r="P29" s="260"/>
      <c r="Q29" s="260"/>
    </row>
    <row r="30" spans="2:22" s="20" customFormat="1" ht="10.5" x14ac:dyDescent="0.15">
      <c r="B30" s="149" t="s">
        <v>340</v>
      </c>
      <c r="C30" s="150">
        <v>67.81</v>
      </c>
      <c r="D30" s="150">
        <v>63.82</v>
      </c>
      <c r="E30" s="150">
        <v>77.13</v>
      </c>
      <c r="F30" s="150">
        <v>70.69</v>
      </c>
      <c r="G30" s="150">
        <v>59.21</v>
      </c>
      <c r="H30" s="650"/>
      <c r="K30" s="259"/>
      <c r="L30" s="260"/>
      <c r="M30" s="260"/>
      <c r="N30" s="260"/>
      <c r="O30" s="260"/>
      <c r="P30" s="260"/>
      <c r="Q30" s="260"/>
    </row>
    <row r="31" spans="2:22" s="20" customFormat="1" ht="10.5" x14ac:dyDescent="0.15">
      <c r="B31" s="149" t="s">
        <v>341</v>
      </c>
      <c r="C31" s="150">
        <v>18.309999999999999</v>
      </c>
      <c r="D31" s="150">
        <v>18.23</v>
      </c>
      <c r="E31" s="150">
        <v>37.29</v>
      </c>
      <c r="F31" s="150">
        <v>53.82</v>
      </c>
      <c r="G31" s="150">
        <v>108.98</v>
      </c>
      <c r="H31" s="650"/>
      <c r="K31" s="259"/>
      <c r="L31" s="260"/>
      <c r="M31" s="260"/>
      <c r="N31" s="260"/>
      <c r="O31" s="260"/>
      <c r="P31" s="260"/>
      <c r="Q31" s="260"/>
    </row>
    <row r="32" spans="2:22" s="20" customFormat="1" ht="10.5" x14ac:dyDescent="0.15">
      <c r="B32" s="149" t="s">
        <v>342</v>
      </c>
      <c r="C32" s="150">
        <v>3.06</v>
      </c>
      <c r="D32" s="150">
        <v>2.4700000000000002</v>
      </c>
      <c r="E32" s="150">
        <v>2.16</v>
      </c>
      <c r="F32" s="150">
        <v>4.53</v>
      </c>
      <c r="G32" s="150">
        <v>3.63</v>
      </c>
      <c r="H32" s="650"/>
      <c r="K32" s="259"/>
      <c r="L32" s="260"/>
      <c r="M32" s="260"/>
      <c r="N32" s="260"/>
      <c r="O32" s="260"/>
      <c r="P32" s="260"/>
      <c r="Q32" s="260"/>
    </row>
    <row r="33" spans="2:17" s="20" customFormat="1" ht="10.5" x14ac:dyDescent="0.15">
      <c r="B33" s="149" t="s">
        <v>343</v>
      </c>
      <c r="C33" s="150">
        <v>0.1</v>
      </c>
      <c r="D33" s="150">
        <v>0.08</v>
      </c>
      <c r="E33" s="150">
        <v>0.11</v>
      </c>
      <c r="F33" s="150">
        <v>0.02</v>
      </c>
      <c r="G33" s="150">
        <v>0.03</v>
      </c>
      <c r="H33" s="650"/>
      <c r="K33" s="259"/>
      <c r="L33" s="260"/>
      <c r="M33" s="260"/>
      <c r="N33" s="260"/>
      <c r="O33" s="260"/>
      <c r="P33" s="260"/>
      <c r="Q33" s="260"/>
    </row>
    <row r="34" spans="2:17" s="20" customFormat="1" ht="10.5" x14ac:dyDescent="0.15">
      <c r="B34" s="149" t="s">
        <v>337</v>
      </c>
      <c r="C34" s="150">
        <v>23.819999999999936</v>
      </c>
      <c r="D34" s="150">
        <v>29.710000000000051</v>
      </c>
      <c r="E34" s="150">
        <v>34.88000000000001</v>
      </c>
      <c r="F34" s="150">
        <v>29.680000000000032</v>
      </c>
      <c r="G34" s="150">
        <v>28.53</v>
      </c>
      <c r="H34" s="650"/>
      <c r="K34" s="259"/>
      <c r="L34" s="260"/>
      <c r="M34" s="260"/>
      <c r="N34" s="260"/>
      <c r="O34" s="260"/>
      <c r="P34" s="260"/>
      <c r="Q34" s="260"/>
    </row>
    <row r="35" spans="2:17" s="20" customFormat="1" ht="10.5" x14ac:dyDescent="0.15">
      <c r="B35" s="151" t="s">
        <v>327</v>
      </c>
      <c r="C35" s="256">
        <v>255.18999999999997</v>
      </c>
      <c r="D35" s="256">
        <v>276.10000000000008</v>
      </c>
      <c r="E35" s="256">
        <v>394.91</v>
      </c>
      <c r="F35" s="256">
        <v>404.11</v>
      </c>
      <c r="G35" s="256">
        <v>494.03</v>
      </c>
      <c r="H35" s="650"/>
      <c r="K35" s="261"/>
      <c r="L35" s="262"/>
      <c r="M35" s="262"/>
      <c r="N35" s="262"/>
      <c r="O35" s="262"/>
      <c r="P35" s="262"/>
      <c r="Q35" s="262"/>
    </row>
    <row r="36" spans="2:17" ht="12" customHeight="1" x14ac:dyDescent="0.2">
      <c r="B36" s="152"/>
    </row>
    <row r="37" spans="2:17" ht="12" customHeight="1" x14ac:dyDescent="0.2">
      <c r="B37" s="9"/>
    </row>
    <row r="38" spans="2:17" x14ac:dyDescent="0.2">
      <c r="B38" s="9"/>
      <c r="D38" s="728"/>
    </row>
    <row r="39" spans="2:17" x14ac:dyDescent="0.2">
      <c r="B39" s="9"/>
    </row>
    <row r="40" spans="2:17" x14ac:dyDescent="0.2">
      <c r="B40" s="9"/>
    </row>
    <row r="41" spans="2:17" x14ac:dyDescent="0.2">
      <c r="B41" s="9"/>
    </row>
    <row r="42" spans="2:17" x14ac:dyDescent="0.2">
      <c r="B42" s="9"/>
    </row>
    <row r="43" spans="2:17" x14ac:dyDescent="0.2">
      <c r="B43" s="9"/>
    </row>
    <row r="44" spans="2:17" x14ac:dyDescent="0.2">
      <c r="B44" s="9"/>
    </row>
    <row r="49" spans="2:7" x14ac:dyDescent="0.2">
      <c r="B49" s="9"/>
    </row>
    <row r="50" spans="2:7" x14ac:dyDescent="0.2">
      <c r="B50" s="9"/>
    </row>
    <row r="51" spans="2:7" x14ac:dyDescent="0.2">
      <c r="B51" s="9"/>
    </row>
    <row r="52" spans="2:7" x14ac:dyDescent="0.2">
      <c r="B52" s="9"/>
    </row>
    <row r="53" spans="2:7" x14ac:dyDescent="0.2">
      <c r="B53" s="9"/>
    </row>
    <row r="54" spans="2:7" x14ac:dyDescent="0.2">
      <c r="B54" s="9"/>
    </row>
    <row r="55" spans="2:7" x14ac:dyDescent="0.2">
      <c r="B55" s="9"/>
    </row>
    <row r="56" spans="2:7" x14ac:dyDescent="0.2">
      <c r="B56" s="9"/>
    </row>
    <row r="58" spans="2:7" x14ac:dyDescent="0.2">
      <c r="C58" s="114"/>
      <c r="D58" s="114"/>
      <c r="E58" s="114"/>
      <c r="F58" s="114"/>
      <c r="G58" s="114"/>
    </row>
    <row r="59" spans="2:7" x14ac:dyDescent="0.2">
      <c r="C59" s="114"/>
      <c r="D59" s="114"/>
      <c r="E59" s="114"/>
      <c r="F59" s="114"/>
      <c r="G59" s="114"/>
    </row>
    <row r="60" spans="2:7" x14ac:dyDescent="0.2">
      <c r="C60" s="114"/>
      <c r="D60" s="114"/>
      <c r="E60" s="114"/>
      <c r="F60" s="114"/>
      <c r="G60" s="114"/>
    </row>
    <row r="61" spans="2:7" x14ac:dyDescent="0.2">
      <c r="C61" s="114"/>
      <c r="D61" s="114"/>
      <c r="E61" s="114"/>
      <c r="F61" s="114"/>
      <c r="G61" s="114"/>
    </row>
    <row r="62" spans="2:7" x14ac:dyDescent="0.2">
      <c r="C62" s="114"/>
      <c r="D62" s="114"/>
      <c r="E62" s="114"/>
      <c r="F62" s="114"/>
      <c r="G62" s="114"/>
    </row>
    <row r="63" spans="2:7" x14ac:dyDescent="0.2">
      <c r="C63" s="114"/>
      <c r="D63" s="114"/>
      <c r="E63" s="114"/>
      <c r="F63" s="114"/>
      <c r="G63" s="114"/>
    </row>
    <row r="64" spans="2:7" x14ac:dyDescent="0.2">
      <c r="C64" s="114"/>
      <c r="D64" s="114"/>
      <c r="E64" s="114"/>
      <c r="F64" s="114"/>
      <c r="G64" s="114"/>
    </row>
    <row r="65" spans="3:7" x14ac:dyDescent="0.2">
      <c r="C65" s="114"/>
      <c r="D65" s="114"/>
      <c r="E65" s="114"/>
      <c r="F65" s="114"/>
      <c r="G65" s="114"/>
    </row>
  </sheetData>
  <mergeCells count="5">
    <mergeCell ref="B3:G3"/>
    <mergeCell ref="B1:G1"/>
    <mergeCell ref="B26:B27"/>
    <mergeCell ref="C26:F26"/>
    <mergeCell ref="B5:G5"/>
  </mergeCells>
  <hyperlinks>
    <hyperlink ref="B1:C1" location="Cuprins_ro!B4" display="I. Balanța de plăți a Republicii Moldova în trimestrul I 2023 (date provizorii)" xr:uid="{D1D29BC0-F276-4416-AB2B-3CFFE22CF27C}"/>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G44"/>
  <sheetViews>
    <sheetView showGridLines="0" showRowColHeaders="0" zoomScaleNormal="100" workbookViewId="0"/>
  </sheetViews>
  <sheetFormatPr defaultRowHeight="14.25" x14ac:dyDescent="0.2"/>
  <cols>
    <col min="1" max="1" width="5.7109375" style="9" customWidth="1"/>
    <col min="2" max="2" width="37.5703125" style="9" customWidth="1"/>
    <col min="3" max="7" width="12.7109375" style="9" customWidth="1"/>
    <col min="8" max="16384" width="9.140625" style="9"/>
  </cols>
  <sheetData>
    <row r="1" spans="2:7" s="607" customFormat="1" x14ac:dyDescent="0.2">
      <c r="B1" s="752" t="s">
        <v>130</v>
      </c>
      <c r="C1" s="753"/>
      <c r="D1" s="753"/>
      <c r="E1" s="753"/>
      <c r="F1" s="753"/>
      <c r="G1" s="753"/>
    </row>
    <row r="2" spans="2:7" ht="11.25" customHeight="1" x14ac:dyDescent="0.2"/>
    <row r="3" spans="2:7" s="39" customFormat="1" ht="30" customHeight="1" x14ac:dyDescent="0.25">
      <c r="B3" s="754" t="s">
        <v>173</v>
      </c>
      <c r="C3" s="754"/>
      <c r="D3" s="754"/>
      <c r="E3" s="754"/>
      <c r="F3" s="754"/>
      <c r="G3" s="754"/>
    </row>
    <row r="4" spans="2:7" ht="5.0999999999999996" customHeight="1" x14ac:dyDescent="0.2"/>
    <row r="5" spans="2:7" s="216" customFormat="1" x14ac:dyDescent="0.2">
      <c r="B5" s="812" t="s">
        <v>177</v>
      </c>
      <c r="C5" s="812"/>
      <c r="D5" s="812"/>
      <c r="E5" s="812"/>
      <c r="F5" s="812"/>
      <c r="G5" s="812"/>
    </row>
    <row r="24" spans="2:7" ht="15" customHeight="1" x14ac:dyDescent="0.2">
      <c r="B24" s="270"/>
      <c r="C24" s="19"/>
      <c r="D24" s="19"/>
      <c r="E24" s="19"/>
      <c r="F24" s="19"/>
      <c r="G24" s="19"/>
    </row>
    <row r="25" spans="2:7" ht="11.25" customHeight="1" x14ac:dyDescent="0.2">
      <c r="B25" s="813"/>
      <c r="C25" s="795">
        <v>2024</v>
      </c>
      <c r="D25" s="796"/>
      <c r="E25" s="796"/>
      <c r="F25" s="796"/>
      <c r="G25" s="153">
        <v>2025</v>
      </c>
    </row>
    <row r="26" spans="2:7" s="20" customFormat="1" ht="10.5" x14ac:dyDescent="0.15">
      <c r="B26" s="814"/>
      <c r="C26" s="595" t="s">
        <v>0</v>
      </c>
      <c r="D26" s="595" t="s">
        <v>1</v>
      </c>
      <c r="E26" s="595" t="s">
        <v>2</v>
      </c>
      <c r="F26" s="595" t="s">
        <v>3</v>
      </c>
      <c r="G26" s="595" t="s">
        <v>0</v>
      </c>
    </row>
    <row r="27" spans="2:7" s="20" customFormat="1" ht="10.5" x14ac:dyDescent="0.15">
      <c r="B27" s="154" t="s">
        <v>344</v>
      </c>
      <c r="C27" s="61">
        <v>210.34999999999991</v>
      </c>
      <c r="D27" s="61">
        <v>239.77999999999997</v>
      </c>
      <c r="E27" s="61">
        <v>231.64000000000004</v>
      </c>
      <c r="F27" s="61">
        <v>237.02999999999997</v>
      </c>
      <c r="G27" s="61">
        <v>200.19839791999999</v>
      </c>
    </row>
    <row r="28" spans="2:7" s="20" customFormat="1" ht="10.5" x14ac:dyDescent="0.15">
      <c r="B28" s="3" t="s">
        <v>151</v>
      </c>
      <c r="C28" s="61">
        <v>568.54</v>
      </c>
      <c r="D28" s="61">
        <v>683.86</v>
      </c>
      <c r="E28" s="61">
        <v>740.2</v>
      </c>
      <c r="F28" s="61">
        <v>711.13</v>
      </c>
      <c r="G28" s="61">
        <v>626.05286265000007</v>
      </c>
    </row>
    <row r="29" spans="2:7" s="20" customFormat="1" ht="10.5" x14ac:dyDescent="0.15">
      <c r="B29" s="3" t="s">
        <v>153</v>
      </c>
      <c r="C29" s="61">
        <v>358.19000000000005</v>
      </c>
      <c r="D29" s="61">
        <v>444.08000000000004</v>
      </c>
      <c r="E29" s="61">
        <v>508.56</v>
      </c>
      <c r="F29" s="61">
        <v>474.1</v>
      </c>
      <c r="G29" s="61">
        <v>425.85446473000007</v>
      </c>
    </row>
    <row r="30" spans="2:7" s="20" customFormat="1" ht="10.5" x14ac:dyDescent="0.15">
      <c r="B30" s="155" t="s">
        <v>345</v>
      </c>
      <c r="C30" s="362">
        <v>5.4743290791363908</v>
      </c>
      <c r="D30" s="362">
        <v>5.6362991013607697</v>
      </c>
      <c r="E30" s="362">
        <v>4.4428418537030714</v>
      </c>
      <c r="F30" s="362">
        <v>4.8474672632864122</v>
      </c>
      <c r="G30" s="362">
        <v>5.0999999999999996</v>
      </c>
    </row>
    <row r="39" spans="3:7" x14ac:dyDescent="0.2">
      <c r="C39" s="156"/>
      <c r="D39" s="156"/>
      <c r="E39" s="156"/>
      <c r="F39" s="156"/>
      <c r="G39" s="156"/>
    </row>
    <row r="40" spans="3:7" x14ac:dyDescent="0.2">
      <c r="C40" s="156"/>
      <c r="D40" s="156"/>
      <c r="E40" s="156"/>
      <c r="F40" s="156"/>
      <c r="G40" s="156"/>
    </row>
    <row r="41" spans="3:7" x14ac:dyDescent="0.2">
      <c r="C41" s="156"/>
      <c r="D41" s="156"/>
      <c r="E41" s="156"/>
      <c r="F41" s="156"/>
      <c r="G41" s="156"/>
    </row>
    <row r="42" spans="3:7" x14ac:dyDescent="0.2">
      <c r="C42" s="156"/>
      <c r="D42" s="156"/>
      <c r="E42" s="156"/>
      <c r="F42" s="156"/>
      <c r="G42" s="156"/>
    </row>
    <row r="44" spans="3:7" x14ac:dyDescent="0.2">
      <c r="D44" s="728"/>
    </row>
  </sheetData>
  <mergeCells count="5">
    <mergeCell ref="B25:B26"/>
    <mergeCell ref="C25:F25"/>
    <mergeCell ref="B1:G1"/>
    <mergeCell ref="B3:G3"/>
    <mergeCell ref="B5:G5"/>
  </mergeCells>
  <hyperlinks>
    <hyperlink ref="B1:C1" location="Cuprins_ro!B4" display="I. Balanța de plăți a Republicii Moldova în trimestrul I 2023 (date provizorii)" xr:uid="{735368AE-E1BD-43B8-91C6-309665593447}"/>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B1:R49"/>
  <sheetViews>
    <sheetView showGridLines="0" showRowColHeaders="0" zoomScaleNormal="100" workbookViewId="0"/>
  </sheetViews>
  <sheetFormatPr defaultRowHeight="15" x14ac:dyDescent="0.25"/>
  <cols>
    <col min="1" max="1" width="5.7109375" style="9" customWidth="1"/>
    <col min="2" max="2" width="50.7109375" style="9" customWidth="1"/>
    <col min="3" max="9" width="9.140625" style="9"/>
    <col min="10" max="15" width="10.28515625" customWidth="1"/>
    <col min="16" max="25" width="10.28515625" style="9" customWidth="1"/>
    <col min="26" max="16384" width="9.140625" style="9"/>
  </cols>
  <sheetData>
    <row r="1" spans="2:16" s="607" customFormat="1" ht="14.25" x14ac:dyDescent="0.2">
      <c r="B1" s="752" t="s">
        <v>130</v>
      </c>
      <c r="C1" s="753"/>
      <c r="D1" s="753"/>
      <c r="E1" s="753"/>
      <c r="F1" s="753"/>
      <c r="G1" s="753"/>
      <c r="H1" s="753"/>
      <c r="I1" s="197"/>
    </row>
    <row r="2" spans="2:16" ht="11.25" customHeight="1" x14ac:dyDescent="0.25"/>
    <row r="3" spans="2:16" s="607" customFormat="1" ht="14.25" x14ac:dyDescent="0.2">
      <c r="B3" s="785" t="s">
        <v>52</v>
      </c>
      <c r="C3" s="785"/>
      <c r="D3" s="785"/>
      <c r="E3" s="785"/>
      <c r="F3" s="785"/>
      <c r="G3" s="785"/>
      <c r="H3" s="785"/>
      <c r="I3" s="216"/>
    </row>
    <row r="4" spans="2:16" ht="5.0999999999999996" customHeight="1" x14ac:dyDescent="0.25">
      <c r="B4" s="124"/>
    </row>
    <row r="5" spans="2:16" s="68" customFormat="1" ht="12.75" thickBot="1" x14ac:dyDescent="0.25">
      <c r="B5" s="157"/>
      <c r="C5" s="815" t="s">
        <v>151</v>
      </c>
      <c r="D5" s="816"/>
      <c r="E5" s="816" t="s">
        <v>153</v>
      </c>
      <c r="F5" s="816"/>
      <c r="G5" s="816" t="s">
        <v>106</v>
      </c>
      <c r="H5" s="816"/>
    </row>
    <row r="6" spans="2:16" s="68" customFormat="1" ht="12.75" thickBot="1" x14ac:dyDescent="0.25">
      <c r="B6" s="157"/>
      <c r="C6" s="817" t="s">
        <v>330</v>
      </c>
      <c r="D6" s="818"/>
      <c r="E6" s="817" t="s">
        <v>330</v>
      </c>
      <c r="F6" s="818"/>
      <c r="G6" s="817" t="s">
        <v>330</v>
      </c>
      <c r="H6" s="818"/>
    </row>
    <row r="7" spans="2:16" ht="12" customHeight="1" thickBot="1" x14ac:dyDescent="0.3">
      <c r="B7" s="157"/>
      <c r="C7" s="158">
        <v>2024</v>
      </c>
      <c r="D7" s="56">
        <v>2025</v>
      </c>
      <c r="E7" s="158">
        <v>2024</v>
      </c>
      <c r="F7" s="56">
        <v>2025</v>
      </c>
      <c r="G7" s="158">
        <v>2024</v>
      </c>
      <c r="H7" s="56">
        <v>2025</v>
      </c>
    </row>
    <row r="8" spans="2:16" s="68" customFormat="1" ht="24.75" thickBot="1" x14ac:dyDescent="0.25">
      <c r="B8" s="323" t="s">
        <v>346</v>
      </c>
      <c r="C8" s="445">
        <v>-1.7</v>
      </c>
      <c r="D8" s="446">
        <v>-0.5</v>
      </c>
      <c r="E8" s="447">
        <v>-0.4</v>
      </c>
      <c r="F8" s="446">
        <v>0</v>
      </c>
      <c r="G8" s="447">
        <v>-3.3</v>
      </c>
      <c r="H8" s="447">
        <v>-1.4</v>
      </c>
      <c r="P8" s="263"/>
    </row>
    <row r="9" spans="2:16" s="68" customFormat="1" ht="12.75" thickBot="1" x14ac:dyDescent="0.25">
      <c r="B9" s="323" t="s">
        <v>347</v>
      </c>
      <c r="C9" s="432">
        <v>-1.5</v>
      </c>
      <c r="D9" s="433">
        <v>-1.2</v>
      </c>
      <c r="E9" s="59">
        <v>5.4</v>
      </c>
      <c r="F9" s="433">
        <v>5.3</v>
      </c>
      <c r="G9" s="59">
        <v>-9.8000000000000007</v>
      </c>
      <c r="H9" s="59">
        <v>-12.3</v>
      </c>
      <c r="P9" s="263"/>
    </row>
    <row r="10" spans="2:16" s="68" customFormat="1" ht="12.75" thickBot="1" x14ac:dyDescent="0.25">
      <c r="B10" s="323" t="s">
        <v>348</v>
      </c>
      <c r="C10" s="432">
        <v>-3.9</v>
      </c>
      <c r="D10" s="433">
        <v>2</v>
      </c>
      <c r="E10" s="59">
        <v>1</v>
      </c>
      <c r="F10" s="433">
        <v>11.7</v>
      </c>
      <c r="G10" s="59">
        <v>-9.6999999999999993</v>
      </c>
      <c r="H10" s="59">
        <v>-14.5</v>
      </c>
      <c r="P10" s="263"/>
    </row>
    <row r="11" spans="2:16" s="68" customFormat="1" ht="12.75" thickBot="1" x14ac:dyDescent="0.25">
      <c r="B11" s="323" t="s">
        <v>349</v>
      </c>
      <c r="C11" s="432">
        <v>-0.2</v>
      </c>
      <c r="D11" s="433">
        <v>1.1000000000000001</v>
      </c>
      <c r="E11" s="59">
        <v>-0.1</v>
      </c>
      <c r="F11" s="433">
        <v>0.8</v>
      </c>
      <c r="G11" s="59">
        <v>-0.3</v>
      </c>
      <c r="H11" s="59">
        <v>1.5</v>
      </c>
      <c r="P11" s="263"/>
    </row>
    <row r="12" spans="2:16" s="68" customFormat="1" ht="12.75" thickBot="1" x14ac:dyDescent="0.25">
      <c r="B12" s="323" t="s">
        <v>350</v>
      </c>
      <c r="C12" s="432">
        <v>-0.1</v>
      </c>
      <c r="D12" s="433">
        <v>0</v>
      </c>
      <c r="E12" s="59">
        <v>-0.2</v>
      </c>
      <c r="F12" s="433">
        <v>-0.4</v>
      </c>
      <c r="G12" s="59">
        <v>0.1</v>
      </c>
      <c r="H12" s="59">
        <v>0.8</v>
      </c>
      <c r="P12" s="263"/>
    </row>
    <row r="13" spans="2:16" s="68" customFormat="1" ht="12.75" thickBot="1" x14ac:dyDescent="0.25">
      <c r="B13" s="323" t="s">
        <v>351</v>
      </c>
      <c r="C13" s="432">
        <v>3.3</v>
      </c>
      <c r="D13" s="433">
        <v>5.2</v>
      </c>
      <c r="E13" s="59">
        <v>1.2</v>
      </c>
      <c r="F13" s="433">
        <v>0.3</v>
      </c>
      <c r="G13" s="59">
        <v>5.8</v>
      </c>
      <c r="H13" s="59">
        <v>13.6</v>
      </c>
      <c r="P13" s="263"/>
    </row>
    <row r="14" spans="2:16" s="68" customFormat="1" ht="12.75" thickBot="1" x14ac:dyDescent="0.25">
      <c r="B14" s="323" t="s">
        <v>352</v>
      </c>
      <c r="C14" s="432">
        <v>1</v>
      </c>
      <c r="D14" s="433">
        <v>0.7</v>
      </c>
      <c r="E14" s="59">
        <v>0.4</v>
      </c>
      <c r="F14" s="433">
        <v>0.4</v>
      </c>
      <c r="G14" s="59">
        <v>1.7</v>
      </c>
      <c r="H14" s="59">
        <v>-1.7</v>
      </c>
      <c r="P14" s="263"/>
    </row>
    <row r="15" spans="2:16" s="68" customFormat="1" ht="12.75" thickBot="1" x14ac:dyDescent="0.25">
      <c r="B15" s="323" t="s">
        <v>353</v>
      </c>
      <c r="C15" s="432">
        <v>-1.1000000000000001</v>
      </c>
      <c r="D15" s="433">
        <v>0.9</v>
      </c>
      <c r="E15" s="59">
        <v>0.6</v>
      </c>
      <c r="F15" s="433">
        <v>-0.9</v>
      </c>
      <c r="G15" s="59">
        <v>-3.1</v>
      </c>
      <c r="H15" s="59">
        <v>4.0999999999999996</v>
      </c>
      <c r="P15" s="263"/>
    </row>
    <row r="16" spans="2:16" s="68" customFormat="1" ht="12.75" thickBot="1" x14ac:dyDescent="0.25">
      <c r="B16" s="323" t="s">
        <v>337</v>
      </c>
      <c r="C16" s="432">
        <v>0.3</v>
      </c>
      <c r="D16" s="433">
        <v>1.9</v>
      </c>
      <c r="E16" s="59">
        <v>3.7</v>
      </c>
      <c r="F16" s="433">
        <v>1.7</v>
      </c>
      <c r="G16" s="59">
        <v>-3.6</v>
      </c>
      <c r="H16" s="59">
        <v>5.0999999999999996</v>
      </c>
      <c r="P16" s="263"/>
    </row>
    <row r="17" spans="2:18" s="68" customFormat="1" ht="12" x14ac:dyDescent="0.2">
      <c r="B17" s="99" t="s">
        <v>327</v>
      </c>
      <c r="C17" s="434">
        <v>-3.9</v>
      </c>
      <c r="D17" s="436">
        <v>10.1</v>
      </c>
      <c r="E17" s="435">
        <v>11.6</v>
      </c>
      <c r="F17" s="436">
        <v>18.899999999999999</v>
      </c>
      <c r="G17" s="435">
        <v>-22.2</v>
      </c>
      <c r="H17" s="435">
        <v>-4.8</v>
      </c>
      <c r="P17" s="264"/>
      <c r="R17" s="651"/>
    </row>
    <row r="18" spans="2:18" x14ac:dyDescent="0.25">
      <c r="B18" s="270"/>
    </row>
    <row r="36" spans="3:8" x14ac:dyDescent="0.25">
      <c r="C36" s="42"/>
      <c r="D36" s="42"/>
      <c r="E36" s="42"/>
      <c r="F36" s="42"/>
      <c r="G36" s="42"/>
      <c r="H36" s="42"/>
    </row>
    <row r="37" spans="3:8" x14ac:dyDescent="0.25">
      <c r="C37" s="42"/>
      <c r="D37" s="42"/>
      <c r="E37" s="42"/>
      <c r="F37" s="42"/>
      <c r="G37" s="42"/>
      <c r="H37" s="42"/>
    </row>
    <row r="38" spans="3:8" x14ac:dyDescent="0.25">
      <c r="C38" s="42"/>
      <c r="D38" s="42"/>
      <c r="E38" s="42"/>
      <c r="F38" s="42"/>
      <c r="G38" s="42"/>
      <c r="H38" s="42"/>
    </row>
    <row r="39" spans="3:8" x14ac:dyDescent="0.25">
      <c r="C39" s="42"/>
      <c r="D39" s="42"/>
      <c r="E39" s="42"/>
      <c r="F39" s="42"/>
      <c r="G39" s="42"/>
      <c r="H39" s="42"/>
    </row>
    <row r="40" spans="3:8" x14ac:dyDescent="0.25">
      <c r="C40" s="42"/>
      <c r="D40" s="42"/>
      <c r="E40" s="42"/>
      <c r="F40" s="42"/>
      <c r="G40" s="42"/>
      <c r="H40" s="42"/>
    </row>
    <row r="41" spans="3:8" x14ac:dyDescent="0.25">
      <c r="C41" s="42"/>
      <c r="D41" s="42"/>
      <c r="E41" s="42"/>
      <c r="F41" s="42"/>
      <c r="G41" s="42"/>
      <c r="H41" s="42"/>
    </row>
    <row r="42" spans="3:8" x14ac:dyDescent="0.25">
      <c r="C42" s="42"/>
      <c r="D42" s="42"/>
      <c r="E42" s="42"/>
      <c r="F42" s="42"/>
      <c r="G42" s="42"/>
      <c r="H42" s="42"/>
    </row>
    <row r="43" spans="3:8" x14ac:dyDescent="0.25">
      <c r="C43" s="42"/>
      <c r="D43" s="42"/>
      <c r="E43" s="42"/>
      <c r="F43" s="42"/>
      <c r="G43" s="42"/>
      <c r="H43" s="42"/>
    </row>
    <row r="44" spans="3:8" x14ac:dyDescent="0.25">
      <c r="C44" s="42"/>
      <c r="D44" s="736"/>
      <c r="E44" s="42"/>
      <c r="F44" s="42"/>
      <c r="G44" s="42"/>
      <c r="H44" s="42"/>
    </row>
    <row r="45" spans="3:8" x14ac:dyDescent="0.25">
      <c r="C45" s="42"/>
      <c r="D45" s="42"/>
      <c r="E45" s="42"/>
      <c r="F45" s="42"/>
      <c r="G45" s="42"/>
      <c r="H45" s="42"/>
    </row>
    <row r="46" spans="3:8" x14ac:dyDescent="0.25">
      <c r="C46" s="42"/>
      <c r="D46" s="42"/>
      <c r="E46" s="42"/>
      <c r="F46" s="42"/>
      <c r="G46" s="42"/>
      <c r="H46" s="42"/>
    </row>
    <row r="47" spans="3:8" x14ac:dyDescent="0.25">
      <c r="C47" s="42"/>
      <c r="D47" s="42"/>
      <c r="E47" s="42"/>
      <c r="F47" s="42"/>
      <c r="G47" s="42"/>
      <c r="H47" s="42"/>
    </row>
    <row r="48" spans="3:8" x14ac:dyDescent="0.25">
      <c r="C48" s="42"/>
      <c r="D48" s="42"/>
      <c r="E48" s="42"/>
      <c r="F48" s="42"/>
      <c r="G48" s="42"/>
      <c r="H48" s="42"/>
    </row>
    <row r="49" spans="3:8" x14ac:dyDescent="0.25">
      <c r="C49" s="42"/>
      <c r="D49" s="42"/>
      <c r="E49" s="42"/>
      <c r="F49" s="42"/>
      <c r="G49" s="42"/>
      <c r="H49" s="42"/>
    </row>
  </sheetData>
  <mergeCells count="8">
    <mergeCell ref="B3:H3"/>
    <mergeCell ref="B1:H1"/>
    <mergeCell ref="C5:D5"/>
    <mergeCell ref="E5:F5"/>
    <mergeCell ref="E6:F6"/>
    <mergeCell ref="G5:H5"/>
    <mergeCell ref="G6:H6"/>
    <mergeCell ref="C6:D6"/>
  </mergeCells>
  <hyperlinks>
    <hyperlink ref="B1:C1" location="Cuprins_ro!B4" display="I. Balanța de plăți a Republicii Moldova în trimestrul I 2023 (date provizorii)" xr:uid="{E707CAF9-0F7A-420A-8647-DE4424FA9112}"/>
  </hyperlink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H64"/>
  <sheetViews>
    <sheetView showGridLines="0" showRowColHeaders="0" zoomScaleNormal="100" workbookViewId="0"/>
  </sheetViews>
  <sheetFormatPr defaultRowHeight="14.25" x14ac:dyDescent="0.2"/>
  <cols>
    <col min="1" max="1" width="5.7109375" style="9" customWidth="1"/>
    <col min="2" max="2" width="61.42578125" style="14" customWidth="1"/>
    <col min="3" max="3" width="9.140625" style="14"/>
    <col min="4" max="16384" width="9.140625" style="9"/>
  </cols>
  <sheetData>
    <row r="1" spans="1:8" s="607" customFormat="1" x14ac:dyDescent="0.2">
      <c r="A1" s="160"/>
      <c r="B1" s="752" t="s">
        <v>130</v>
      </c>
      <c r="C1" s="753"/>
      <c r="D1" s="753"/>
      <c r="E1" s="753"/>
      <c r="F1" s="753"/>
      <c r="G1" s="753"/>
    </row>
    <row r="2" spans="1:8" ht="11.25" customHeight="1" x14ac:dyDescent="0.2"/>
    <row r="3" spans="1:8" s="588" customFormat="1" ht="30" customHeight="1" x14ac:dyDescent="0.25">
      <c r="B3" s="754" t="s">
        <v>174</v>
      </c>
      <c r="C3" s="754"/>
      <c r="D3" s="754"/>
      <c r="E3" s="754"/>
      <c r="F3" s="754"/>
      <c r="G3" s="754"/>
    </row>
    <row r="4" spans="1:8" ht="5.0999999999999996" customHeight="1" x14ac:dyDescent="0.2">
      <c r="B4" s="328"/>
      <c r="C4" s="328"/>
      <c r="D4" s="160"/>
      <c r="E4" s="160"/>
      <c r="F4" s="160"/>
      <c r="G4" s="160"/>
    </row>
    <row r="5" spans="1:8" s="198" customFormat="1" x14ac:dyDescent="0.2">
      <c r="B5" s="819" t="s">
        <v>257</v>
      </c>
      <c r="C5" s="819"/>
      <c r="D5" s="819"/>
      <c r="E5" s="819"/>
      <c r="F5" s="819"/>
      <c r="G5" s="418"/>
      <c r="H5" s="589"/>
    </row>
    <row r="37" spans="2:5" s="68" customFormat="1" ht="12" x14ac:dyDescent="0.2">
      <c r="B37" s="564"/>
      <c r="C37" s="507" t="s">
        <v>151</v>
      </c>
      <c r="D37" s="507" t="s">
        <v>153</v>
      </c>
      <c r="E37" s="565"/>
    </row>
    <row r="38" spans="2:5" s="68" customFormat="1" ht="12" x14ac:dyDescent="0.2">
      <c r="B38" s="80" t="s">
        <v>230</v>
      </c>
      <c r="C38" s="80">
        <v>626.04999999999995</v>
      </c>
      <c r="D38" s="80">
        <v>425.85</v>
      </c>
      <c r="E38" s="570">
        <v>1</v>
      </c>
    </row>
    <row r="39" spans="2:5" s="68" customFormat="1" ht="12" x14ac:dyDescent="0.2">
      <c r="B39" s="80" t="s">
        <v>231</v>
      </c>
      <c r="C39" s="80">
        <v>51.43</v>
      </c>
      <c r="D39" s="80">
        <v>1.92</v>
      </c>
      <c r="E39" s="570">
        <v>1</v>
      </c>
    </row>
    <row r="40" spans="2:5" s="68" customFormat="1" ht="12" x14ac:dyDescent="0.2">
      <c r="B40" s="80" t="s">
        <v>232</v>
      </c>
      <c r="C40" s="80">
        <v>110.38</v>
      </c>
      <c r="D40" s="80">
        <v>163.03</v>
      </c>
      <c r="E40" s="570">
        <v>1</v>
      </c>
    </row>
    <row r="41" spans="2:5" s="68" customFormat="1" ht="12" x14ac:dyDescent="0.2">
      <c r="B41" s="80" t="s">
        <v>233</v>
      </c>
      <c r="C41" s="80">
        <v>162.59</v>
      </c>
      <c r="D41" s="80">
        <v>148.13</v>
      </c>
      <c r="E41" s="570">
        <v>1</v>
      </c>
    </row>
    <row r="42" spans="2:5" s="68" customFormat="1" ht="12" x14ac:dyDescent="0.2">
      <c r="B42" s="80" t="s">
        <v>234</v>
      </c>
      <c r="C42" s="80">
        <v>9.76</v>
      </c>
      <c r="D42" s="80">
        <v>3.94</v>
      </c>
      <c r="E42" s="570">
        <v>1</v>
      </c>
    </row>
    <row r="43" spans="2:5" s="68" customFormat="1" ht="12" x14ac:dyDescent="0.2">
      <c r="B43" s="80" t="s">
        <v>235</v>
      </c>
      <c r="C43" s="80">
        <v>181.61</v>
      </c>
      <c r="D43" s="80">
        <v>26.46</v>
      </c>
      <c r="E43" s="570">
        <v>1</v>
      </c>
    </row>
    <row r="44" spans="2:5" s="68" customFormat="1" ht="12" x14ac:dyDescent="0.2">
      <c r="B44" s="80" t="s">
        <v>236</v>
      </c>
      <c r="C44" s="80">
        <v>16.91</v>
      </c>
      <c r="D44" s="735">
        <v>6.9</v>
      </c>
      <c r="E44" s="570">
        <v>1</v>
      </c>
    </row>
    <row r="45" spans="2:5" s="68" customFormat="1" ht="12" x14ac:dyDescent="0.2">
      <c r="B45" s="80" t="s">
        <v>237</v>
      </c>
      <c r="C45" s="80">
        <v>36.61</v>
      </c>
      <c r="D45" s="80">
        <v>21.3</v>
      </c>
      <c r="E45" s="570">
        <v>1</v>
      </c>
    </row>
    <row r="46" spans="2:5" s="68" customFormat="1" ht="12" x14ac:dyDescent="0.2">
      <c r="B46" s="80" t="s">
        <v>238</v>
      </c>
      <c r="C46" s="80">
        <v>23.49</v>
      </c>
      <c r="D46" s="80">
        <v>22.84</v>
      </c>
      <c r="E46" s="570">
        <v>1</v>
      </c>
    </row>
    <row r="47" spans="2:5" s="68" customFormat="1" ht="12" x14ac:dyDescent="0.2">
      <c r="B47" s="80" t="s">
        <v>167</v>
      </c>
      <c r="C47" s="80">
        <f>C38-C39-C40-C41-C42-C43-C44-C45-C46</f>
        <v>33.269999999999982</v>
      </c>
      <c r="D47" s="80">
        <f>D38-D39-D40-D41-D42-D43-D44-D45-D46</f>
        <v>31.329999999999973</v>
      </c>
      <c r="E47" s="570">
        <v>1</v>
      </c>
    </row>
    <row r="48" spans="2:5" x14ac:dyDescent="0.2">
      <c r="B48" s="78"/>
      <c r="C48" s="78"/>
      <c r="D48" s="78"/>
      <c r="E48" s="78"/>
    </row>
    <row r="49" spans="2:5" s="654" customFormat="1" ht="12" x14ac:dyDescent="0.2">
      <c r="B49" s="652" t="s">
        <v>233</v>
      </c>
      <c r="C49" s="653"/>
      <c r="D49" s="653"/>
      <c r="E49" s="653"/>
    </row>
    <row r="50" spans="2:5" s="68" customFormat="1" ht="12" x14ac:dyDescent="0.2">
      <c r="B50" s="566"/>
      <c r="C50" s="507" t="s">
        <v>151</v>
      </c>
      <c r="D50" s="507" t="s">
        <v>153</v>
      </c>
      <c r="E50" s="565"/>
    </row>
    <row r="51" spans="2:5" s="68" customFormat="1" ht="12" x14ac:dyDescent="0.2">
      <c r="B51" s="80" t="s">
        <v>239</v>
      </c>
      <c r="C51" s="80">
        <v>144.63999999999999</v>
      </c>
      <c r="D51" s="80">
        <v>120.87</v>
      </c>
      <c r="E51" s="78"/>
    </row>
    <row r="52" spans="2:5" s="68" customFormat="1" ht="12" x14ac:dyDescent="0.2">
      <c r="B52" s="80" t="s">
        <v>240</v>
      </c>
      <c r="C52" s="80">
        <v>17.95</v>
      </c>
      <c r="D52" s="80">
        <v>27.26</v>
      </c>
      <c r="E52" s="78"/>
    </row>
    <row r="53" spans="2:5" x14ac:dyDescent="0.2">
      <c r="B53" s="78"/>
      <c r="C53" s="78"/>
      <c r="D53" s="78"/>
      <c r="E53" s="78"/>
    </row>
    <row r="54" spans="2:5" s="654" customFormat="1" ht="12" x14ac:dyDescent="0.2">
      <c r="B54" s="653" t="s">
        <v>232</v>
      </c>
      <c r="C54" s="653"/>
      <c r="D54" s="653"/>
      <c r="E54" s="653"/>
    </row>
    <row r="55" spans="2:5" s="68" customFormat="1" ht="12" x14ac:dyDescent="0.2">
      <c r="B55" s="80"/>
      <c r="C55" s="507" t="s">
        <v>151</v>
      </c>
      <c r="D55" s="507" t="s">
        <v>153</v>
      </c>
      <c r="E55" s="78"/>
    </row>
    <row r="56" spans="2:5" s="68" customFormat="1" ht="12" x14ac:dyDescent="0.2">
      <c r="B56" s="80" t="s">
        <v>241</v>
      </c>
      <c r="C56" s="508">
        <v>2.85</v>
      </c>
      <c r="D56" s="508">
        <v>28.56</v>
      </c>
      <c r="E56" s="78"/>
    </row>
    <row r="57" spans="2:5" s="68" customFormat="1" ht="12" x14ac:dyDescent="0.2">
      <c r="B57" s="80" t="s">
        <v>242</v>
      </c>
      <c r="C57" s="508">
        <v>43.28</v>
      </c>
      <c r="D57" s="508">
        <v>50.44</v>
      </c>
      <c r="E57" s="78"/>
    </row>
    <row r="58" spans="2:5" s="68" customFormat="1" ht="12" x14ac:dyDescent="0.2">
      <c r="B58" s="80" t="s">
        <v>243</v>
      </c>
      <c r="C58" s="508">
        <v>56.4</v>
      </c>
      <c r="D58" s="508">
        <v>64.81</v>
      </c>
      <c r="E58" s="78"/>
    </row>
    <row r="59" spans="2:5" s="68" customFormat="1" ht="12" x14ac:dyDescent="0.2">
      <c r="B59" s="80" t="s">
        <v>167</v>
      </c>
      <c r="C59" s="508">
        <f>C40-C56-C57-C58</f>
        <v>7.8500000000000014</v>
      </c>
      <c r="D59" s="508">
        <f>D40-D56-D57-D58</f>
        <v>19.22</v>
      </c>
      <c r="E59" s="78"/>
    </row>
    <row r="60" spans="2:5" x14ac:dyDescent="0.2">
      <c r="B60" s="78"/>
      <c r="C60" s="567"/>
      <c r="D60" s="567"/>
      <c r="E60" s="78"/>
    </row>
    <row r="61" spans="2:5" s="68" customFormat="1" ht="12" x14ac:dyDescent="0.2">
      <c r="B61" s="568" t="s">
        <v>244</v>
      </c>
      <c r="D61" s="78"/>
      <c r="E61" s="78"/>
    </row>
    <row r="62" spans="2:5" s="68" customFormat="1" ht="12" x14ac:dyDescent="0.2">
      <c r="B62" s="569"/>
      <c r="C62" s="507" t="s">
        <v>151</v>
      </c>
      <c r="D62" s="78"/>
      <c r="E62" s="78"/>
    </row>
    <row r="63" spans="2:5" s="68" customFormat="1" ht="12" x14ac:dyDescent="0.2">
      <c r="B63" s="79" t="s">
        <v>245</v>
      </c>
      <c r="C63" s="508">
        <v>54.23</v>
      </c>
      <c r="D63" s="78"/>
      <c r="E63" s="78"/>
    </row>
    <row r="64" spans="2:5" s="68" customFormat="1" ht="12" x14ac:dyDescent="0.2">
      <c r="B64" s="79" t="s">
        <v>246</v>
      </c>
      <c r="C64" s="508">
        <v>127.38</v>
      </c>
      <c r="D64" s="78"/>
      <c r="E64" s="78"/>
    </row>
  </sheetData>
  <mergeCells count="3">
    <mergeCell ref="B1:G1"/>
    <mergeCell ref="B5:F5"/>
    <mergeCell ref="B3:G3"/>
  </mergeCells>
  <hyperlinks>
    <hyperlink ref="B1:C1" location="Cuprins_ro!B4" display="I. Balanța de plăți a Republicii Moldova în trimestrul I 2023 (date provizorii)" xr:uid="{42A55FE9-AB50-47AB-A011-84D4DD9DADE5}"/>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B1:H44"/>
  <sheetViews>
    <sheetView showGridLines="0" showRowColHeaders="0" zoomScaleNormal="100" workbookViewId="0"/>
  </sheetViews>
  <sheetFormatPr defaultRowHeight="14.25" x14ac:dyDescent="0.2"/>
  <cols>
    <col min="1" max="1" width="5.7109375" style="9" customWidth="1"/>
    <col min="2" max="2" width="44.5703125" style="9" customWidth="1"/>
    <col min="3" max="8" width="11.140625" style="9" customWidth="1"/>
    <col min="9" max="16384" width="9.140625" style="9"/>
  </cols>
  <sheetData>
    <row r="1" spans="2:8" s="607" customFormat="1" x14ac:dyDescent="0.2">
      <c r="B1" s="752" t="s">
        <v>130</v>
      </c>
      <c r="C1" s="753"/>
      <c r="D1" s="753"/>
      <c r="E1" s="753"/>
      <c r="F1" s="753"/>
      <c r="G1" s="753"/>
      <c r="H1" s="821"/>
    </row>
    <row r="2" spans="2:8" ht="11.25" customHeight="1" x14ac:dyDescent="0.2"/>
    <row r="3" spans="2:8" s="607" customFormat="1" x14ac:dyDescent="0.2">
      <c r="B3" s="785" t="s">
        <v>53</v>
      </c>
      <c r="C3" s="785"/>
      <c r="D3" s="785"/>
      <c r="E3" s="785"/>
      <c r="F3" s="785"/>
      <c r="G3" s="785"/>
    </row>
    <row r="4" spans="2:8" ht="5.0999999999999996" customHeight="1" thickBot="1" x14ac:dyDescent="0.25">
      <c r="B4" s="124"/>
    </row>
    <row r="5" spans="2:8" s="68" customFormat="1" ht="13.5" thickTop="1" thickBot="1" x14ac:dyDescent="0.25">
      <c r="B5" s="363"/>
      <c r="C5" s="822">
        <v>2024</v>
      </c>
      <c r="D5" s="823"/>
      <c r="E5" s="823"/>
      <c r="F5" s="824"/>
      <c r="G5" s="598">
        <v>2025</v>
      </c>
      <c r="H5" s="825" t="s">
        <v>124</v>
      </c>
    </row>
    <row r="6" spans="2:8" s="68" customFormat="1" ht="12.75" thickBot="1" x14ac:dyDescent="0.25">
      <c r="B6" s="520"/>
      <c r="C6" s="603" t="s">
        <v>0</v>
      </c>
      <c r="D6" s="605" t="s">
        <v>1</v>
      </c>
      <c r="E6" s="605" t="s">
        <v>2</v>
      </c>
      <c r="F6" s="604" t="s">
        <v>3</v>
      </c>
      <c r="G6" s="603" t="s">
        <v>0</v>
      </c>
      <c r="H6" s="826"/>
    </row>
    <row r="7" spans="2:8" s="68" customFormat="1" ht="12.75" thickBot="1" x14ac:dyDescent="0.25">
      <c r="B7" s="520"/>
      <c r="C7" s="827" t="s">
        <v>270</v>
      </c>
      <c r="D7" s="827"/>
      <c r="E7" s="827"/>
      <c r="F7" s="827"/>
      <c r="G7" s="827"/>
      <c r="H7" s="612" t="s">
        <v>9</v>
      </c>
    </row>
    <row r="8" spans="2:8" s="68" customFormat="1" ht="12.75" thickBot="1" x14ac:dyDescent="0.25">
      <c r="B8" s="521" t="s">
        <v>354</v>
      </c>
      <c r="C8" s="519">
        <v>126.62</v>
      </c>
      <c r="D8" s="519">
        <v>135.28</v>
      </c>
      <c r="E8" s="519">
        <v>144.29</v>
      </c>
      <c r="F8" s="519">
        <v>149.08000000000001</v>
      </c>
      <c r="G8" s="519">
        <v>155.15</v>
      </c>
      <c r="H8" s="525">
        <v>0.22500000000000001</v>
      </c>
    </row>
    <row r="9" spans="2:8" s="68" customFormat="1" ht="12.75" thickBot="1" x14ac:dyDescent="0.25">
      <c r="B9" s="522" t="s">
        <v>355</v>
      </c>
      <c r="C9" s="41">
        <v>55.34</v>
      </c>
      <c r="D9" s="41">
        <v>45.82</v>
      </c>
      <c r="E9" s="41">
        <v>51.33</v>
      </c>
      <c r="F9" s="41">
        <v>42.33</v>
      </c>
      <c r="G9" s="41">
        <v>47.95</v>
      </c>
      <c r="H9" s="526">
        <v>-0.13400000000000001</v>
      </c>
    </row>
    <row r="10" spans="2:8" s="68" customFormat="1" ht="13.5" thickTop="1" thickBot="1" x14ac:dyDescent="0.25">
      <c r="B10" s="522" t="s">
        <v>356</v>
      </c>
      <c r="C10" s="41">
        <v>71.28</v>
      </c>
      <c r="D10" s="41">
        <v>89.46</v>
      </c>
      <c r="E10" s="41">
        <v>92.96</v>
      </c>
      <c r="F10" s="41">
        <v>106.75</v>
      </c>
      <c r="G10" s="41">
        <v>107.2</v>
      </c>
      <c r="H10" s="526">
        <v>0.504</v>
      </c>
    </row>
    <row r="11" spans="2:8" s="68" customFormat="1" ht="13.5" thickTop="1" thickBot="1" x14ac:dyDescent="0.25">
      <c r="B11" s="523" t="s">
        <v>357</v>
      </c>
      <c r="C11" s="448">
        <v>151.88</v>
      </c>
      <c r="D11" s="448">
        <v>161.11000000000001</v>
      </c>
      <c r="E11" s="448">
        <v>167.71</v>
      </c>
      <c r="F11" s="448">
        <v>176.01</v>
      </c>
      <c r="G11" s="448">
        <v>181.61</v>
      </c>
      <c r="H11" s="527">
        <v>0.19600000000000001</v>
      </c>
    </row>
    <row r="12" spans="2:8" s="68" customFormat="1" ht="13.5" thickTop="1" thickBot="1" x14ac:dyDescent="0.25">
      <c r="B12" s="522" t="s">
        <v>355</v>
      </c>
      <c r="C12" s="41">
        <v>61.02</v>
      </c>
      <c r="D12" s="41">
        <v>52.86</v>
      </c>
      <c r="E12" s="41">
        <v>57.44</v>
      </c>
      <c r="F12" s="41">
        <v>50.39</v>
      </c>
      <c r="G12" s="41">
        <v>54.23</v>
      </c>
      <c r="H12" s="526">
        <v>-0.111</v>
      </c>
    </row>
    <row r="13" spans="2:8" s="68" customFormat="1" ht="13.5" thickTop="1" thickBot="1" x14ac:dyDescent="0.25">
      <c r="B13" s="522" t="s">
        <v>358</v>
      </c>
      <c r="C13" s="41">
        <v>90.86</v>
      </c>
      <c r="D13" s="41">
        <v>108.25</v>
      </c>
      <c r="E13" s="41">
        <v>110.27</v>
      </c>
      <c r="F13" s="41">
        <v>125.62</v>
      </c>
      <c r="G13" s="41">
        <v>127.38</v>
      </c>
      <c r="H13" s="526">
        <v>0.40200000000000002</v>
      </c>
    </row>
    <row r="14" spans="2:8" s="68" customFormat="1" ht="13.5" thickTop="1" thickBot="1" x14ac:dyDescent="0.25">
      <c r="B14" s="523" t="s">
        <v>359</v>
      </c>
      <c r="C14" s="448">
        <v>25.26</v>
      </c>
      <c r="D14" s="448">
        <v>25.83</v>
      </c>
      <c r="E14" s="448">
        <v>23.42</v>
      </c>
      <c r="F14" s="448">
        <v>26.93</v>
      </c>
      <c r="G14" s="448">
        <v>26.46</v>
      </c>
      <c r="H14" s="527">
        <v>4.8000000000000001E-2</v>
      </c>
    </row>
    <row r="15" spans="2:8" s="68" customFormat="1" ht="13.5" thickTop="1" thickBot="1" x14ac:dyDescent="0.25">
      <c r="B15" s="522" t="s">
        <v>355</v>
      </c>
      <c r="C15" s="41">
        <v>5.68</v>
      </c>
      <c r="D15" s="41">
        <v>7.04</v>
      </c>
      <c r="E15" s="41">
        <v>6.11</v>
      </c>
      <c r="F15" s="41">
        <v>8.06</v>
      </c>
      <c r="G15" s="41">
        <v>6.2279999999999998</v>
      </c>
      <c r="H15" s="526">
        <v>9.6000000000000002E-2</v>
      </c>
    </row>
    <row r="16" spans="2:8" s="68" customFormat="1" ht="13.5" thickTop="1" thickBot="1" x14ac:dyDescent="0.25">
      <c r="B16" s="522" t="s">
        <v>356</v>
      </c>
      <c r="C16" s="41">
        <v>19.579999999999998</v>
      </c>
      <c r="D16" s="41">
        <v>18.79</v>
      </c>
      <c r="E16" s="41">
        <v>17.309999999999999</v>
      </c>
      <c r="F16" s="41">
        <v>18.87</v>
      </c>
      <c r="G16" s="41">
        <v>20.18</v>
      </c>
      <c r="H16" s="526">
        <v>3.1E-2</v>
      </c>
    </row>
    <row r="17" spans="2:7" s="20" customFormat="1" ht="11.25" thickTop="1" x14ac:dyDescent="0.15">
      <c r="B17" s="820" t="s">
        <v>360</v>
      </c>
      <c r="C17" s="820"/>
      <c r="D17" s="820"/>
      <c r="E17" s="820"/>
      <c r="F17" s="820"/>
      <c r="G17" s="820"/>
    </row>
    <row r="25" spans="2:7" ht="15" thickBot="1" x14ac:dyDescent="0.25"/>
    <row r="26" spans="2:7" x14ac:dyDescent="0.2">
      <c r="B26" s="524"/>
    </row>
    <row r="30" spans="2:7" x14ac:dyDescent="0.2">
      <c r="C30" s="42"/>
      <c r="D30" s="42"/>
      <c r="E30" s="42"/>
      <c r="F30" s="42"/>
      <c r="G30" s="42"/>
    </row>
    <row r="31" spans="2:7" x14ac:dyDescent="0.2">
      <c r="C31" s="42"/>
      <c r="D31" s="42"/>
      <c r="E31" s="42"/>
      <c r="F31" s="42"/>
      <c r="G31" s="42"/>
    </row>
    <row r="32" spans="2:7" x14ac:dyDescent="0.2">
      <c r="C32" s="42"/>
      <c r="D32" s="42"/>
      <c r="E32" s="42"/>
      <c r="F32" s="42"/>
      <c r="G32" s="42"/>
    </row>
    <row r="33" spans="3:7" x14ac:dyDescent="0.2">
      <c r="C33" s="42"/>
      <c r="D33" s="42"/>
      <c r="E33" s="42"/>
      <c r="F33" s="42"/>
      <c r="G33" s="42"/>
    </row>
    <row r="34" spans="3:7" x14ac:dyDescent="0.2">
      <c r="C34" s="42"/>
      <c r="D34" s="42"/>
      <c r="E34" s="42"/>
      <c r="F34" s="42"/>
      <c r="G34" s="42"/>
    </row>
    <row r="35" spans="3:7" x14ac:dyDescent="0.2">
      <c r="C35" s="42"/>
      <c r="D35" s="42"/>
      <c r="E35" s="42"/>
      <c r="F35" s="42"/>
      <c r="G35" s="42"/>
    </row>
    <row r="36" spans="3:7" x14ac:dyDescent="0.2">
      <c r="C36" s="42"/>
      <c r="D36" s="42"/>
      <c r="E36" s="42"/>
      <c r="F36" s="42"/>
      <c r="G36" s="42"/>
    </row>
    <row r="44" spans="3:7" x14ac:dyDescent="0.2">
      <c r="D44" s="728"/>
    </row>
  </sheetData>
  <mergeCells count="6">
    <mergeCell ref="B3:G3"/>
    <mergeCell ref="B17:G17"/>
    <mergeCell ref="B1:H1"/>
    <mergeCell ref="C5:F5"/>
    <mergeCell ref="H5:H6"/>
    <mergeCell ref="C7:G7"/>
  </mergeCells>
  <hyperlinks>
    <hyperlink ref="B1:C1" location="Cuprins_ro!B4" display="I. Balanța de plăți a Republicii Moldova în trimestrul I 2023 (date provizorii)" xr:uid="{C2E951DE-7F6C-4FAB-A676-52B6E8587CD9}"/>
  </hyperlink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T62"/>
  <sheetViews>
    <sheetView showGridLines="0" showRowColHeaders="0" zoomScaleNormal="100" workbookViewId="0"/>
  </sheetViews>
  <sheetFormatPr defaultColWidth="9.140625" defaultRowHeight="10.5" x14ac:dyDescent="0.15"/>
  <cols>
    <col min="1" max="1" width="5.7109375" style="204" customWidth="1"/>
    <col min="2" max="2" width="45.28515625" style="204" customWidth="1"/>
    <col min="3" max="7" width="14" style="204" customWidth="1"/>
    <col min="8" max="16" width="9.140625" style="364"/>
    <col min="17" max="16384" width="9.140625" style="204"/>
  </cols>
  <sheetData>
    <row r="1" spans="2:16" s="607" customFormat="1" ht="14.25" x14ac:dyDescent="0.2">
      <c r="B1" s="752" t="s">
        <v>130</v>
      </c>
      <c r="C1" s="753"/>
      <c r="D1" s="753"/>
      <c r="E1" s="753"/>
      <c r="F1" s="753"/>
      <c r="G1" s="753"/>
      <c r="H1" s="160"/>
      <c r="I1" s="160"/>
      <c r="J1" s="160"/>
      <c r="K1" s="160"/>
      <c r="L1" s="160"/>
      <c r="M1" s="160"/>
      <c r="N1" s="160"/>
      <c r="O1" s="160"/>
      <c r="P1" s="160"/>
    </row>
    <row r="2" spans="2:16" ht="11.25" customHeight="1" x14ac:dyDescent="0.15"/>
    <row r="3" spans="2:16" s="656" customFormat="1" ht="30" customHeight="1" x14ac:dyDescent="0.25">
      <c r="B3" s="831" t="s">
        <v>179</v>
      </c>
      <c r="C3" s="831"/>
      <c r="D3" s="831"/>
      <c r="E3" s="831"/>
      <c r="F3" s="831"/>
      <c r="G3" s="831"/>
      <c r="H3" s="655"/>
      <c r="I3" s="655"/>
      <c r="J3" s="655"/>
      <c r="K3" s="655"/>
      <c r="L3" s="655"/>
      <c r="M3" s="655"/>
      <c r="N3" s="655"/>
      <c r="O3" s="655"/>
      <c r="P3" s="655"/>
    </row>
    <row r="4" spans="2:16" ht="5.0999999999999996" customHeight="1" x14ac:dyDescent="0.15">
      <c r="B4" s="364"/>
      <c r="C4" s="364"/>
      <c r="D4" s="364"/>
      <c r="E4" s="364"/>
      <c r="F4" s="364"/>
      <c r="G4" s="364"/>
    </row>
    <row r="5" spans="2:16" s="420" customFormat="1" ht="14.25" x14ac:dyDescent="0.2">
      <c r="B5" s="832" t="s">
        <v>178</v>
      </c>
      <c r="C5" s="832"/>
      <c r="D5" s="832"/>
      <c r="E5" s="832"/>
      <c r="F5" s="832"/>
      <c r="G5" s="832"/>
      <c r="H5" s="419"/>
      <c r="I5" s="419"/>
      <c r="J5" s="419"/>
      <c r="K5" s="419"/>
      <c r="L5" s="419"/>
      <c r="M5" s="419"/>
      <c r="N5" s="419"/>
      <c r="O5" s="419"/>
      <c r="P5" s="419"/>
    </row>
    <row r="14" spans="2:16" ht="14.1" customHeight="1" x14ac:dyDescent="0.15"/>
    <row r="15" spans="2:16" ht="14.1" customHeight="1" x14ac:dyDescent="0.15"/>
    <row r="16" spans="2:16" ht="14.1" customHeight="1" x14ac:dyDescent="0.15"/>
    <row r="17" spans="2:16" ht="14.1" customHeight="1" x14ac:dyDescent="0.15"/>
    <row r="18" spans="2:16" ht="14.1" customHeight="1" x14ac:dyDescent="0.15"/>
    <row r="19" spans="2:16" ht="14.1" customHeight="1" x14ac:dyDescent="0.15"/>
    <row r="20" spans="2:16" ht="14.1" customHeight="1" x14ac:dyDescent="0.15"/>
    <row r="21" spans="2:16" ht="14.1" customHeight="1" x14ac:dyDescent="0.15"/>
    <row r="22" spans="2:16" ht="14.1" customHeight="1" x14ac:dyDescent="0.15"/>
    <row r="23" spans="2:16" ht="14.1" customHeight="1" x14ac:dyDescent="0.15"/>
    <row r="24" spans="2:16" ht="14.1" customHeight="1" x14ac:dyDescent="0.15"/>
    <row r="25" spans="2:16" ht="14.1" customHeight="1" x14ac:dyDescent="0.15"/>
    <row r="26" spans="2:16" ht="14.1" customHeight="1" x14ac:dyDescent="0.15"/>
    <row r="27" spans="2:16" s="659" customFormat="1" ht="12.75" x14ac:dyDescent="0.2">
      <c r="B27" s="599" t="s">
        <v>86</v>
      </c>
      <c r="C27" s="657"/>
      <c r="D27" s="833" t="s">
        <v>87</v>
      </c>
      <c r="E27" s="834"/>
      <c r="F27" s="834"/>
      <c r="G27" s="834"/>
      <c r="H27" s="658"/>
      <c r="I27" s="658"/>
      <c r="J27" s="658"/>
      <c r="K27" s="658"/>
      <c r="L27" s="658"/>
      <c r="M27" s="658"/>
      <c r="N27" s="658"/>
      <c r="O27" s="658"/>
      <c r="P27" s="658"/>
    </row>
    <row r="28" spans="2:16" x14ac:dyDescent="0.15">
      <c r="B28" s="329"/>
      <c r="C28" s="329"/>
      <c r="D28" s="329"/>
      <c r="E28" s="329"/>
      <c r="F28" s="329"/>
      <c r="G28" s="329"/>
    </row>
    <row r="29" spans="2:16" ht="27" customHeight="1" x14ac:dyDescent="0.15">
      <c r="B29" s="329"/>
      <c r="C29" s="329"/>
      <c r="D29" s="329"/>
      <c r="E29" s="329"/>
      <c r="F29" s="329"/>
      <c r="G29" s="329"/>
    </row>
    <row r="30" spans="2:16" ht="27" customHeight="1" x14ac:dyDescent="0.15">
      <c r="B30" s="329"/>
      <c r="C30" s="329"/>
      <c r="D30" s="329"/>
      <c r="E30" s="329"/>
      <c r="F30" s="329"/>
      <c r="G30" s="329"/>
    </row>
    <row r="31" spans="2:16" ht="27" customHeight="1" x14ac:dyDescent="0.15">
      <c r="B31" s="329"/>
      <c r="C31" s="329"/>
      <c r="D31" s="329"/>
      <c r="E31" s="329"/>
      <c r="F31" s="329"/>
      <c r="G31" s="329"/>
    </row>
    <row r="32" spans="2:16" ht="27" customHeight="1" x14ac:dyDescent="0.15">
      <c r="B32" s="329"/>
      <c r="C32" s="329"/>
      <c r="D32" s="329"/>
      <c r="E32" s="329"/>
      <c r="F32" s="329"/>
      <c r="G32" s="329"/>
    </row>
    <row r="33" spans="1:20" ht="27" customHeight="1" x14ac:dyDescent="0.15">
      <c r="B33" s="329"/>
      <c r="C33" s="329"/>
      <c r="D33" s="329"/>
      <c r="E33" s="329"/>
      <c r="F33" s="329"/>
      <c r="G33" s="329"/>
    </row>
    <row r="34" spans="1:20" ht="27" customHeight="1" x14ac:dyDescent="0.15">
      <c r="B34" s="329"/>
      <c r="C34" s="329"/>
      <c r="D34" s="329"/>
      <c r="E34" s="329"/>
      <c r="F34" s="329"/>
      <c r="G34" s="329"/>
    </row>
    <row r="35" spans="1:20" ht="27" customHeight="1" x14ac:dyDescent="0.15">
      <c r="B35" s="329"/>
      <c r="C35" s="329"/>
      <c r="D35" s="329"/>
      <c r="E35" s="329"/>
      <c r="F35" s="329"/>
      <c r="G35" s="329"/>
    </row>
    <row r="36" spans="1:20" ht="27" customHeight="1" x14ac:dyDescent="0.15">
      <c r="B36" s="329"/>
      <c r="C36" s="329"/>
      <c r="D36" s="329"/>
      <c r="E36" s="329"/>
      <c r="F36" s="329"/>
      <c r="G36" s="329"/>
    </row>
    <row r="37" spans="1:20" ht="27" customHeight="1" x14ac:dyDescent="0.15">
      <c r="B37" s="329"/>
      <c r="C37" s="329"/>
      <c r="D37" s="329"/>
      <c r="E37" s="329"/>
      <c r="F37" s="329"/>
      <c r="G37" s="329"/>
    </row>
    <row r="38" spans="1:20" s="9" customFormat="1" ht="15" customHeight="1" x14ac:dyDescent="0.2">
      <c r="B38" s="270"/>
      <c r="C38" s="270"/>
      <c r="D38" s="270"/>
      <c r="E38" s="270"/>
      <c r="F38" s="270"/>
      <c r="G38" s="270"/>
      <c r="H38" s="365"/>
      <c r="I38" s="366"/>
      <c r="J38" s="366"/>
      <c r="K38" s="366"/>
      <c r="L38" s="160"/>
      <c r="M38" s="160"/>
      <c r="N38" s="367"/>
      <c r="O38" s="160"/>
      <c r="P38" s="160"/>
    </row>
    <row r="39" spans="1:20" s="9" customFormat="1" ht="11.25" customHeight="1" x14ac:dyDescent="0.2">
      <c r="B39" s="250"/>
      <c r="C39" s="250"/>
      <c r="D39" s="734"/>
      <c r="E39" s="250"/>
      <c r="F39" s="250"/>
      <c r="G39" s="250"/>
      <c r="H39" s="368"/>
      <c r="I39" s="366"/>
      <c r="J39" s="366"/>
      <c r="K39" s="366"/>
      <c r="L39" s="160"/>
      <c r="M39" s="160"/>
      <c r="N39" s="367"/>
      <c r="O39" s="160"/>
      <c r="P39" s="160"/>
    </row>
    <row r="40" spans="1:20" ht="11.25" customHeight="1" x14ac:dyDescent="0.15">
      <c r="B40" s="830"/>
      <c r="C40" s="828">
        <v>2024</v>
      </c>
      <c r="D40" s="829"/>
      <c r="E40" s="829"/>
      <c r="F40" s="829"/>
      <c r="G40" s="487">
        <v>2025</v>
      </c>
    </row>
    <row r="41" spans="1:20" x14ac:dyDescent="0.15">
      <c r="B41" s="830"/>
      <c r="C41" s="595" t="s">
        <v>0</v>
      </c>
      <c r="D41" s="595" t="s">
        <v>1</v>
      </c>
      <c r="E41" s="595" t="s">
        <v>2</v>
      </c>
      <c r="F41" s="595" t="s">
        <v>3</v>
      </c>
      <c r="G41" s="595" t="s">
        <v>0</v>
      </c>
    </row>
    <row r="42" spans="1:20" x14ac:dyDescent="0.15">
      <c r="B42" s="155" t="s">
        <v>345</v>
      </c>
      <c r="C42" s="660">
        <v>0.02</v>
      </c>
      <c r="D42" s="660">
        <v>0.01</v>
      </c>
      <c r="E42" s="660">
        <v>1E-3</v>
      </c>
      <c r="F42" s="660">
        <v>8.0000000000000002E-3</v>
      </c>
      <c r="G42" s="660">
        <v>1E-3</v>
      </c>
      <c r="H42" s="273"/>
      <c r="I42" s="273"/>
      <c r="J42" s="273"/>
      <c r="K42" s="273"/>
      <c r="L42" s="273"/>
      <c r="M42" s="273"/>
      <c r="N42" s="273"/>
      <c r="O42" s="273"/>
      <c r="P42" s="369"/>
      <c r="Q42" s="205"/>
      <c r="R42" s="205"/>
      <c r="S42" s="205"/>
      <c r="T42" s="205"/>
    </row>
    <row r="43" spans="1:20" x14ac:dyDescent="0.15">
      <c r="B43" s="155" t="s">
        <v>361</v>
      </c>
      <c r="C43" s="661">
        <v>167.5</v>
      </c>
      <c r="D43" s="661">
        <v>216.20999999999998</v>
      </c>
      <c r="E43" s="661">
        <v>199.58</v>
      </c>
      <c r="F43" s="661">
        <v>189.45999999999998</v>
      </c>
      <c r="G43" s="661">
        <v>133.24513440999999</v>
      </c>
      <c r="H43" s="273"/>
      <c r="I43" s="273"/>
      <c r="J43" s="273"/>
      <c r="K43" s="273"/>
      <c r="L43" s="273"/>
      <c r="M43" s="273"/>
      <c r="N43" s="273"/>
      <c r="O43" s="273"/>
      <c r="P43" s="369"/>
      <c r="Q43" s="205"/>
      <c r="R43" s="205"/>
      <c r="S43" s="205"/>
      <c r="T43" s="205"/>
    </row>
    <row r="44" spans="1:20" x14ac:dyDescent="0.15">
      <c r="B44" s="155" t="s">
        <v>362</v>
      </c>
      <c r="C44" s="661">
        <v>-92.990000000000009</v>
      </c>
      <c r="D44" s="661">
        <v>-174.89000000000001</v>
      </c>
      <c r="E44" s="661">
        <v>-196.5</v>
      </c>
      <c r="F44" s="661">
        <v>-153.32999999999998</v>
      </c>
      <c r="G44" s="661">
        <v>-130.25178592999998</v>
      </c>
      <c r="H44" s="273"/>
      <c r="I44" s="273"/>
      <c r="J44" s="273"/>
      <c r="K44" s="273"/>
      <c r="L44" s="273"/>
      <c r="M44" s="273"/>
      <c r="N44" s="273"/>
      <c r="O44" s="273"/>
      <c r="P44" s="369"/>
      <c r="Q44" s="205"/>
      <c r="R44" s="205"/>
      <c r="S44" s="205"/>
      <c r="T44" s="205"/>
    </row>
    <row r="45" spans="1:20" x14ac:dyDescent="0.15">
      <c r="B45" s="155" t="s">
        <v>363</v>
      </c>
      <c r="C45" s="661">
        <v>0.98</v>
      </c>
      <c r="D45" s="661">
        <v>1.05</v>
      </c>
      <c r="E45" s="661">
        <v>3.0000000000000027E-2</v>
      </c>
      <c r="F45" s="661">
        <v>0.83000000000000007</v>
      </c>
      <c r="G45" s="661">
        <v>1.66</v>
      </c>
      <c r="H45" s="273"/>
      <c r="I45" s="273"/>
      <c r="J45" s="273"/>
      <c r="K45" s="273"/>
      <c r="L45" s="273"/>
      <c r="M45" s="273"/>
      <c r="N45" s="273"/>
      <c r="O45" s="273"/>
      <c r="P45" s="369"/>
      <c r="Q45" s="205"/>
      <c r="R45" s="205"/>
      <c r="S45" s="205"/>
      <c r="T45" s="205"/>
    </row>
    <row r="46" spans="1:20" x14ac:dyDescent="0.15">
      <c r="B46" s="206" t="s">
        <v>106</v>
      </c>
      <c r="C46" s="661">
        <v>75.489999999999981</v>
      </c>
      <c r="D46" s="661">
        <v>42.369999999999891</v>
      </c>
      <c r="E46" s="661">
        <v>3.1099999999999568</v>
      </c>
      <c r="F46" s="661">
        <v>36.959999999999951</v>
      </c>
      <c r="G46" s="661">
        <v>4.6497637000000225</v>
      </c>
      <c r="H46" s="273"/>
      <c r="I46" s="273"/>
      <c r="J46" s="273"/>
      <c r="K46" s="273"/>
      <c r="L46" s="273"/>
      <c r="M46" s="273"/>
      <c r="N46" s="273"/>
      <c r="O46" s="273"/>
      <c r="P46" s="369"/>
      <c r="Q46" s="205"/>
      <c r="R46" s="205"/>
      <c r="S46" s="205"/>
      <c r="T46" s="205"/>
    </row>
    <row r="47" spans="1:20" x14ac:dyDescent="0.15">
      <c r="C47" s="207"/>
      <c r="D47" s="207"/>
      <c r="E47" s="207"/>
      <c r="F47" s="207"/>
    </row>
    <row r="48" spans="1:20" x14ac:dyDescent="0.15">
      <c r="A48" s="204" t="s">
        <v>86</v>
      </c>
      <c r="B48" s="573" t="s">
        <v>247</v>
      </c>
      <c r="C48" s="574">
        <v>155.70072123</v>
      </c>
      <c r="D48" s="572">
        <v>1</v>
      </c>
      <c r="E48" s="207"/>
      <c r="F48" s="207"/>
    </row>
    <row r="49" spans="1:7" x14ac:dyDescent="0.15">
      <c r="B49" s="573" t="s">
        <v>248</v>
      </c>
      <c r="C49" s="574">
        <v>52.000989450000006</v>
      </c>
      <c r="D49" s="572">
        <v>1</v>
      </c>
      <c r="E49" s="207"/>
      <c r="F49" s="207"/>
    </row>
    <row r="50" spans="1:7" x14ac:dyDescent="0.15">
      <c r="B50" s="575" t="s">
        <v>249</v>
      </c>
      <c r="C50" s="574">
        <v>1.0800000000000267</v>
      </c>
      <c r="D50" s="572">
        <v>1</v>
      </c>
    </row>
    <row r="51" spans="1:7" x14ac:dyDescent="0.15">
      <c r="A51" s="204" t="s">
        <v>87</v>
      </c>
      <c r="B51" s="573" t="s">
        <v>247</v>
      </c>
      <c r="C51" s="574">
        <v>22.455586820000001</v>
      </c>
      <c r="D51" s="572">
        <v>1</v>
      </c>
    </row>
    <row r="52" spans="1:7" x14ac:dyDescent="0.15">
      <c r="B52" s="573" t="s">
        <v>248</v>
      </c>
      <c r="C52" s="574">
        <v>182.25277538</v>
      </c>
      <c r="D52" s="572">
        <v>1</v>
      </c>
    </row>
    <row r="53" spans="1:7" x14ac:dyDescent="0.15">
      <c r="B53" s="573" t="s">
        <v>249</v>
      </c>
      <c r="C53" s="574">
        <v>-0.57641522000000123</v>
      </c>
      <c r="D53" s="572">
        <v>1</v>
      </c>
    </row>
    <row r="54" spans="1:7" x14ac:dyDescent="0.15">
      <c r="C54" s="209"/>
      <c r="D54" s="571"/>
    </row>
    <row r="55" spans="1:7" x14ac:dyDescent="0.15">
      <c r="C55" s="209"/>
    </row>
    <row r="56" spans="1:7" x14ac:dyDescent="0.15">
      <c r="B56" s="573" t="s">
        <v>250</v>
      </c>
      <c r="C56" s="574">
        <v>44.34</v>
      </c>
    </row>
    <row r="57" spans="1:7" x14ac:dyDescent="0.15">
      <c r="B57" s="573" t="s">
        <v>251</v>
      </c>
      <c r="C57" s="574">
        <v>7.6609894500000024</v>
      </c>
      <c r="D57" s="208"/>
      <c r="E57" s="208"/>
      <c r="F57" s="208"/>
      <c r="G57" s="208"/>
    </row>
    <row r="58" spans="1:7" x14ac:dyDescent="0.15">
      <c r="C58" s="209"/>
      <c r="D58" s="208"/>
      <c r="E58" s="208"/>
      <c r="F58" s="208"/>
      <c r="G58" s="208"/>
    </row>
    <row r="59" spans="1:7" x14ac:dyDescent="0.15">
      <c r="C59" s="209"/>
      <c r="D59" s="208"/>
      <c r="E59" s="208"/>
      <c r="F59" s="208"/>
      <c r="G59" s="208"/>
    </row>
    <row r="60" spans="1:7" x14ac:dyDescent="0.15">
      <c r="B60" s="573" t="s">
        <v>252</v>
      </c>
      <c r="C60" s="574">
        <v>144.54</v>
      </c>
      <c r="D60" s="208"/>
      <c r="E60" s="208"/>
      <c r="F60" s="208"/>
      <c r="G60" s="208"/>
    </row>
    <row r="61" spans="1:7" x14ac:dyDescent="0.15">
      <c r="B61" s="573" t="s">
        <v>253</v>
      </c>
      <c r="C61" s="574">
        <v>37.712775380000011</v>
      </c>
      <c r="D61" s="208"/>
      <c r="E61" s="208"/>
      <c r="F61" s="208"/>
      <c r="G61" s="208"/>
    </row>
    <row r="62" spans="1:7" x14ac:dyDescent="0.15">
      <c r="C62" s="209"/>
      <c r="D62" s="209"/>
      <c r="E62" s="209"/>
      <c r="F62" s="209"/>
      <c r="G62" s="209"/>
    </row>
  </sheetData>
  <mergeCells count="6">
    <mergeCell ref="C40:F40"/>
    <mergeCell ref="B40:B41"/>
    <mergeCell ref="B1:G1"/>
    <mergeCell ref="B3:G3"/>
    <mergeCell ref="B5:G5"/>
    <mergeCell ref="D27:G27"/>
  </mergeCells>
  <hyperlinks>
    <hyperlink ref="B1:C1" location="Cuprins_ro!B4" display="I. Balanța de plăți a Republicii Moldova în trimestrul I 2023 (date provizorii)" xr:uid="{72E36ACC-6A8D-41D1-8E92-934BD9D921B2}"/>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B1:G70"/>
  <sheetViews>
    <sheetView showGridLines="0" showRowColHeaders="0" zoomScaleNormal="100" workbookViewId="0"/>
  </sheetViews>
  <sheetFormatPr defaultColWidth="9.140625" defaultRowHeight="10.5" x14ac:dyDescent="0.15"/>
  <cols>
    <col min="1" max="1" width="5.7109375" style="210" customWidth="1"/>
    <col min="2" max="2" width="49.42578125" style="210" customWidth="1"/>
    <col min="3" max="7" width="11.28515625" style="210" customWidth="1"/>
    <col min="8" max="16384" width="9.140625" style="210"/>
  </cols>
  <sheetData>
    <row r="1" spans="2:7" s="607" customFormat="1" ht="14.25" x14ac:dyDescent="0.2">
      <c r="B1" s="752" t="s">
        <v>130</v>
      </c>
      <c r="C1" s="753"/>
      <c r="D1" s="753"/>
      <c r="E1" s="753"/>
      <c r="F1" s="753"/>
      <c r="G1" s="753"/>
    </row>
    <row r="2" spans="2:7" ht="11.25" customHeight="1" x14ac:dyDescent="0.15"/>
    <row r="3" spans="2:7" s="656" customFormat="1" ht="30" customHeight="1" x14ac:dyDescent="0.25">
      <c r="B3" s="831" t="s">
        <v>136</v>
      </c>
      <c r="C3" s="831"/>
      <c r="D3" s="831"/>
      <c r="E3" s="831"/>
      <c r="F3" s="831"/>
      <c r="G3" s="831"/>
    </row>
    <row r="4" spans="2:7" ht="5.0999999999999996" customHeight="1" x14ac:dyDescent="0.15"/>
    <row r="5" spans="2:7" s="421" customFormat="1" ht="14.25" x14ac:dyDescent="0.2">
      <c r="B5" s="835" t="s">
        <v>186</v>
      </c>
      <c r="C5" s="835"/>
      <c r="D5" s="835"/>
      <c r="E5" s="835"/>
      <c r="F5" s="835"/>
      <c r="G5" s="835"/>
    </row>
    <row r="27" spans="2:7" x14ac:dyDescent="0.15">
      <c r="B27" s="370"/>
      <c r="C27" s="370"/>
      <c r="D27" s="370"/>
      <c r="E27" s="370"/>
      <c r="F27" s="370"/>
      <c r="G27" s="370"/>
    </row>
    <row r="28" spans="2:7" s="371" customFormat="1" ht="12.75" x14ac:dyDescent="0.2">
      <c r="B28" s="599" t="s">
        <v>86</v>
      </c>
      <c r="C28" s="833" t="s">
        <v>87</v>
      </c>
      <c r="D28" s="834"/>
      <c r="E28" s="834"/>
      <c r="F28" s="834"/>
      <c r="G28" s="834"/>
    </row>
    <row r="29" spans="2:7" x14ac:dyDescent="0.15">
      <c r="B29" s="370"/>
      <c r="C29" s="370"/>
      <c r="D29" s="370"/>
      <c r="E29" s="370"/>
      <c r="F29" s="370"/>
      <c r="G29" s="370"/>
    </row>
    <row r="30" spans="2:7" x14ac:dyDescent="0.15">
      <c r="B30" s="370"/>
      <c r="C30" s="370"/>
      <c r="D30" s="370"/>
      <c r="E30" s="370"/>
      <c r="F30" s="370"/>
      <c r="G30" s="370"/>
    </row>
    <row r="31" spans="2:7" x14ac:dyDescent="0.15">
      <c r="B31" s="370"/>
      <c r="C31" s="370"/>
      <c r="D31" s="370"/>
      <c r="E31" s="370"/>
      <c r="F31" s="370"/>
      <c r="G31" s="370"/>
    </row>
    <row r="32" spans="2:7" x14ac:dyDescent="0.15">
      <c r="B32" s="370"/>
      <c r="C32" s="370"/>
      <c r="D32" s="370"/>
      <c r="E32" s="370"/>
      <c r="F32" s="370"/>
      <c r="G32" s="370"/>
    </row>
    <row r="33" spans="2:7" x14ac:dyDescent="0.15">
      <c r="B33" s="370"/>
      <c r="C33" s="370"/>
      <c r="D33" s="370"/>
      <c r="E33" s="370"/>
      <c r="F33" s="370"/>
      <c r="G33" s="370"/>
    </row>
    <row r="34" spans="2:7" x14ac:dyDescent="0.15">
      <c r="B34" s="370"/>
      <c r="C34" s="370"/>
      <c r="D34" s="370"/>
      <c r="E34" s="370"/>
      <c r="F34" s="370"/>
      <c r="G34" s="370"/>
    </row>
    <row r="35" spans="2:7" x14ac:dyDescent="0.15">
      <c r="B35" s="370"/>
      <c r="C35" s="370"/>
      <c r="D35" s="370"/>
      <c r="E35" s="370"/>
      <c r="F35" s="370"/>
      <c r="G35" s="370"/>
    </row>
    <row r="36" spans="2:7" x14ac:dyDescent="0.15">
      <c r="B36" s="370"/>
      <c r="C36" s="370"/>
      <c r="D36" s="370"/>
      <c r="E36" s="370"/>
      <c r="F36" s="370"/>
      <c r="G36" s="370"/>
    </row>
    <row r="37" spans="2:7" x14ac:dyDescent="0.15">
      <c r="B37" s="370"/>
      <c r="C37" s="370"/>
      <c r="D37" s="370"/>
      <c r="E37" s="370"/>
      <c r="F37" s="370"/>
      <c r="G37" s="370"/>
    </row>
    <row r="38" spans="2:7" x14ac:dyDescent="0.15">
      <c r="B38" s="370"/>
      <c r="C38" s="370"/>
      <c r="D38" s="370"/>
      <c r="E38" s="370"/>
      <c r="F38" s="370"/>
      <c r="G38" s="370"/>
    </row>
    <row r="39" spans="2:7" x14ac:dyDescent="0.15">
      <c r="B39" s="370"/>
      <c r="C39" s="370"/>
      <c r="D39" s="370"/>
      <c r="E39" s="370"/>
      <c r="F39" s="370"/>
      <c r="G39" s="370"/>
    </row>
    <row r="40" spans="2:7" x14ac:dyDescent="0.15">
      <c r="B40" s="370"/>
      <c r="C40" s="370"/>
      <c r="D40" s="370"/>
      <c r="E40" s="370"/>
      <c r="F40" s="370"/>
      <c r="G40" s="370"/>
    </row>
    <row r="41" spans="2:7" x14ac:dyDescent="0.15">
      <c r="B41" s="370"/>
      <c r="C41" s="370"/>
      <c r="D41" s="370"/>
      <c r="E41" s="370"/>
      <c r="F41" s="370"/>
      <c r="G41" s="370"/>
    </row>
    <row r="42" spans="2:7" x14ac:dyDescent="0.15">
      <c r="B42" s="370"/>
      <c r="C42" s="370"/>
      <c r="D42" s="370"/>
      <c r="E42" s="370"/>
      <c r="F42" s="370"/>
      <c r="G42" s="370"/>
    </row>
    <row r="43" spans="2:7" x14ac:dyDescent="0.15">
      <c r="B43" s="370"/>
      <c r="C43" s="370"/>
      <c r="D43" s="370"/>
      <c r="E43" s="370"/>
      <c r="F43" s="370"/>
      <c r="G43" s="370"/>
    </row>
    <row r="44" spans="2:7" x14ac:dyDescent="0.15">
      <c r="B44" s="370"/>
      <c r="C44" s="370"/>
      <c r="D44" s="733"/>
      <c r="E44" s="370"/>
      <c r="F44" s="370"/>
      <c r="G44" s="370"/>
    </row>
    <row r="45" spans="2:7" x14ac:dyDescent="0.15">
      <c r="B45" s="370"/>
      <c r="C45" s="370"/>
      <c r="D45" s="370"/>
      <c r="E45" s="370"/>
      <c r="F45" s="370"/>
      <c r="G45" s="370"/>
    </row>
    <row r="46" spans="2:7" s="662" customFormat="1" ht="12.75" x14ac:dyDescent="0.2">
      <c r="B46" s="833" t="s">
        <v>85</v>
      </c>
      <c r="C46" s="834"/>
      <c r="D46" s="834"/>
      <c r="E46" s="834"/>
      <c r="F46" s="834"/>
      <c r="G46" s="834"/>
    </row>
    <row r="47" spans="2:7" x14ac:dyDescent="0.15">
      <c r="B47" s="370"/>
      <c r="C47" s="370"/>
      <c r="D47" s="370"/>
      <c r="E47" s="370"/>
      <c r="F47" s="370"/>
      <c r="G47" s="370"/>
    </row>
    <row r="48" spans="2:7" x14ac:dyDescent="0.15">
      <c r="B48" s="370"/>
      <c r="C48" s="370"/>
      <c r="D48" s="370"/>
      <c r="E48" s="370"/>
      <c r="F48" s="370"/>
      <c r="G48" s="370"/>
    </row>
    <row r="49" spans="2:7" x14ac:dyDescent="0.15">
      <c r="B49" s="370"/>
      <c r="C49" s="370"/>
      <c r="D49" s="370"/>
      <c r="E49" s="370"/>
      <c r="F49" s="370"/>
      <c r="G49" s="370"/>
    </row>
    <row r="50" spans="2:7" x14ac:dyDescent="0.15">
      <c r="B50" s="370"/>
      <c r="C50" s="370"/>
      <c r="D50" s="370"/>
      <c r="E50" s="370"/>
      <c r="F50" s="370"/>
      <c r="G50" s="370"/>
    </row>
    <row r="51" spans="2:7" x14ac:dyDescent="0.15">
      <c r="B51" s="370"/>
      <c r="C51" s="370"/>
      <c r="D51" s="370"/>
      <c r="E51" s="370"/>
      <c r="F51" s="370"/>
      <c r="G51" s="370"/>
    </row>
    <row r="53" spans="2:7" x14ac:dyDescent="0.15">
      <c r="B53" s="760" t="s">
        <v>522</v>
      </c>
      <c r="C53" s="760"/>
      <c r="D53" s="760"/>
      <c r="E53" s="760"/>
      <c r="F53" s="760"/>
      <c r="G53" s="760"/>
    </row>
    <row r="55" spans="2:7" ht="11.25" x14ac:dyDescent="0.2">
      <c r="B55" s="836"/>
      <c r="C55" s="837">
        <v>2024</v>
      </c>
      <c r="D55" s="837"/>
      <c r="E55" s="837"/>
      <c r="F55" s="837"/>
      <c r="G55" s="449">
        <v>2025</v>
      </c>
    </row>
    <row r="56" spans="2:7" s="663" customFormat="1" ht="11.25" x14ac:dyDescent="0.2">
      <c r="B56" s="836"/>
      <c r="C56" s="600" t="s">
        <v>0</v>
      </c>
      <c r="D56" s="600" t="s">
        <v>1</v>
      </c>
      <c r="E56" s="600" t="s">
        <v>2</v>
      </c>
      <c r="F56" s="600" t="s">
        <v>3</v>
      </c>
      <c r="G56" s="600" t="s">
        <v>0</v>
      </c>
    </row>
    <row r="57" spans="2:7" s="663" customFormat="1" ht="11.25" x14ac:dyDescent="0.2">
      <c r="B57" s="450" t="s">
        <v>106</v>
      </c>
      <c r="C57" s="451">
        <v>351.23000000000008</v>
      </c>
      <c r="D57" s="451">
        <v>380.30999999999995</v>
      </c>
      <c r="E57" s="451">
        <v>486.33000000000004</v>
      </c>
      <c r="F57" s="451">
        <v>408.31999999999994</v>
      </c>
      <c r="G57" s="451">
        <v>400.38</v>
      </c>
    </row>
    <row r="58" spans="2:7" s="663" customFormat="1" ht="11.25" x14ac:dyDescent="0.2">
      <c r="B58" s="450" t="s">
        <v>107</v>
      </c>
      <c r="C58" s="451">
        <v>72.490000000000009</v>
      </c>
      <c r="D58" s="451">
        <v>79.359999999999985</v>
      </c>
      <c r="E58" s="452">
        <v>162.91</v>
      </c>
      <c r="F58" s="452">
        <v>102.97</v>
      </c>
      <c r="G58" s="451">
        <v>117.64</v>
      </c>
    </row>
    <row r="59" spans="2:7" s="663" customFormat="1" ht="11.25" x14ac:dyDescent="0.2">
      <c r="B59" s="450" t="s">
        <v>108</v>
      </c>
      <c r="C59" s="451">
        <v>157.63999999999999</v>
      </c>
      <c r="D59" s="451">
        <v>154.64999999999998</v>
      </c>
      <c r="E59" s="452">
        <v>155.97000000000003</v>
      </c>
      <c r="F59" s="452">
        <v>164.25</v>
      </c>
      <c r="G59" s="451">
        <v>174.02</v>
      </c>
    </row>
    <row r="60" spans="2:7" s="663" customFormat="1" ht="11.25" x14ac:dyDescent="0.2">
      <c r="B60" s="450" t="s">
        <v>109</v>
      </c>
      <c r="C60" s="451">
        <f t="shared" ref="C60:F60" si="0">C57-C58-C59</f>
        <v>121.10000000000008</v>
      </c>
      <c r="D60" s="451">
        <f t="shared" si="0"/>
        <v>146.29999999999995</v>
      </c>
      <c r="E60" s="451">
        <f t="shared" si="0"/>
        <v>167.45000000000005</v>
      </c>
      <c r="F60" s="451">
        <f t="shared" si="0"/>
        <v>141.09999999999991</v>
      </c>
      <c r="G60" s="451">
        <v>108.72</v>
      </c>
    </row>
    <row r="61" spans="2:7" s="663" customFormat="1" ht="11.25" x14ac:dyDescent="0.2">
      <c r="B61" s="450" t="s">
        <v>110</v>
      </c>
      <c r="C61" s="453">
        <v>9.1407085280325724</v>
      </c>
      <c r="D61" s="453">
        <v>8.939617651888959</v>
      </c>
      <c r="E61" s="454">
        <v>9.3277807093615461</v>
      </c>
      <c r="F61" s="454">
        <v>8.3505030770706004</v>
      </c>
      <c r="G61" s="453">
        <v>10.1</v>
      </c>
    </row>
    <row r="63" spans="2:7" x14ac:dyDescent="0.15">
      <c r="B63" s="529"/>
    </row>
    <row r="64" spans="2:7" s="663" customFormat="1" ht="11.25" x14ac:dyDescent="0.2">
      <c r="B64" s="664"/>
      <c r="C64" s="600" t="s">
        <v>184</v>
      </c>
      <c r="D64" s="600" t="s">
        <v>185</v>
      </c>
    </row>
    <row r="65" spans="2:5" s="663" customFormat="1" ht="11.25" x14ac:dyDescent="0.2">
      <c r="B65" s="450" t="s">
        <v>180</v>
      </c>
      <c r="C65" s="528">
        <v>4.0000000000000001E-3</v>
      </c>
      <c r="D65" s="528">
        <v>0</v>
      </c>
      <c r="E65" s="665">
        <v>1</v>
      </c>
    </row>
    <row r="66" spans="2:5" s="663" customFormat="1" ht="11.25" x14ac:dyDescent="0.2">
      <c r="B66" s="450" t="s">
        <v>181</v>
      </c>
      <c r="C66" s="528">
        <v>2E-3</v>
      </c>
      <c r="D66" s="528">
        <v>6.0000000000000001E-3</v>
      </c>
      <c r="E66" s="665">
        <v>1</v>
      </c>
    </row>
    <row r="67" spans="2:5" s="663" customFormat="1" ht="11.25" x14ac:dyDescent="0.2">
      <c r="B67" s="450" t="s">
        <v>182</v>
      </c>
      <c r="C67" s="528">
        <v>0.23200000000000001</v>
      </c>
      <c r="D67" s="528">
        <v>2.9000000000000001E-2</v>
      </c>
      <c r="E67" s="665">
        <v>1</v>
      </c>
    </row>
    <row r="68" spans="2:5" s="663" customFormat="1" ht="11.25" x14ac:dyDescent="0.2">
      <c r="B68" s="450" t="s">
        <v>183</v>
      </c>
      <c r="C68" s="528">
        <v>2.1000000000000001E-2</v>
      </c>
      <c r="D68" s="528">
        <v>1E-3</v>
      </c>
      <c r="E68" s="665">
        <v>1</v>
      </c>
    </row>
    <row r="69" spans="2:5" s="663" customFormat="1" ht="11.25" x14ac:dyDescent="0.2">
      <c r="B69" s="450" t="s">
        <v>78</v>
      </c>
      <c r="C69" s="528">
        <v>0.499</v>
      </c>
      <c r="D69" s="528">
        <v>0.70699999999999996</v>
      </c>
      <c r="E69" s="665">
        <v>1</v>
      </c>
    </row>
    <row r="70" spans="2:5" s="663" customFormat="1" ht="11.25" x14ac:dyDescent="0.2">
      <c r="B70" s="450" t="s">
        <v>521</v>
      </c>
      <c r="C70" s="528">
        <v>0.24199999999999999</v>
      </c>
      <c r="D70" s="528">
        <v>0.25700000000000001</v>
      </c>
      <c r="E70" s="665">
        <v>1</v>
      </c>
    </row>
  </sheetData>
  <mergeCells count="8">
    <mergeCell ref="B1:G1"/>
    <mergeCell ref="B5:G5"/>
    <mergeCell ref="B3:G3"/>
    <mergeCell ref="B55:B56"/>
    <mergeCell ref="C55:F55"/>
    <mergeCell ref="B53:G53"/>
    <mergeCell ref="C28:G28"/>
    <mergeCell ref="B46:G46"/>
  </mergeCells>
  <hyperlinks>
    <hyperlink ref="B1:C1" location="Cuprins_ro!B4" display="I. Balanța de plăți a Republicii Moldova în trimestrul I 2023 (date provizorii)" xr:uid="{A5DA1466-3AC6-4B54-811A-C4C5FF4F31F2}"/>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N44"/>
  <sheetViews>
    <sheetView showGridLines="0" showRowColHeaders="0" zoomScaleNormal="100" workbookViewId="0"/>
  </sheetViews>
  <sheetFormatPr defaultRowHeight="12" customHeight="1" x14ac:dyDescent="0.2"/>
  <cols>
    <col min="1" max="1" width="5.7109375" style="218" customWidth="1"/>
    <col min="2" max="2" width="31.28515625" style="218" customWidth="1"/>
    <col min="3" max="7" width="13.85546875" style="218" customWidth="1"/>
    <col min="8" max="140" width="9.140625" style="218"/>
    <col min="141" max="141" width="44.85546875" style="218" customWidth="1"/>
    <col min="142" max="182" width="6.7109375" style="218" customWidth="1"/>
    <col min="183" max="183" width="5.42578125" style="218" bestFit="1" customWidth="1"/>
    <col min="184" max="185" width="5.7109375" style="218" bestFit="1" customWidth="1"/>
    <col min="186" max="186" width="5.5703125" style="218" bestFit="1" customWidth="1"/>
    <col min="187" max="187" width="5.42578125" style="218" bestFit="1" customWidth="1"/>
    <col min="188" max="189" width="5.7109375" style="218" bestFit="1" customWidth="1"/>
    <col min="190" max="190" width="5.28515625" style="218" bestFit="1" customWidth="1"/>
    <col min="191" max="191" width="5.42578125" style="218" bestFit="1" customWidth="1"/>
    <col min="192" max="193" width="5.7109375" style="218" bestFit="1" customWidth="1"/>
    <col min="194" max="228" width="6.7109375" style="218" customWidth="1"/>
    <col min="229" max="229" width="5.7109375" style="218" bestFit="1" customWidth="1"/>
    <col min="230" max="232" width="5.7109375" style="218" customWidth="1"/>
    <col min="233" max="233" width="6.7109375" style="218" bestFit="1" customWidth="1"/>
    <col min="234" max="240" width="6.7109375" style="218" customWidth="1"/>
    <col min="241" max="241" width="5.5703125" style="218" bestFit="1" customWidth="1"/>
    <col min="242" max="242" width="6.7109375" style="218" customWidth="1"/>
    <col min="243" max="396" width="9.140625" style="218"/>
    <col min="397" max="397" width="44.85546875" style="218" customWidth="1"/>
    <col min="398" max="438" width="6.7109375" style="218" customWidth="1"/>
    <col min="439" max="439" width="5.42578125" style="218" bestFit="1" customWidth="1"/>
    <col min="440" max="441" width="5.7109375" style="218" bestFit="1" customWidth="1"/>
    <col min="442" max="442" width="5.5703125" style="218" bestFit="1" customWidth="1"/>
    <col min="443" max="443" width="5.42578125" style="218" bestFit="1" customWidth="1"/>
    <col min="444" max="445" width="5.7109375" style="218" bestFit="1" customWidth="1"/>
    <col min="446" max="446" width="5.28515625" style="218" bestFit="1" customWidth="1"/>
    <col min="447" max="447" width="5.42578125" style="218" bestFit="1" customWidth="1"/>
    <col min="448" max="449" width="5.7109375" style="218" bestFit="1" customWidth="1"/>
    <col min="450" max="484" width="6.7109375" style="218" customWidth="1"/>
    <col min="485" max="485" width="5.7109375" style="218" bestFit="1" customWidth="1"/>
    <col min="486" max="488" width="5.7109375" style="218" customWidth="1"/>
    <col min="489" max="489" width="6.7109375" style="218" bestFit="1" customWidth="1"/>
    <col min="490" max="496" width="6.7109375" style="218" customWidth="1"/>
    <col min="497" max="497" width="5.5703125" style="218" bestFit="1" customWidth="1"/>
    <col min="498" max="498" width="6.7109375" style="218" customWidth="1"/>
    <col min="499" max="652" width="9.140625" style="218"/>
    <col min="653" max="653" width="44.85546875" style="218" customWidth="1"/>
    <col min="654" max="694" width="6.7109375" style="218" customWidth="1"/>
    <col min="695" max="695" width="5.42578125" style="218" bestFit="1" customWidth="1"/>
    <col min="696" max="697" width="5.7109375" style="218" bestFit="1" customWidth="1"/>
    <col min="698" max="698" width="5.5703125" style="218" bestFit="1" customWidth="1"/>
    <col min="699" max="699" width="5.42578125" style="218" bestFit="1" customWidth="1"/>
    <col min="700" max="701" width="5.7109375" style="218" bestFit="1" customWidth="1"/>
    <col min="702" max="702" width="5.28515625" style="218" bestFit="1" customWidth="1"/>
    <col min="703" max="703" width="5.42578125" style="218" bestFit="1" customWidth="1"/>
    <col min="704" max="705" width="5.7109375" style="218" bestFit="1" customWidth="1"/>
    <col min="706" max="740" width="6.7109375" style="218" customWidth="1"/>
    <col min="741" max="741" width="5.7109375" style="218" bestFit="1" customWidth="1"/>
    <col min="742" max="744" width="5.7109375" style="218" customWidth="1"/>
    <col min="745" max="745" width="6.7109375" style="218" bestFit="1" customWidth="1"/>
    <col min="746" max="752" width="6.7109375" style="218" customWidth="1"/>
    <col min="753" max="753" width="5.5703125" style="218" bestFit="1" customWidth="1"/>
    <col min="754" max="754" width="6.7109375" style="218" customWidth="1"/>
    <col min="755" max="908" width="9.140625" style="218"/>
    <col min="909" max="909" width="44.85546875" style="218" customWidth="1"/>
    <col min="910" max="950" width="6.7109375" style="218" customWidth="1"/>
    <col min="951" max="951" width="5.42578125" style="218" bestFit="1" customWidth="1"/>
    <col min="952" max="953" width="5.7109375" style="218" bestFit="1" customWidth="1"/>
    <col min="954" max="954" width="5.5703125" style="218" bestFit="1" customWidth="1"/>
    <col min="955" max="955" width="5.42578125" style="218" bestFit="1" customWidth="1"/>
    <col min="956" max="957" width="5.7109375" style="218" bestFit="1" customWidth="1"/>
    <col min="958" max="958" width="5.28515625" style="218" bestFit="1" customWidth="1"/>
    <col min="959" max="959" width="5.42578125" style="218" bestFit="1" customWidth="1"/>
    <col min="960" max="961" width="5.7109375" style="218" bestFit="1" customWidth="1"/>
    <col min="962" max="996" width="6.7109375" style="218" customWidth="1"/>
    <col min="997" max="997" width="5.7109375" style="218" bestFit="1" customWidth="1"/>
    <col min="998" max="1000" width="5.7109375" style="218" customWidth="1"/>
    <col min="1001" max="1001" width="6.7109375" style="218" bestFit="1" customWidth="1"/>
    <col min="1002" max="1008" width="6.7109375" style="218" customWidth="1"/>
    <col min="1009" max="1009" width="5.5703125" style="218" bestFit="1" customWidth="1"/>
    <col min="1010" max="1010" width="6.7109375" style="218" customWidth="1"/>
    <col min="1011" max="1164" width="9.140625" style="218"/>
    <col min="1165" max="1165" width="44.85546875" style="218" customWidth="1"/>
    <col min="1166" max="1206" width="6.7109375" style="218" customWidth="1"/>
    <col min="1207" max="1207" width="5.42578125" style="218" bestFit="1" customWidth="1"/>
    <col min="1208" max="1209" width="5.7109375" style="218" bestFit="1" customWidth="1"/>
    <col min="1210" max="1210" width="5.5703125" style="218" bestFit="1" customWidth="1"/>
    <col min="1211" max="1211" width="5.42578125" style="218" bestFit="1" customWidth="1"/>
    <col min="1212" max="1213" width="5.7109375" style="218" bestFit="1" customWidth="1"/>
    <col min="1214" max="1214" width="5.28515625" style="218" bestFit="1" customWidth="1"/>
    <col min="1215" max="1215" width="5.42578125" style="218" bestFit="1" customWidth="1"/>
    <col min="1216" max="1217" width="5.7109375" style="218" bestFit="1" customWidth="1"/>
    <col min="1218" max="1252" width="6.7109375" style="218" customWidth="1"/>
    <col min="1253" max="1253" width="5.7109375" style="218" bestFit="1" customWidth="1"/>
    <col min="1254" max="1256" width="5.7109375" style="218" customWidth="1"/>
    <col min="1257" max="1257" width="6.7109375" style="218" bestFit="1" customWidth="1"/>
    <col min="1258" max="1264" width="6.7109375" style="218" customWidth="1"/>
    <col min="1265" max="1265" width="5.5703125" style="218" bestFit="1" customWidth="1"/>
    <col min="1266" max="1266" width="6.7109375" style="218" customWidth="1"/>
    <col min="1267" max="1420" width="9.140625" style="218"/>
    <col min="1421" max="1421" width="44.85546875" style="218" customWidth="1"/>
    <col min="1422" max="1462" width="6.7109375" style="218" customWidth="1"/>
    <col min="1463" max="1463" width="5.42578125" style="218" bestFit="1" customWidth="1"/>
    <col min="1464" max="1465" width="5.7109375" style="218" bestFit="1" customWidth="1"/>
    <col min="1466" max="1466" width="5.5703125" style="218" bestFit="1" customWidth="1"/>
    <col min="1467" max="1467" width="5.42578125" style="218" bestFit="1" customWidth="1"/>
    <col min="1468" max="1469" width="5.7109375" style="218" bestFit="1" customWidth="1"/>
    <col min="1470" max="1470" width="5.28515625" style="218" bestFit="1" customWidth="1"/>
    <col min="1471" max="1471" width="5.42578125" style="218" bestFit="1" customWidth="1"/>
    <col min="1472" max="1473" width="5.7109375" style="218" bestFit="1" customWidth="1"/>
    <col min="1474" max="1508" width="6.7109375" style="218" customWidth="1"/>
    <col min="1509" max="1509" width="5.7109375" style="218" bestFit="1" customWidth="1"/>
    <col min="1510" max="1512" width="5.7109375" style="218" customWidth="1"/>
    <col min="1513" max="1513" width="6.7109375" style="218" bestFit="1" customWidth="1"/>
    <col min="1514" max="1520" width="6.7109375" style="218" customWidth="1"/>
    <col min="1521" max="1521" width="5.5703125" style="218" bestFit="1" customWidth="1"/>
    <col min="1522" max="1522" width="6.7109375" style="218" customWidth="1"/>
    <col min="1523" max="1676" width="9.140625" style="218"/>
    <col min="1677" max="1677" width="44.85546875" style="218" customWidth="1"/>
    <col min="1678" max="1718" width="6.7109375" style="218" customWidth="1"/>
    <col min="1719" max="1719" width="5.42578125" style="218" bestFit="1" customWidth="1"/>
    <col min="1720" max="1721" width="5.7109375" style="218" bestFit="1" customWidth="1"/>
    <col min="1722" max="1722" width="5.5703125" style="218" bestFit="1" customWidth="1"/>
    <col min="1723" max="1723" width="5.42578125" style="218" bestFit="1" customWidth="1"/>
    <col min="1724" max="1725" width="5.7109375" style="218" bestFit="1" customWidth="1"/>
    <col min="1726" max="1726" width="5.28515625" style="218" bestFit="1" customWidth="1"/>
    <col min="1727" max="1727" width="5.42578125" style="218" bestFit="1" customWidth="1"/>
    <col min="1728" max="1729" width="5.7109375" style="218" bestFit="1" customWidth="1"/>
    <col min="1730" max="1764" width="6.7109375" style="218" customWidth="1"/>
    <col min="1765" max="1765" width="5.7109375" style="218" bestFit="1" customWidth="1"/>
    <col min="1766" max="1768" width="5.7109375" style="218" customWidth="1"/>
    <col min="1769" max="1769" width="6.7109375" style="218" bestFit="1" customWidth="1"/>
    <col min="1770" max="1776" width="6.7109375" style="218" customWidth="1"/>
    <col min="1777" max="1777" width="5.5703125" style="218" bestFit="1" customWidth="1"/>
    <col min="1778" max="1778" width="6.7109375" style="218" customWidth="1"/>
    <col min="1779" max="1932" width="9.140625" style="218"/>
    <col min="1933" max="1933" width="44.85546875" style="218" customWidth="1"/>
    <col min="1934" max="1974" width="6.7109375" style="218" customWidth="1"/>
    <col min="1975" max="1975" width="5.42578125" style="218" bestFit="1" customWidth="1"/>
    <col min="1976" max="1977" width="5.7109375" style="218" bestFit="1" customWidth="1"/>
    <col min="1978" max="1978" width="5.5703125" style="218" bestFit="1" customWidth="1"/>
    <col min="1979" max="1979" width="5.42578125" style="218" bestFit="1" customWidth="1"/>
    <col min="1980" max="1981" width="5.7109375" style="218" bestFit="1" customWidth="1"/>
    <col min="1982" max="1982" width="5.28515625" style="218" bestFit="1" customWidth="1"/>
    <col min="1983" max="1983" width="5.42578125" style="218" bestFit="1" customWidth="1"/>
    <col min="1984" max="1985" width="5.7109375" style="218" bestFit="1" customWidth="1"/>
    <col min="1986" max="2020" width="6.7109375" style="218" customWidth="1"/>
    <col min="2021" max="2021" width="5.7109375" style="218" bestFit="1" customWidth="1"/>
    <col min="2022" max="2024" width="5.7109375" style="218" customWidth="1"/>
    <col min="2025" max="2025" width="6.7109375" style="218" bestFit="1" customWidth="1"/>
    <col min="2026" max="2032" width="6.7109375" style="218" customWidth="1"/>
    <col min="2033" max="2033" width="5.5703125" style="218" bestFit="1" customWidth="1"/>
    <col min="2034" max="2034" width="6.7109375" style="218" customWidth="1"/>
    <col min="2035" max="2188" width="9.140625" style="218"/>
    <col min="2189" max="2189" width="44.85546875" style="218" customWidth="1"/>
    <col min="2190" max="2230" width="6.7109375" style="218" customWidth="1"/>
    <col min="2231" max="2231" width="5.42578125" style="218" bestFit="1" customWidth="1"/>
    <col min="2232" max="2233" width="5.7109375" style="218" bestFit="1" customWidth="1"/>
    <col min="2234" max="2234" width="5.5703125" style="218" bestFit="1" customWidth="1"/>
    <col min="2235" max="2235" width="5.42578125" style="218" bestFit="1" customWidth="1"/>
    <col min="2236" max="2237" width="5.7109375" style="218" bestFit="1" customWidth="1"/>
    <col min="2238" max="2238" width="5.28515625" style="218" bestFit="1" customWidth="1"/>
    <col min="2239" max="2239" width="5.42578125" style="218" bestFit="1" customWidth="1"/>
    <col min="2240" max="2241" width="5.7109375" style="218" bestFit="1" customWidth="1"/>
    <col min="2242" max="2276" width="6.7109375" style="218" customWidth="1"/>
    <col min="2277" max="2277" width="5.7109375" style="218" bestFit="1" customWidth="1"/>
    <col min="2278" max="2280" width="5.7109375" style="218" customWidth="1"/>
    <col min="2281" max="2281" width="6.7109375" style="218" bestFit="1" customWidth="1"/>
    <col min="2282" max="2288" width="6.7109375" style="218" customWidth="1"/>
    <col min="2289" max="2289" width="5.5703125" style="218" bestFit="1" customWidth="1"/>
    <col min="2290" max="2290" width="6.7109375" style="218" customWidth="1"/>
    <col min="2291" max="2444" width="9.140625" style="218"/>
    <col min="2445" max="2445" width="44.85546875" style="218" customWidth="1"/>
    <col min="2446" max="2486" width="6.7109375" style="218" customWidth="1"/>
    <col min="2487" max="2487" width="5.42578125" style="218" bestFit="1" customWidth="1"/>
    <col min="2488" max="2489" width="5.7109375" style="218" bestFit="1" customWidth="1"/>
    <col min="2490" max="2490" width="5.5703125" style="218" bestFit="1" customWidth="1"/>
    <col min="2491" max="2491" width="5.42578125" style="218" bestFit="1" customWidth="1"/>
    <col min="2492" max="2493" width="5.7109375" style="218" bestFit="1" customWidth="1"/>
    <col min="2494" max="2494" width="5.28515625" style="218" bestFit="1" customWidth="1"/>
    <col min="2495" max="2495" width="5.42578125" style="218" bestFit="1" customWidth="1"/>
    <col min="2496" max="2497" width="5.7109375" style="218" bestFit="1" customWidth="1"/>
    <col min="2498" max="2532" width="6.7109375" style="218" customWidth="1"/>
    <col min="2533" max="2533" width="5.7109375" style="218" bestFit="1" customWidth="1"/>
    <col min="2534" max="2536" width="5.7109375" style="218" customWidth="1"/>
    <col min="2537" max="2537" width="6.7109375" style="218" bestFit="1" customWidth="1"/>
    <col min="2538" max="2544" width="6.7109375" style="218" customWidth="1"/>
    <col min="2545" max="2545" width="5.5703125" style="218" bestFit="1" customWidth="1"/>
    <col min="2546" max="2546" width="6.7109375" style="218" customWidth="1"/>
    <col min="2547" max="2700" width="9.140625" style="218"/>
    <col min="2701" max="2701" width="44.85546875" style="218" customWidth="1"/>
    <col min="2702" max="2742" width="6.7109375" style="218" customWidth="1"/>
    <col min="2743" max="2743" width="5.42578125" style="218" bestFit="1" customWidth="1"/>
    <col min="2744" max="2745" width="5.7109375" style="218" bestFit="1" customWidth="1"/>
    <col min="2746" max="2746" width="5.5703125" style="218" bestFit="1" customWidth="1"/>
    <col min="2747" max="2747" width="5.42578125" style="218" bestFit="1" customWidth="1"/>
    <col min="2748" max="2749" width="5.7109375" style="218" bestFit="1" customWidth="1"/>
    <col min="2750" max="2750" width="5.28515625" style="218" bestFit="1" customWidth="1"/>
    <col min="2751" max="2751" width="5.42578125" style="218" bestFit="1" customWidth="1"/>
    <col min="2752" max="2753" width="5.7109375" style="218" bestFit="1" customWidth="1"/>
    <col min="2754" max="2788" width="6.7109375" style="218" customWidth="1"/>
    <col min="2789" max="2789" width="5.7109375" style="218" bestFit="1" customWidth="1"/>
    <col min="2790" max="2792" width="5.7109375" style="218" customWidth="1"/>
    <col min="2793" max="2793" width="6.7109375" style="218" bestFit="1" customWidth="1"/>
    <col min="2794" max="2800" width="6.7109375" style="218" customWidth="1"/>
    <col min="2801" max="2801" width="5.5703125" style="218" bestFit="1" customWidth="1"/>
    <col min="2802" max="2802" width="6.7109375" style="218" customWidth="1"/>
    <col min="2803" max="2956" width="9.140625" style="218"/>
    <col min="2957" max="2957" width="44.85546875" style="218" customWidth="1"/>
    <col min="2958" max="2998" width="6.7109375" style="218" customWidth="1"/>
    <col min="2999" max="2999" width="5.42578125" style="218" bestFit="1" customWidth="1"/>
    <col min="3000" max="3001" width="5.7109375" style="218" bestFit="1" customWidth="1"/>
    <col min="3002" max="3002" width="5.5703125" style="218" bestFit="1" customWidth="1"/>
    <col min="3003" max="3003" width="5.42578125" style="218" bestFit="1" customWidth="1"/>
    <col min="3004" max="3005" width="5.7109375" style="218" bestFit="1" customWidth="1"/>
    <col min="3006" max="3006" width="5.28515625" style="218" bestFit="1" customWidth="1"/>
    <col min="3007" max="3007" width="5.42578125" style="218" bestFit="1" customWidth="1"/>
    <col min="3008" max="3009" width="5.7109375" style="218" bestFit="1" customWidth="1"/>
    <col min="3010" max="3044" width="6.7109375" style="218" customWidth="1"/>
    <col min="3045" max="3045" width="5.7109375" style="218" bestFit="1" customWidth="1"/>
    <col min="3046" max="3048" width="5.7109375" style="218" customWidth="1"/>
    <col min="3049" max="3049" width="6.7109375" style="218" bestFit="1" customWidth="1"/>
    <col min="3050" max="3056" width="6.7109375" style="218" customWidth="1"/>
    <col min="3057" max="3057" width="5.5703125" style="218" bestFit="1" customWidth="1"/>
    <col min="3058" max="3058" width="6.7109375" style="218" customWidth="1"/>
    <col min="3059" max="3212" width="9.140625" style="218"/>
    <col min="3213" max="3213" width="44.85546875" style="218" customWidth="1"/>
    <col min="3214" max="3254" width="6.7109375" style="218" customWidth="1"/>
    <col min="3255" max="3255" width="5.42578125" style="218" bestFit="1" customWidth="1"/>
    <col min="3256" max="3257" width="5.7109375" style="218" bestFit="1" customWidth="1"/>
    <col min="3258" max="3258" width="5.5703125" style="218" bestFit="1" customWidth="1"/>
    <col min="3259" max="3259" width="5.42578125" style="218" bestFit="1" customWidth="1"/>
    <col min="3260" max="3261" width="5.7109375" style="218" bestFit="1" customWidth="1"/>
    <col min="3262" max="3262" width="5.28515625" style="218" bestFit="1" customWidth="1"/>
    <col min="3263" max="3263" width="5.42578125" style="218" bestFit="1" customWidth="1"/>
    <col min="3264" max="3265" width="5.7109375" style="218" bestFit="1" customWidth="1"/>
    <col min="3266" max="3300" width="6.7109375" style="218" customWidth="1"/>
    <col min="3301" max="3301" width="5.7109375" style="218" bestFit="1" customWidth="1"/>
    <col min="3302" max="3304" width="5.7109375" style="218" customWidth="1"/>
    <col min="3305" max="3305" width="6.7109375" style="218" bestFit="1" customWidth="1"/>
    <col min="3306" max="3312" width="6.7109375" style="218" customWidth="1"/>
    <col min="3313" max="3313" width="5.5703125" style="218" bestFit="1" customWidth="1"/>
    <col min="3314" max="3314" width="6.7109375" style="218" customWidth="1"/>
    <col min="3315" max="3468" width="9.140625" style="218"/>
    <col min="3469" max="3469" width="44.85546875" style="218" customWidth="1"/>
    <col min="3470" max="3510" width="6.7109375" style="218" customWidth="1"/>
    <col min="3511" max="3511" width="5.42578125" style="218" bestFit="1" customWidth="1"/>
    <col min="3512" max="3513" width="5.7109375" style="218" bestFit="1" customWidth="1"/>
    <col min="3514" max="3514" width="5.5703125" style="218" bestFit="1" customWidth="1"/>
    <col min="3515" max="3515" width="5.42578125" style="218" bestFit="1" customWidth="1"/>
    <col min="3516" max="3517" width="5.7109375" style="218" bestFit="1" customWidth="1"/>
    <col min="3518" max="3518" width="5.28515625" style="218" bestFit="1" customWidth="1"/>
    <col min="3519" max="3519" width="5.42578125" style="218" bestFit="1" customWidth="1"/>
    <col min="3520" max="3521" width="5.7109375" style="218" bestFit="1" customWidth="1"/>
    <col min="3522" max="3556" width="6.7109375" style="218" customWidth="1"/>
    <col min="3557" max="3557" width="5.7109375" style="218" bestFit="1" customWidth="1"/>
    <col min="3558" max="3560" width="5.7109375" style="218" customWidth="1"/>
    <col min="3561" max="3561" width="6.7109375" style="218" bestFit="1" customWidth="1"/>
    <col min="3562" max="3568" width="6.7109375" style="218" customWidth="1"/>
    <col min="3569" max="3569" width="5.5703125" style="218" bestFit="1" customWidth="1"/>
    <col min="3570" max="3570" width="6.7109375" style="218" customWidth="1"/>
    <col min="3571" max="3724" width="9.140625" style="218"/>
    <col min="3725" max="3725" width="44.85546875" style="218" customWidth="1"/>
    <col min="3726" max="3766" width="6.7109375" style="218" customWidth="1"/>
    <col min="3767" max="3767" width="5.42578125" style="218" bestFit="1" customWidth="1"/>
    <col min="3768" max="3769" width="5.7109375" style="218" bestFit="1" customWidth="1"/>
    <col min="3770" max="3770" width="5.5703125" style="218" bestFit="1" customWidth="1"/>
    <col min="3771" max="3771" width="5.42578125" style="218" bestFit="1" customWidth="1"/>
    <col min="3772" max="3773" width="5.7109375" style="218" bestFit="1" customWidth="1"/>
    <col min="3774" max="3774" width="5.28515625" style="218" bestFit="1" customWidth="1"/>
    <col min="3775" max="3775" width="5.42578125" style="218" bestFit="1" customWidth="1"/>
    <col min="3776" max="3777" width="5.7109375" style="218" bestFit="1" customWidth="1"/>
    <col min="3778" max="3812" width="6.7109375" style="218" customWidth="1"/>
    <col min="3813" max="3813" width="5.7109375" style="218" bestFit="1" customWidth="1"/>
    <col min="3814" max="3816" width="5.7109375" style="218" customWidth="1"/>
    <col min="3817" max="3817" width="6.7109375" style="218" bestFit="1" customWidth="1"/>
    <col min="3818" max="3824" width="6.7109375" style="218" customWidth="1"/>
    <col min="3825" max="3825" width="5.5703125" style="218" bestFit="1" customWidth="1"/>
    <col min="3826" max="3826" width="6.7109375" style="218" customWidth="1"/>
    <col min="3827" max="3980" width="9.140625" style="218"/>
    <col min="3981" max="3981" width="44.85546875" style="218" customWidth="1"/>
    <col min="3982" max="4022" width="6.7109375" style="218" customWidth="1"/>
    <col min="4023" max="4023" width="5.42578125" style="218" bestFit="1" customWidth="1"/>
    <col min="4024" max="4025" width="5.7109375" style="218" bestFit="1" customWidth="1"/>
    <col min="4026" max="4026" width="5.5703125" style="218" bestFit="1" customWidth="1"/>
    <col min="4027" max="4027" width="5.42578125" style="218" bestFit="1" customWidth="1"/>
    <col min="4028" max="4029" width="5.7109375" style="218" bestFit="1" customWidth="1"/>
    <col min="4030" max="4030" width="5.28515625" style="218" bestFit="1" customWidth="1"/>
    <col min="4031" max="4031" width="5.42578125" style="218" bestFit="1" customWidth="1"/>
    <col min="4032" max="4033" width="5.7109375" style="218" bestFit="1" customWidth="1"/>
    <col min="4034" max="4068" width="6.7109375" style="218" customWidth="1"/>
    <col min="4069" max="4069" width="5.7109375" style="218" bestFit="1" customWidth="1"/>
    <col min="4070" max="4072" width="5.7109375" style="218" customWidth="1"/>
    <col min="4073" max="4073" width="6.7109375" style="218" bestFit="1" customWidth="1"/>
    <col min="4074" max="4080" width="6.7109375" style="218" customWidth="1"/>
    <col min="4081" max="4081" width="5.5703125" style="218" bestFit="1" customWidth="1"/>
    <col min="4082" max="4082" width="6.7109375" style="218" customWidth="1"/>
    <col min="4083" max="4236" width="9.140625" style="218"/>
    <col min="4237" max="4237" width="44.85546875" style="218" customWidth="1"/>
    <col min="4238" max="4278" width="6.7109375" style="218" customWidth="1"/>
    <col min="4279" max="4279" width="5.42578125" style="218" bestFit="1" customWidth="1"/>
    <col min="4280" max="4281" width="5.7109375" style="218" bestFit="1" customWidth="1"/>
    <col min="4282" max="4282" width="5.5703125" style="218" bestFit="1" customWidth="1"/>
    <col min="4283" max="4283" width="5.42578125" style="218" bestFit="1" customWidth="1"/>
    <col min="4284" max="4285" width="5.7109375" style="218" bestFit="1" customWidth="1"/>
    <col min="4286" max="4286" width="5.28515625" style="218" bestFit="1" customWidth="1"/>
    <col min="4287" max="4287" width="5.42578125" style="218" bestFit="1" customWidth="1"/>
    <col min="4288" max="4289" width="5.7109375" style="218" bestFit="1" customWidth="1"/>
    <col min="4290" max="4324" width="6.7109375" style="218" customWidth="1"/>
    <col min="4325" max="4325" width="5.7109375" style="218" bestFit="1" customWidth="1"/>
    <col min="4326" max="4328" width="5.7109375" style="218" customWidth="1"/>
    <col min="4329" max="4329" width="6.7109375" style="218" bestFit="1" customWidth="1"/>
    <col min="4330" max="4336" width="6.7109375" style="218" customWidth="1"/>
    <col min="4337" max="4337" width="5.5703125" style="218" bestFit="1" customWidth="1"/>
    <col min="4338" max="4338" width="6.7109375" style="218" customWidth="1"/>
    <col min="4339" max="4492" width="9.140625" style="218"/>
    <col min="4493" max="4493" width="44.85546875" style="218" customWidth="1"/>
    <col min="4494" max="4534" width="6.7109375" style="218" customWidth="1"/>
    <col min="4535" max="4535" width="5.42578125" style="218" bestFit="1" customWidth="1"/>
    <col min="4536" max="4537" width="5.7109375" style="218" bestFit="1" customWidth="1"/>
    <col min="4538" max="4538" width="5.5703125" style="218" bestFit="1" customWidth="1"/>
    <col min="4539" max="4539" width="5.42578125" style="218" bestFit="1" customWidth="1"/>
    <col min="4540" max="4541" width="5.7109375" style="218" bestFit="1" customWidth="1"/>
    <col min="4542" max="4542" width="5.28515625" style="218" bestFit="1" customWidth="1"/>
    <col min="4543" max="4543" width="5.42578125" style="218" bestFit="1" customWidth="1"/>
    <col min="4544" max="4545" width="5.7109375" style="218" bestFit="1" customWidth="1"/>
    <col min="4546" max="4580" width="6.7109375" style="218" customWidth="1"/>
    <col min="4581" max="4581" width="5.7109375" style="218" bestFit="1" customWidth="1"/>
    <col min="4582" max="4584" width="5.7109375" style="218" customWidth="1"/>
    <col min="4585" max="4585" width="6.7109375" style="218" bestFit="1" customWidth="1"/>
    <col min="4586" max="4592" width="6.7109375" style="218" customWidth="1"/>
    <col min="4593" max="4593" width="5.5703125" style="218" bestFit="1" customWidth="1"/>
    <col min="4594" max="4594" width="6.7109375" style="218" customWidth="1"/>
    <col min="4595" max="4748" width="9.140625" style="218"/>
    <col min="4749" max="4749" width="44.85546875" style="218" customWidth="1"/>
    <col min="4750" max="4790" width="6.7109375" style="218" customWidth="1"/>
    <col min="4791" max="4791" width="5.42578125" style="218" bestFit="1" customWidth="1"/>
    <col min="4792" max="4793" width="5.7109375" style="218" bestFit="1" customWidth="1"/>
    <col min="4794" max="4794" width="5.5703125" style="218" bestFit="1" customWidth="1"/>
    <col min="4795" max="4795" width="5.42578125" style="218" bestFit="1" customWidth="1"/>
    <col min="4796" max="4797" width="5.7109375" style="218" bestFit="1" customWidth="1"/>
    <col min="4798" max="4798" width="5.28515625" style="218" bestFit="1" customWidth="1"/>
    <col min="4799" max="4799" width="5.42578125" style="218" bestFit="1" customWidth="1"/>
    <col min="4800" max="4801" width="5.7109375" style="218" bestFit="1" customWidth="1"/>
    <col min="4802" max="4836" width="6.7109375" style="218" customWidth="1"/>
    <col min="4837" max="4837" width="5.7109375" style="218" bestFit="1" customWidth="1"/>
    <col min="4838" max="4840" width="5.7109375" style="218" customWidth="1"/>
    <col min="4841" max="4841" width="6.7109375" style="218" bestFit="1" customWidth="1"/>
    <col min="4842" max="4848" width="6.7109375" style="218" customWidth="1"/>
    <col min="4849" max="4849" width="5.5703125" style="218" bestFit="1" customWidth="1"/>
    <col min="4850" max="4850" width="6.7109375" style="218" customWidth="1"/>
    <col min="4851" max="5004" width="9.140625" style="218"/>
    <col min="5005" max="5005" width="44.85546875" style="218" customWidth="1"/>
    <col min="5006" max="5046" width="6.7109375" style="218" customWidth="1"/>
    <col min="5047" max="5047" width="5.42578125" style="218" bestFit="1" customWidth="1"/>
    <col min="5048" max="5049" width="5.7109375" style="218" bestFit="1" customWidth="1"/>
    <col min="5050" max="5050" width="5.5703125" style="218" bestFit="1" customWidth="1"/>
    <col min="5051" max="5051" width="5.42578125" style="218" bestFit="1" customWidth="1"/>
    <col min="5052" max="5053" width="5.7109375" style="218" bestFit="1" customWidth="1"/>
    <col min="5054" max="5054" width="5.28515625" style="218" bestFit="1" customWidth="1"/>
    <col min="5055" max="5055" width="5.42578125" style="218" bestFit="1" customWidth="1"/>
    <col min="5056" max="5057" width="5.7109375" style="218" bestFit="1" customWidth="1"/>
    <col min="5058" max="5092" width="6.7109375" style="218" customWidth="1"/>
    <col min="5093" max="5093" width="5.7109375" style="218" bestFit="1" customWidth="1"/>
    <col min="5094" max="5096" width="5.7109375" style="218" customWidth="1"/>
    <col min="5097" max="5097" width="6.7109375" style="218" bestFit="1" customWidth="1"/>
    <col min="5098" max="5104" width="6.7109375" style="218" customWidth="1"/>
    <col min="5105" max="5105" width="5.5703125" style="218" bestFit="1" customWidth="1"/>
    <col min="5106" max="5106" width="6.7109375" style="218" customWidth="1"/>
    <col min="5107" max="5260" width="9.140625" style="218"/>
    <col min="5261" max="5261" width="44.85546875" style="218" customWidth="1"/>
    <col min="5262" max="5302" width="6.7109375" style="218" customWidth="1"/>
    <col min="5303" max="5303" width="5.42578125" style="218" bestFit="1" customWidth="1"/>
    <col min="5304" max="5305" width="5.7109375" style="218" bestFit="1" customWidth="1"/>
    <col min="5306" max="5306" width="5.5703125" style="218" bestFit="1" customWidth="1"/>
    <col min="5307" max="5307" width="5.42578125" style="218" bestFit="1" customWidth="1"/>
    <col min="5308" max="5309" width="5.7109375" style="218" bestFit="1" customWidth="1"/>
    <col min="5310" max="5310" width="5.28515625" style="218" bestFit="1" customWidth="1"/>
    <col min="5311" max="5311" width="5.42578125" style="218" bestFit="1" customWidth="1"/>
    <col min="5312" max="5313" width="5.7109375" style="218" bestFit="1" customWidth="1"/>
    <col min="5314" max="5348" width="6.7109375" style="218" customWidth="1"/>
    <col min="5349" max="5349" width="5.7109375" style="218" bestFit="1" customWidth="1"/>
    <col min="5350" max="5352" width="5.7109375" style="218" customWidth="1"/>
    <col min="5353" max="5353" width="6.7109375" style="218" bestFit="1" customWidth="1"/>
    <col min="5354" max="5360" width="6.7109375" style="218" customWidth="1"/>
    <col min="5361" max="5361" width="5.5703125" style="218" bestFit="1" customWidth="1"/>
    <col min="5362" max="5362" width="6.7109375" style="218" customWidth="1"/>
    <col min="5363" max="5516" width="9.140625" style="218"/>
    <col min="5517" max="5517" width="44.85546875" style="218" customWidth="1"/>
    <col min="5518" max="5558" width="6.7109375" style="218" customWidth="1"/>
    <col min="5559" max="5559" width="5.42578125" style="218" bestFit="1" customWidth="1"/>
    <col min="5560" max="5561" width="5.7109375" style="218" bestFit="1" customWidth="1"/>
    <col min="5562" max="5562" width="5.5703125" style="218" bestFit="1" customWidth="1"/>
    <col min="5563" max="5563" width="5.42578125" style="218" bestFit="1" customWidth="1"/>
    <col min="5564" max="5565" width="5.7109375" style="218" bestFit="1" customWidth="1"/>
    <col min="5566" max="5566" width="5.28515625" style="218" bestFit="1" customWidth="1"/>
    <col min="5567" max="5567" width="5.42578125" style="218" bestFit="1" customWidth="1"/>
    <col min="5568" max="5569" width="5.7109375" style="218" bestFit="1" customWidth="1"/>
    <col min="5570" max="5604" width="6.7109375" style="218" customWidth="1"/>
    <col min="5605" max="5605" width="5.7109375" style="218" bestFit="1" customWidth="1"/>
    <col min="5606" max="5608" width="5.7109375" style="218" customWidth="1"/>
    <col min="5609" max="5609" width="6.7109375" style="218" bestFit="1" customWidth="1"/>
    <col min="5610" max="5616" width="6.7109375" style="218" customWidth="1"/>
    <col min="5617" max="5617" width="5.5703125" style="218" bestFit="1" customWidth="1"/>
    <col min="5618" max="5618" width="6.7109375" style="218" customWidth="1"/>
    <col min="5619" max="5772" width="9.140625" style="218"/>
    <col min="5773" max="5773" width="44.85546875" style="218" customWidth="1"/>
    <col min="5774" max="5814" width="6.7109375" style="218" customWidth="1"/>
    <col min="5815" max="5815" width="5.42578125" style="218" bestFit="1" customWidth="1"/>
    <col min="5816" max="5817" width="5.7109375" style="218" bestFit="1" customWidth="1"/>
    <col min="5818" max="5818" width="5.5703125" style="218" bestFit="1" customWidth="1"/>
    <col min="5819" max="5819" width="5.42578125" style="218" bestFit="1" customWidth="1"/>
    <col min="5820" max="5821" width="5.7109375" style="218" bestFit="1" customWidth="1"/>
    <col min="5822" max="5822" width="5.28515625" style="218" bestFit="1" customWidth="1"/>
    <col min="5823" max="5823" width="5.42578125" style="218" bestFit="1" customWidth="1"/>
    <col min="5824" max="5825" width="5.7109375" style="218" bestFit="1" customWidth="1"/>
    <col min="5826" max="5860" width="6.7109375" style="218" customWidth="1"/>
    <col min="5861" max="5861" width="5.7109375" style="218" bestFit="1" customWidth="1"/>
    <col min="5862" max="5864" width="5.7109375" style="218" customWidth="1"/>
    <col min="5865" max="5865" width="6.7109375" style="218" bestFit="1" customWidth="1"/>
    <col min="5866" max="5872" width="6.7109375" style="218" customWidth="1"/>
    <col min="5873" max="5873" width="5.5703125" style="218" bestFit="1" customWidth="1"/>
    <col min="5874" max="5874" width="6.7109375" style="218" customWidth="1"/>
    <col min="5875" max="6028" width="9.140625" style="218"/>
    <col min="6029" max="6029" width="44.85546875" style="218" customWidth="1"/>
    <col min="6030" max="6070" width="6.7109375" style="218" customWidth="1"/>
    <col min="6071" max="6071" width="5.42578125" style="218" bestFit="1" customWidth="1"/>
    <col min="6072" max="6073" width="5.7109375" style="218" bestFit="1" customWidth="1"/>
    <col min="6074" max="6074" width="5.5703125" style="218" bestFit="1" customWidth="1"/>
    <col min="6075" max="6075" width="5.42578125" style="218" bestFit="1" customWidth="1"/>
    <col min="6076" max="6077" width="5.7109375" style="218" bestFit="1" customWidth="1"/>
    <col min="6078" max="6078" width="5.28515625" style="218" bestFit="1" customWidth="1"/>
    <col min="6079" max="6079" width="5.42578125" style="218" bestFit="1" customWidth="1"/>
    <col min="6080" max="6081" width="5.7109375" style="218" bestFit="1" customWidth="1"/>
    <col min="6082" max="6116" width="6.7109375" style="218" customWidth="1"/>
    <col min="6117" max="6117" width="5.7109375" style="218" bestFit="1" customWidth="1"/>
    <col min="6118" max="6120" width="5.7109375" style="218" customWidth="1"/>
    <col min="6121" max="6121" width="6.7109375" style="218" bestFit="1" customWidth="1"/>
    <col min="6122" max="6128" width="6.7109375" style="218" customWidth="1"/>
    <col min="6129" max="6129" width="5.5703125" style="218" bestFit="1" customWidth="1"/>
    <col min="6130" max="6130" width="6.7109375" style="218" customWidth="1"/>
    <col min="6131" max="6284" width="9.140625" style="218"/>
    <col min="6285" max="6285" width="44.85546875" style="218" customWidth="1"/>
    <col min="6286" max="6326" width="6.7109375" style="218" customWidth="1"/>
    <col min="6327" max="6327" width="5.42578125" style="218" bestFit="1" customWidth="1"/>
    <col min="6328" max="6329" width="5.7109375" style="218" bestFit="1" customWidth="1"/>
    <col min="6330" max="6330" width="5.5703125" style="218" bestFit="1" customWidth="1"/>
    <col min="6331" max="6331" width="5.42578125" style="218" bestFit="1" customWidth="1"/>
    <col min="6332" max="6333" width="5.7109375" style="218" bestFit="1" customWidth="1"/>
    <col min="6334" max="6334" width="5.28515625" style="218" bestFit="1" customWidth="1"/>
    <col min="6335" max="6335" width="5.42578125" style="218" bestFit="1" customWidth="1"/>
    <col min="6336" max="6337" width="5.7109375" style="218" bestFit="1" customWidth="1"/>
    <col min="6338" max="6372" width="6.7109375" style="218" customWidth="1"/>
    <col min="6373" max="6373" width="5.7109375" style="218" bestFit="1" customWidth="1"/>
    <col min="6374" max="6376" width="5.7109375" style="218" customWidth="1"/>
    <col min="6377" max="6377" width="6.7109375" style="218" bestFit="1" customWidth="1"/>
    <col min="6378" max="6384" width="6.7109375" style="218" customWidth="1"/>
    <col min="6385" max="6385" width="5.5703125" style="218" bestFit="1" customWidth="1"/>
    <col min="6386" max="6386" width="6.7109375" style="218" customWidth="1"/>
    <col min="6387" max="6540" width="9.140625" style="218"/>
    <col min="6541" max="6541" width="44.85546875" style="218" customWidth="1"/>
    <col min="6542" max="6582" width="6.7109375" style="218" customWidth="1"/>
    <col min="6583" max="6583" width="5.42578125" style="218" bestFit="1" customWidth="1"/>
    <col min="6584" max="6585" width="5.7109375" style="218" bestFit="1" customWidth="1"/>
    <col min="6586" max="6586" width="5.5703125" style="218" bestFit="1" customWidth="1"/>
    <col min="6587" max="6587" width="5.42578125" style="218" bestFit="1" customWidth="1"/>
    <col min="6588" max="6589" width="5.7109375" style="218" bestFit="1" customWidth="1"/>
    <col min="6590" max="6590" width="5.28515625" style="218" bestFit="1" customWidth="1"/>
    <col min="6591" max="6591" width="5.42578125" style="218" bestFit="1" customWidth="1"/>
    <col min="6592" max="6593" width="5.7109375" style="218" bestFit="1" customWidth="1"/>
    <col min="6594" max="6628" width="6.7109375" style="218" customWidth="1"/>
    <col min="6629" max="6629" width="5.7109375" style="218" bestFit="1" customWidth="1"/>
    <col min="6630" max="6632" width="5.7109375" style="218" customWidth="1"/>
    <col min="6633" max="6633" width="6.7109375" style="218" bestFit="1" customWidth="1"/>
    <col min="6634" max="6640" width="6.7109375" style="218" customWidth="1"/>
    <col min="6641" max="6641" width="5.5703125" style="218" bestFit="1" customWidth="1"/>
    <col min="6642" max="6642" width="6.7109375" style="218" customWidth="1"/>
    <col min="6643" max="6796" width="9.140625" style="218"/>
    <col min="6797" max="6797" width="44.85546875" style="218" customWidth="1"/>
    <col min="6798" max="6838" width="6.7109375" style="218" customWidth="1"/>
    <col min="6839" max="6839" width="5.42578125" style="218" bestFit="1" customWidth="1"/>
    <col min="6840" max="6841" width="5.7109375" style="218" bestFit="1" customWidth="1"/>
    <col min="6842" max="6842" width="5.5703125" style="218" bestFit="1" customWidth="1"/>
    <col min="6843" max="6843" width="5.42578125" style="218" bestFit="1" customWidth="1"/>
    <col min="6844" max="6845" width="5.7109375" style="218" bestFit="1" customWidth="1"/>
    <col min="6846" max="6846" width="5.28515625" style="218" bestFit="1" customWidth="1"/>
    <col min="6847" max="6847" width="5.42578125" style="218" bestFit="1" customWidth="1"/>
    <col min="6848" max="6849" width="5.7109375" style="218" bestFit="1" customWidth="1"/>
    <col min="6850" max="6884" width="6.7109375" style="218" customWidth="1"/>
    <col min="6885" max="6885" width="5.7109375" style="218" bestFit="1" customWidth="1"/>
    <col min="6886" max="6888" width="5.7109375" style="218" customWidth="1"/>
    <col min="6889" max="6889" width="6.7109375" style="218" bestFit="1" customWidth="1"/>
    <col min="6890" max="6896" width="6.7109375" style="218" customWidth="1"/>
    <col min="6897" max="6897" width="5.5703125" style="218" bestFit="1" customWidth="1"/>
    <col min="6898" max="6898" width="6.7109375" style="218" customWidth="1"/>
    <col min="6899" max="7052" width="9.140625" style="218"/>
    <col min="7053" max="7053" width="44.85546875" style="218" customWidth="1"/>
    <col min="7054" max="7094" width="6.7109375" style="218" customWidth="1"/>
    <col min="7095" max="7095" width="5.42578125" style="218" bestFit="1" customWidth="1"/>
    <col min="7096" max="7097" width="5.7109375" style="218" bestFit="1" customWidth="1"/>
    <col min="7098" max="7098" width="5.5703125" style="218" bestFit="1" customWidth="1"/>
    <col min="7099" max="7099" width="5.42578125" style="218" bestFit="1" customWidth="1"/>
    <col min="7100" max="7101" width="5.7109375" style="218" bestFit="1" customWidth="1"/>
    <col min="7102" max="7102" width="5.28515625" style="218" bestFit="1" customWidth="1"/>
    <col min="7103" max="7103" width="5.42578125" style="218" bestFit="1" customWidth="1"/>
    <col min="7104" max="7105" width="5.7109375" style="218" bestFit="1" customWidth="1"/>
    <col min="7106" max="7140" width="6.7109375" style="218" customWidth="1"/>
    <col min="7141" max="7141" width="5.7109375" style="218" bestFit="1" customWidth="1"/>
    <col min="7142" max="7144" width="5.7109375" style="218" customWidth="1"/>
    <col min="7145" max="7145" width="6.7109375" style="218" bestFit="1" customWidth="1"/>
    <col min="7146" max="7152" width="6.7109375" style="218" customWidth="1"/>
    <col min="7153" max="7153" width="5.5703125" style="218" bestFit="1" customWidth="1"/>
    <col min="7154" max="7154" width="6.7109375" style="218" customWidth="1"/>
    <col min="7155" max="7308" width="9.140625" style="218"/>
    <col min="7309" max="7309" width="44.85546875" style="218" customWidth="1"/>
    <col min="7310" max="7350" width="6.7109375" style="218" customWidth="1"/>
    <col min="7351" max="7351" width="5.42578125" style="218" bestFit="1" customWidth="1"/>
    <col min="7352" max="7353" width="5.7109375" style="218" bestFit="1" customWidth="1"/>
    <col min="7354" max="7354" width="5.5703125" style="218" bestFit="1" customWidth="1"/>
    <col min="7355" max="7355" width="5.42578125" style="218" bestFit="1" customWidth="1"/>
    <col min="7356" max="7357" width="5.7109375" style="218" bestFit="1" customWidth="1"/>
    <col min="7358" max="7358" width="5.28515625" style="218" bestFit="1" customWidth="1"/>
    <col min="7359" max="7359" width="5.42578125" style="218" bestFit="1" customWidth="1"/>
    <col min="7360" max="7361" width="5.7109375" style="218" bestFit="1" customWidth="1"/>
    <col min="7362" max="7396" width="6.7109375" style="218" customWidth="1"/>
    <col min="7397" max="7397" width="5.7109375" style="218" bestFit="1" customWidth="1"/>
    <col min="7398" max="7400" width="5.7109375" style="218" customWidth="1"/>
    <col min="7401" max="7401" width="6.7109375" style="218" bestFit="1" customWidth="1"/>
    <col min="7402" max="7408" width="6.7109375" style="218" customWidth="1"/>
    <col min="7409" max="7409" width="5.5703125" style="218" bestFit="1" customWidth="1"/>
    <col min="7410" max="7410" width="6.7109375" style="218" customWidth="1"/>
    <col min="7411" max="7564" width="9.140625" style="218"/>
    <col min="7565" max="7565" width="44.85546875" style="218" customWidth="1"/>
    <col min="7566" max="7606" width="6.7109375" style="218" customWidth="1"/>
    <col min="7607" max="7607" width="5.42578125" style="218" bestFit="1" customWidth="1"/>
    <col min="7608" max="7609" width="5.7109375" style="218" bestFit="1" customWidth="1"/>
    <col min="7610" max="7610" width="5.5703125" style="218" bestFit="1" customWidth="1"/>
    <col min="7611" max="7611" width="5.42578125" style="218" bestFit="1" customWidth="1"/>
    <col min="7612" max="7613" width="5.7109375" style="218" bestFit="1" customWidth="1"/>
    <col min="7614" max="7614" width="5.28515625" style="218" bestFit="1" customWidth="1"/>
    <col min="7615" max="7615" width="5.42578125" style="218" bestFit="1" customWidth="1"/>
    <col min="7616" max="7617" width="5.7109375" style="218" bestFit="1" customWidth="1"/>
    <col min="7618" max="7652" width="6.7109375" style="218" customWidth="1"/>
    <col min="7653" max="7653" width="5.7109375" style="218" bestFit="1" customWidth="1"/>
    <col min="7654" max="7656" width="5.7109375" style="218" customWidth="1"/>
    <col min="7657" max="7657" width="6.7109375" style="218" bestFit="1" customWidth="1"/>
    <col min="7658" max="7664" width="6.7109375" style="218" customWidth="1"/>
    <col min="7665" max="7665" width="5.5703125" style="218" bestFit="1" customWidth="1"/>
    <col min="7666" max="7666" width="6.7109375" style="218" customWidth="1"/>
    <col min="7667" max="7820" width="9.140625" style="218"/>
    <col min="7821" max="7821" width="44.85546875" style="218" customWidth="1"/>
    <col min="7822" max="7862" width="6.7109375" style="218" customWidth="1"/>
    <col min="7863" max="7863" width="5.42578125" style="218" bestFit="1" customWidth="1"/>
    <col min="7864" max="7865" width="5.7109375" style="218" bestFit="1" customWidth="1"/>
    <col min="7866" max="7866" width="5.5703125" style="218" bestFit="1" customWidth="1"/>
    <col min="7867" max="7867" width="5.42578125" style="218" bestFit="1" customWidth="1"/>
    <col min="7868" max="7869" width="5.7109375" style="218" bestFit="1" customWidth="1"/>
    <col min="7870" max="7870" width="5.28515625" style="218" bestFit="1" customWidth="1"/>
    <col min="7871" max="7871" width="5.42578125" style="218" bestFit="1" customWidth="1"/>
    <col min="7872" max="7873" width="5.7109375" style="218" bestFit="1" customWidth="1"/>
    <col min="7874" max="7908" width="6.7109375" style="218" customWidth="1"/>
    <col min="7909" max="7909" width="5.7109375" style="218" bestFit="1" customWidth="1"/>
    <col min="7910" max="7912" width="5.7109375" style="218" customWidth="1"/>
    <col min="7913" max="7913" width="6.7109375" style="218" bestFit="1" customWidth="1"/>
    <col min="7914" max="7920" width="6.7109375" style="218" customWidth="1"/>
    <col min="7921" max="7921" width="5.5703125" style="218" bestFit="1" customWidth="1"/>
    <col min="7922" max="7922" width="6.7109375" style="218" customWidth="1"/>
    <col min="7923" max="8076" width="9.140625" style="218"/>
    <col min="8077" max="8077" width="44.85546875" style="218" customWidth="1"/>
    <col min="8078" max="8118" width="6.7109375" style="218" customWidth="1"/>
    <col min="8119" max="8119" width="5.42578125" style="218" bestFit="1" customWidth="1"/>
    <col min="8120" max="8121" width="5.7109375" style="218" bestFit="1" customWidth="1"/>
    <col min="8122" max="8122" width="5.5703125" style="218" bestFit="1" customWidth="1"/>
    <col min="8123" max="8123" width="5.42578125" style="218" bestFit="1" customWidth="1"/>
    <col min="8124" max="8125" width="5.7109375" style="218" bestFit="1" customWidth="1"/>
    <col min="8126" max="8126" width="5.28515625" style="218" bestFit="1" customWidth="1"/>
    <col min="8127" max="8127" width="5.42578125" style="218" bestFit="1" customWidth="1"/>
    <col min="8128" max="8129" width="5.7109375" style="218" bestFit="1" customWidth="1"/>
    <col min="8130" max="8164" width="6.7109375" style="218" customWidth="1"/>
    <col min="8165" max="8165" width="5.7109375" style="218" bestFit="1" customWidth="1"/>
    <col min="8166" max="8168" width="5.7109375" style="218" customWidth="1"/>
    <col min="8169" max="8169" width="6.7109375" style="218" bestFit="1" customWidth="1"/>
    <col min="8170" max="8176" width="6.7109375" style="218" customWidth="1"/>
    <col min="8177" max="8177" width="5.5703125" style="218" bestFit="1" customWidth="1"/>
    <col min="8178" max="8178" width="6.7109375" style="218" customWidth="1"/>
    <col min="8179" max="8332" width="9.140625" style="218"/>
    <col min="8333" max="8333" width="44.85546875" style="218" customWidth="1"/>
    <col min="8334" max="8374" width="6.7109375" style="218" customWidth="1"/>
    <col min="8375" max="8375" width="5.42578125" style="218" bestFit="1" customWidth="1"/>
    <col min="8376" max="8377" width="5.7109375" style="218" bestFit="1" customWidth="1"/>
    <col min="8378" max="8378" width="5.5703125" style="218" bestFit="1" customWidth="1"/>
    <col min="8379" max="8379" width="5.42578125" style="218" bestFit="1" customWidth="1"/>
    <col min="8380" max="8381" width="5.7109375" style="218" bestFit="1" customWidth="1"/>
    <col min="8382" max="8382" width="5.28515625" style="218" bestFit="1" customWidth="1"/>
    <col min="8383" max="8383" width="5.42578125" style="218" bestFit="1" customWidth="1"/>
    <col min="8384" max="8385" width="5.7109375" style="218" bestFit="1" customWidth="1"/>
    <col min="8386" max="8420" width="6.7109375" style="218" customWidth="1"/>
    <col min="8421" max="8421" width="5.7109375" style="218" bestFit="1" customWidth="1"/>
    <col min="8422" max="8424" width="5.7109375" style="218" customWidth="1"/>
    <col min="8425" max="8425" width="6.7109375" style="218" bestFit="1" customWidth="1"/>
    <col min="8426" max="8432" width="6.7109375" style="218" customWidth="1"/>
    <col min="8433" max="8433" width="5.5703125" style="218" bestFit="1" customWidth="1"/>
    <col min="8434" max="8434" width="6.7109375" style="218" customWidth="1"/>
    <col min="8435" max="8588" width="9.140625" style="218"/>
    <col min="8589" max="8589" width="44.85546875" style="218" customWidth="1"/>
    <col min="8590" max="8630" width="6.7109375" style="218" customWidth="1"/>
    <col min="8631" max="8631" width="5.42578125" style="218" bestFit="1" customWidth="1"/>
    <col min="8632" max="8633" width="5.7109375" style="218" bestFit="1" customWidth="1"/>
    <col min="8634" max="8634" width="5.5703125" style="218" bestFit="1" customWidth="1"/>
    <col min="8635" max="8635" width="5.42578125" style="218" bestFit="1" customWidth="1"/>
    <col min="8636" max="8637" width="5.7109375" style="218" bestFit="1" customWidth="1"/>
    <col min="8638" max="8638" width="5.28515625" style="218" bestFit="1" customWidth="1"/>
    <col min="8639" max="8639" width="5.42578125" style="218" bestFit="1" customWidth="1"/>
    <col min="8640" max="8641" width="5.7109375" style="218" bestFit="1" customWidth="1"/>
    <col min="8642" max="8676" width="6.7109375" style="218" customWidth="1"/>
    <col min="8677" max="8677" width="5.7109375" style="218" bestFit="1" customWidth="1"/>
    <col min="8678" max="8680" width="5.7109375" style="218" customWidth="1"/>
    <col min="8681" max="8681" width="6.7109375" style="218" bestFit="1" customWidth="1"/>
    <col min="8682" max="8688" width="6.7109375" style="218" customWidth="1"/>
    <col min="8689" max="8689" width="5.5703125" style="218" bestFit="1" customWidth="1"/>
    <col min="8690" max="8690" width="6.7109375" style="218" customWidth="1"/>
    <col min="8691" max="8844" width="9.140625" style="218"/>
    <col min="8845" max="8845" width="44.85546875" style="218" customWidth="1"/>
    <col min="8846" max="8886" width="6.7109375" style="218" customWidth="1"/>
    <col min="8887" max="8887" width="5.42578125" style="218" bestFit="1" customWidth="1"/>
    <col min="8888" max="8889" width="5.7109375" style="218" bestFit="1" customWidth="1"/>
    <col min="8890" max="8890" width="5.5703125" style="218" bestFit="1" customWidth="1"/>
    <col min="8891" max="8891" width="5.42578125" style="218" bestFit="1" customWidth="1"/>
    <col min="8892" max="8893" width="5.7109375" style="218" bestFit="1" customWidth="1"/>
    <col min="8894" max="8894" width="5.28515625" style="218" bestFit="1" customWidth="1"/>
    <col min="8895" max="8895" width="5.42578125" style="218" bestFit="1" customWidth="1"/>
    <col min="8896" max="8897" width="5.7109375" style="218" bestFit="1" customWidth="1"/>
    <col min="8898" max="8932" width="6.7109375" style="218" customWidth="1"/>
    <col min="8933" max="8933" width="5.7109375" style="218" bestFit="1" customWidth="1"/>
    <col min="8934" max="8936" width="5.7109375" style="218" customWidth="1"/>
    <col min="8937" max="8937" width="6.7109375" style="218" bestFit="1" customWidth="1"/>
    <col min="8938" max="8944" width="6.7109375" style="218" customWidth="1"/>
    <col min="8945" max="8945" width="5.5703125" style="218" bestFit="1" customWidth="1"/>
    <col min="8946" max="8946" width="6.7109375" style="218" customWidth="1"/>
    <col min="8947" max="9100" width="9.140625" style="218"/>
    <col min="9101" max="9101" width="44.85546875" style="218" customWidth="1"/>
    <col min="9102" max="9142" width="6.7109375" style="218" customWidth="1"/>
    <col min="9143" max="9143" width="5.42578125" style="218" bestFit="1" customWidth="1"/>
    <col min="9144" max="9145" width="5.7109375" style="218" bestFit="1" customWidth="1"/>
    <col min="9146" max="9146" width="5.5703125" style="218" bestFit="1" customWidth="1"/>
    <col min="9147" max="9147" width="5.42578125" style="218" bestFit="1" customWidth="1"/>
    <col min="9148" max="9149" width="5.7109375" style="218" bestFit="1" customWidth="1"/>
    <col min="9150" max="9150" width="5.28515625" style="218" bestFit="1" customWidth="1"/>
    <col min="9151" max="9151" width="5.42578125" style="218" bestFit="1" customWidth="1"/>
    <col min="9152" max="9153" width="5.7109375" style="218" bestFit="1" customWidth="1"/>
    <col min="9154" max="9188" width="6.7109375" style="218" customWidth="1"/>
    <col min="9189" max="9189" width="5.7109375" style="218" bestFit="1" customWidth="1"/>
    <col min="9190" max="9192" width="5.7109375" style="218" customWidth="1"/>
    <col min="9193" max="9193" width="6.7109375" style="218" bestFit="1" customWidth="1"/>
    <col min="9194" max="9200" width="6.7109375" style="218" customWidth="1"/>
    <col min="9201" max="9201" width="5.5703125" style="218" bestFit="1" customWidth="1"/>
    <col min="9202" max="9202" width="6.7109375" style="218" customWidth="1"/>
    <col min="9203" max="9356" width="9.140625" style="218"/>
    <col min="9357" max="9357" width="44.85546875" style="218" customWidth="1"/>
    <col min="9358" max="9398" width="6.7109375" style="218" customWidth="1"/>
    <col min="9399" max="9399" width="5.42578125" style="218" bestFit="1" customWidth="1"/>
    <col min="9400" max="9401" width="5.7109375" style="218" bestFit="1" customWidth="1"/>
    <col min="9402" max="9402" width="5.5703125" style="218" bestFit="1" customWidth="1"/>
    <col min="9403" max="9403" width="5.42578125" style="218" bestFit="1" customWidth="1"/>
    <col min="9404" max="9405" width="5.7109375" style="218" bestFit="1" customWidth="1"/>
    <col min="9406" max="9406" width="5.28515625" style="218" bestFit="1" customWidth="1"/>
    <col min="9407" max="9407" width="5.42578125" style="218" bestFit="1" customWidth="1"/>
    <col min="9408" max="9409" width="5.7109375" style="218" bestFit="1" customWidth="1"/>
    <col min="9410" max="9444" width="6.7109375" style="218" customWidth="1"/>
    <col min="9445" max="9445" width="5.7109375" style="218" bestFit="1" customWidth="1"/>
    <col min="9446" max="9448" width="5.7109375" style="218" customWidth="1"/>
    <col min="9449" max="9449" width="6.7109375" style="218" bestFit="1" customWidth="1"/>
    <col min="9450" max="9456" width="6.7109375" style="218" customWidth="1"/>
    <col min="9457" max="9457" width="5.5703125" style="218" bestFit="1" customWidth="1"/>
    <col min="9458" max="9458" width="6.7109375" style="218" customWidth="1"/>
    <col min="9459" max="9612" width="9.140625" style="218"/>
    <col min="9613" max="9613" width="44.85546875" style="218" customWidth="1"/>
    <col min="9614" max="9654" width="6.7109375" style="218" customWidth="1"/>
    <col min="9655" max="9655" width="5.42578125" style="218" bestFit="1" customWidth="1"/>
    <col min="9656" max="9657" width="5.7109375" style="218" bestFit="1" customWidth="1"/>
    <col min="9658" max="9658" width="5.5703125" style="218" bestFit="1" customWidth="1"/>
    <col min="9659" max="9659" width="5.42578125" style="218" bestFit="1" customWidth="1"/>
    <col min="9660" max="9661" width="5.7109375" style="218" bestFit="1" customWidth="1"/>
    <col min="9662" max="9662" width="5.28515625" style="218" bestFit="1" customWidth="1"/>
    <col min="9663" max="9663" width="5.42578125" style="218" bestFit="1" customWidth="1"/>
    <col min="9664" max="9665" width="5.7109375" style="218" bestFit="1" customWidth="1"/>
    <col min="9666" max="9700" width="6.7109375" style="218" customWidth="1"/>
    <col min="9701" max="9701" width="5.7109375" style="218" bestFit="1" customWidth="1"/>
    <col min="9702" max="9704" width="5.7109375" style="218" customWidth="1"/>
    <col min="9705" max="9705" width="6.7109375" style="218" bestFit="1" customWidth="1"/>
    <col min="9706" max="9712" width="6.7109375" style="218" customWidth="1"/>
    <col min="9713" max="9713" width="5.5703125" style="218" bestFit="1" customWidth="1"/>
    <col min="9714" max="9714" width="6.7109375" style="218" customWidth="1"/>
    <col min="9715" max="9868" width="9.140625" style="218"/>
    <col min="9869" max="9869" width="44.85546875" style="218" customWidth="1"/>
    <col min="9870" max="9910" width="6.7109375" style="218" customWidth="1"/>
    <col min="9911" max="9911" width="5.42578125" style="218" bestFit="1" customWidth="1"/>
    <col min="9912" max="9913" width="5.7109375" style="218" bestFit="1" customWidth="1"/>
    <col min="9914" max="9914" width="5.5703125" style="218" bestFit="1" customWidth="1"/>
    <col min="9915" max="9915" width="5.42578125" style="218" bestFit="1" customWidth="1"/>
    <col min="9916" max="9917" width="5.7109375" style="218" bestFit="1" customWidth="1"/>
    <col min="9918" max="9918" width="5.28515625" style="218" bestFit="1" customWidth="1"/>
    <col min="9919" max="9919" width="5.42578125" style="218" bestFit="1" customWidth="1"/>
    <col min="9920" max="9921" width="5.7109375" style="218" bestFit="1" customWidth="1"/>
    <col min="9922" max="9956" width="6.7109375" style="218" customWidth="1"/>
    <col min="9957" max="9957" width="5.7109375" style="218" bestFit="1" customWidth="1"/>
    <col min="9958" max="9960" width="5.7109375" style="218" customWidth="1"/>
    <col min="9961" max="9961" width="6.7109375" style="218" bestFit="1" customWidth="1"/>
    <col min="9962" max="9968" width="6.7109375" style="218" customWidth="1"/>
    <col min="9969" max="9969" width="5.5703125" style="218" bestFit="1" customWidth="1"/>
    <col min="9970" max="9970" width="6.7109375" style="218" customWidth="1"/>
    <col min="9971" max="10124" width="9.140625" style="218"/>
    <col min="10125" max="10125" width="44.85546875" style="218" customWidth="1"/>
    <col min="10126" max="10166" width="6.7109375" style="218" customWidth="1"/>
    <col min="10167" max="10167" width="5.42578125" style="218" bestFit="1" customWidth="1"/>
    <col min="10168" max="10169" width="5.7109375" style="218" bestFit="1" customWidth="1"/>
    <col min="10170" max="10170" width="5.5703125" style="218" bestFit="1" customWidth="1"/>
    <col min="10171" max="10171" width="5.42578125" style="218" bestFit="1" customWidth="1"/>
    <col min="10172" max="10173" width="5.7109375" style="218" bestFit="1" customWidth="1"/>
    <col min="10174" max="10174" width="5.28515625" style="218" bestFit="1" customWidth="1"/>
    <col min="10175" max="10175" width="5.42578125" style="218" bestFit="1" customWidth="1"/>
    <col min="10176" max="10177" width="5.7109375" style="218" bestFit="1" customWidth="1"/>
    <col min="10178" max="10212" width="6.7109375" style="218" customWidth="1"/>
    <col min="10213" max="10213" width="5.7109375" style="218" bestFit="1" customWidth="1"/>
    <col min="10214" max="10216" width="5.7109375" style="218" customWidth="1"/>
    <col min="10217" max="10217" width="6.7109375" style="218" bestFit="1" customWidth="1"/>
    <col min="10218" max="10224" width="6.7109375" style="218" customWidth="1"/>
    <col min="10225" max="10225" width="5.5703125" style="218" bestFit="1" customWidth="1"/>
    <col min="10226" max="10226" width="6.7109375" style="218" customWidth="1"/>
    <col min="10227" max="10380" width="9.140625" style="218"/>
    <col min="10381" max="10381" width="44.85546875" style="218" customWidth="1"/>
    <col min="10382" max="10422" width="6.7109375" style="218" customWidth="1"/>
    <col min="10423" max="10423" width="5.42578125" style="218" bestFit="1" customWidth="1"/>
    <col min="10424" max="10425" width="5.7109375" style="218" bestFit="1" customWidth="1"/>
    <col min="10426" max="10426" width="5.5703125" style="218" bestFit="1" customWidth="1"/>
    <col min="10427" max="10427" width="5.42578125" style="218" bestFit="1" customWidth="1"/>
    <col min="10428" max="10429" width="5.7109375" style="218" bestFit="1" customWidth="1"/>
    <col min="10430" max="10430" width="5.28515625" style="218" bestFit="1" customWidth="1"/>
    <col min="10431" max="10431" width="5.42578125" style="218" bestFit="1" customWidth="1"/>
    <col min="10432" max="10433" width="5.7109375" style="218" bestFit="1" customWidth="1"/>
    <col min="10434" max="10468" width="6.7109375" style="218" customWidth="1"/>
    <col min="10469" max="10469" width="5.7109375" style="218" bestFit="1" customWidth="1"/>
    <col min="10470" max="10472" width="5.7109375" style="218" customWidth="1"/>
    <col min="10473" max="10473" width="6.7109375" style="218" bestFit="1" customWidth="1"/>
    <col min="10474" max="10480" width="6.7109375" style="218" customWidth="1"/>
    <col min="10481" max="10481" width="5.5703125" style="218" bestFit="1" customWidth="1"/>
    <col min="10482" max="10482" width="6.7109375" style="218" customWidth="1"/>
    <col min="10483" max="10636" width="9.140625" style="218"/>
    <col min="10637" max="10637" width="44.85546875" style="218" customWidth="1"/>
    <col min="10638" max="10678" width="6.7109375" style="218" customWidth="1"/>
    <col min="10679" max="10679" width="5.42578125" style="218" bestFit="1" customWidth="1"/>
    <col min="10680" max="10681" width="5.7109375" style="218" bestFit="1" customWidth="1"/>
    <col min="10682" max="10682" width="5.5703125" style="218" bestFit="1" customWidth="1"/>
    <col min="10683" max="10683" width="5.42578125" style="218" bestFit="1" customWidth="1"/>
    <col min="10684" max="10685" width="5.7109375" style="218" bestFit="1" customWidth="1"/>
    <col min="10686" max="10686" width="5.28515625" style="218" bestFit="1" customWidth="1"/>
    <col min="10687" max="10687" width="5.42578125" style="218" bestFit="1" customWidth="1"/>
    <col min="10688" max="10689" width="5.7109375" style="218" bestFit="1" customWidth="1"/>
    <col min="10690" max="10724" width="6.7109375" style="218" customWidth="1"/>
    <col min="10725" max="10725" width="5.7109375" style="218" bestFit="1" customWidth="1"/>
    <col min="10726" max="10728" width="5.7109375" style="218" customWidth="1"/>
    <col min="10729" max="10729" width="6.7109375" style="218" bestFit="1" customWidth="1"/>
    <col min="10730" max="10736" width="6.7109375" style="218" customWidth="1"/>
    <col min="10737" max="10737" width="5.5703125" style="218" bestFit="1" customWidth="1"/>
    <col min="10738" max="10738" width="6.7109375" style="218" customWidth="1"/>
    <col min="10739" max="10892" width="9.140625" style="218"/>
    <col min="10893" max="10893" width="44.85546875" style="218" customWidth="1"/>
    <col min="10894" max="10934" width="6.7109375" style="218" customWidth="1"/>
    <col min="10935" max="10935" width="5.42578125" style="218" bestFit="1" customWidth="1"/>
    <col min="10936" max="10937" width="5.7109375" style="218" bestFit="1" customWidth="1"/>
    <col min="10938" max="10938" width="5.5703125" style="218" bestFit="1" customWidth="1"/>
    <col min="10939" max="10939" width="5.42578125" style="218" bestFit="1" customWidth="1"/>
    <col min="10940" max="10941" width="5.7109375" style="218" bestFit="1" customWidth="1"/>
    <col min="10942" max="10942" width="5.28515625" style="218" bestFit="1" customWidth="1"/>
    <col min="10943" max="10943" width="5.42578125" style="218" bestFit="1" customWidth="1"/>
    <col min="10944" max="10945" width="5.7109375" style="218" bestFit="1" customWidth="1"/>
    <col min="10946" max="10980" width="6.7109375" style="218" customWidth="1"/>
    <col min="10981" max="10981" width="5.7109375" style="218" bestFit="1" customWidth="1"/>
    <col min="10982" max="10984" width="5.7109375" style="218" customWidth="1"/>
    <col min="10985" max="10985" width="6.7109375" style="218" bestFit="1" customWidth="1"/>
    <col min="10986" max="10992" width="6.7109375" style="218" customWidth="1"/>
    <col min="10993" max="10993" width="5.5703125" style="218" bestFit="1" customWidth="1"/>
    <col min="10994" max="10994" width="6.7109375" style="218" customWidth="1"/>
    <col min="10995" max="11148" width="9.140625" style="218"/>
    <col min="11149" max="11149" width="44.85546875" style="218" customWidth="1"/>
    <col min="11150" max="11190" width="6.7109375" style="218" customWidth="1"/>
    <col min="11191" max="11191" width="5.42578125" style="218" bestFit="1" customWidth="1"/>
    <col min="11192" max="11193" width="5.7109375" style="218" bestFit="1" customWidth="1"/>
    <col min="11194" max="11194" width="5.5703125" style="218" bestFit="1" customWidth="1"/>
    <col min="11195" max="11195" width="5.42578125" style="218" bestFit="1" customWidth="1"/>
    <col min="11196" max="11197" width="5.7109375" style="218" bestFit="1" customWidth="1"/>
    <col min="11198" max="11198" width="5.28515625" style="218" bestFit="1" customWidth="1"/>
    <col min="11199" max="11199" width="5.42578125" style="218" bestFit="1" customWidth="1"/>
    <col min="11200" max="11201" width="5.7109375" style="218" bestFit="1" customWidth="1"/>
    <col min="11202" max="11236" width="6.7109375" style="218" customWidth="1"/>
    <col min="11237" max="11237" width="5.7109375" style="218" bestFit="1" customWidth="1"/>
    <col min="11238" max="11240" width="5.7109375" style="218" customWidth="1"/>
    <col min="11241" max="11241" width="6.7109375" style="218" bestFit="1" customWidth="1"/>
    <col min="11242" max="11248" width="6.7109375" style="218" customWidth="1"/>
    <col min="11249" max="11249" width="5.5703125" style="218" bestFit="1" customWidth="1"/>
    <col min="11250" max="11250" width="6.7109375" style="218" customWidth="1"/>
    <col min="11251" max="11404" width="9.140625" style="218"/>
    <col min="11405" max="11405" width="44.85546875" style="218" customWidth="1"/>
    <col min="11406" max="11446" width="6.7109375" style="218" customWidth="1"/>
    <col min="11447" max="11447" width="5.42578125" style="218" bestFit="1" customWidth="1"/>
    <col min="11448" max="11449" width="5.7109375" style="218" bestFit="1" customWidth="1"/>
    <col min="11450" max="11450" width="5.5703125" style="218" bestFit="1" customWidth="1"/>
    <col min="11451" max="11451" width="5.42578125" style="218" bestFit="1" customWidth="1"/>
    <col min="11452" max="11453" width="5.7109375" style="218" bestFit="1" customWidth="1"/>
    <col min="11454" max="11454" width="5.28515625" style="218" bestFit="1" customWidth="1"/>
    <col min="11455" max="11455" width="5.42578125" style="218" bestFit="1" customWidth="1"/>
    <col min="11456" max="11457" width="5.7109375" style="218" bestFit="1" customWidth="1"/>
    <col min="11458" max="11492" width="6.7109375" style="218" customWidth="1"/>
    <col min="11493" max="11493" width="5.7109375" style="218" bestFit="1" customWidth="1"/>
    <col min="11494" max="11496" width="5.7109375" style="218" customWidth="1"/>
    <col min="11497" max="11497" width="6.7109375" style="218" bestFit="1" customWidth="1"/>
    <col min="11498" max="11504" width="6.7109375" style="218" customWidth="1"/>
    <col min="11505" max="11505" width="5.5703125" style="218" bestFit="1" customWidth="1"/>
    <col min="11506" max="11506" width="6.7109375" style="218" customWidth="1"/>
    <col min="11507" max="11660" width="9.140625" style="218"/>
    <col min="11661" max="11661" width="44.85546875" style="218" customWidth="1"/>
    <col min="11662" max="11702" width="6.7109375" style="218" customWidth="1"/>
    <col min="11703" max="11703" width="5.42578125" style="218" bestFit="1" customWidth="1"/>
    <col min="11704" max="11705" width="5.7109375" style="218" bestFit="1" customWidth="1"/>
    <col min="11706" max="11706" width="5.5703125" style="218" bestFit="1" customWidth="1"/>
    <col min="11707" max="11707" width="5.42578125" style="218" bestFit="1" customWidth="1"/>
    <col min="11708" max="11709" width="5.7109375" style="218" bestFit="1" customWidth="1"/>
    <col min="11710" max="11710" width="5.28515625" style="218" bestFit="1" customWidth="1"/>
    <col min="11711" max="11711" width="5.42578125" style="218" bestFit="1" customWidth="1"/>
    <col min="11712" max="11713" width="5.7109375" style="218" bestFit="1" customWidth="1"/>
    <col min="11714" max="11748" width="6.7109375" style="218" customWidth="1"/>
    <col min="11749" max="11749" width="5.7109375" style="218" bestFit="1" customWidth="1"/>
    <col min="11750" max="11752" width="5.7109375" style="218" customWidth="1"/>
    <col min="11753" max="11753" width="6.7109375" style="218" bestFit="1" customWidth="1"/>
    <col min="11754" max="11760" width="6.7109375" style="218" customWidth="1"/>
    <col min="11761" max="11761" width="5.5703125" style="218" bestFit="1" customWidth="1"/>
    <col min="11762" max="11762" width="6.7109375" style="218" customWidth="1"/>
    <col min="11763" max="11916" width="9.140625" style="218"/>
    <col min="11917" max="11917" width="44.85546875" style="218" customWidth="1"/>
    <col min="11918" max="11958" width="6.7109375" style="218" customWidth="1"/>
    <col min="11959" max="11959" width="5.42578125" style="218" bestFit="1" customWidth="1"/>
    <col min="11960" max="11961" width="5.7109375" style="218" bestFit="1" customWidth="1"/>
    <col min="11962" max="11962" width="5.5703125" style="218" bestFit="1" customWidth="1"/>
    <col min="11963" max="11963" width="5.42578125" style="218" bestFit="1" customWidth="1"/>
    <col min="11964" max="11965" width="5.7109375" style="218" bestFit="1" customWidth="1"/>
    <col min="11966" max="11966" width="5.28515625" style="218" bestFit="1" customWidth="1"/>
    <col min="11967" max="11967" width="5.42578125" style="218" bestFit="1" customWidth="1"/>
    <col min="11968" max="11969" width="5.7109375" style="218" bestFit="1" customWidth="1"/>
    <col min="11970" max="12004" width="6.7109375" style="218" customWidth="1"/>
    <col min="12005" max="12005" width="5.7109375" style="218" bestFit="1" customWidth="1"/>
    <col min="12006" max="12008" width="5.7109375" style="218" customWidth="1"/>
    <col min="12009" max="12009" width="6.7109375" style="218" bestFit="1" customWidth="1"/>
    <col min="12010" max="12016" width="6.7109375" style="218" customWidth="1"/>
    <col min="12017" max="12017" width="5.5703125" style="218" bestFit="1" customWidth="1"/>
    <col min="12018" max="12018" width="6.7109375" style="218" customWidth="1"/>
    <col min="12019" max="12172" width="9.140625" style="218"/>
    <col min="12173" max="12173" width="44.85546875" style="218" customWidth="1"/>
    <col min="12174" max="12214" width="6.7109375" style="218" customWidth="1"/>
    <col min="12215" max="12215" width="5.42578125" style="218" bestFit="1" customWidth="1"/>
    <col min="12216" max="12217" width="5.7109375" style="218" bestFit="1" customWidth="1"/>
    <col min="12218" max="12218" width="5.5703125" style="218" bestFit="1" customWidth="1"/>
    <col min="12219" max="12219" width="5.42578125" style="218" bestFit="1" customWidth="1"/>
    <col min="12220" max="12221" width="5.7109375" style="218" bestFit="1" customWidth="1"/>
    <col min="12222" max="12222" width="5.28515625" style="218" bestFit="1" customWidth="1"/>
    <col min="12223" max="12223" width="5.42578125" style="218" bestFit="1" customWidth="1"/>
    <col min="12224" max="12225" width="5.7109375" style="218" bestFit="1" customWidth="1"/>
    <col min="12226" max="12260" width="6.7109375" style="218" customWidth="1"/>
    <col min="12261" max="12261" width="5.7109375" style="218" bestFit="1" customWidth="1"/>
    <col min="12262" max="12264" width="5.7109375" style="218" customWidth="1"/>
    <col min="12265" max="12265" width="6.7109375" style="218" bestFit="1" customWidth="1"/>
    <col min="12266" max="12272" width="6.7109375" style="218" customWidth="1"/>
    <col min="12273" max="12273" width="5.5703125" style="218" bestFit="1" customWidth="1"/>
    <col min="12274" max="12274" width="6.7109375" style="218" customWidth="1"/>
    <col min="12275" max="12428" width="9.140625" style="218"/>
    <col min="12429" max="12429" width="44.85546875" style="218" customWidth="1"/>
    <col min="12430" max="12470" width="6.7109375" style="218" customWidth="1"/>
    <col min="12471" max="12471" width="5.42578125" style="218" bestFit="1" customWidth="1"/>
    <col min="12472" max="12473" width="5.7109375" style="218" bestFit="1" customWidth="1"/>
    <col min="12474" max="12474" width="5.5703125" style="218" bestFit="1" customWidth="1"/>
    <col min="12475" max="12475" width="5.42578125" style="218" bestFit="1" customWidth="1"/>
    <col min="12476" max="12477" width="5.7109375" style="218" bestFit="1" customWidth="1"/>
    <col min="12478" max="12478" width="5.28515625" style="218" bestFit="1" customWidth="1"/>
    <col min="12479" max="12479" width="5.42578125" style="218" bestFit="1" customWidth="1"/>
    <col min="12480" max="12481" width="5.7109375" style="218" bestFit="1" customWidth="1"/>
    <col min="12482" max="12516" width="6.7109375" style="218" customWidth="1"/>
    <col min="12517" max="12517" width="5.7109375" style="218" bestFit="1" customWidth="1"/>
    <col min="12518" max="12520" width="5.7109375" style="218" customWidth="1"/>
    <col min="12521" max="12521" width="6.7109375" style="218" bestFit="1" customWidth="1"/>
    <col min="12522" max="12528" width="6.7109375" style="218" customWidth="1"/>
    <col min="12529" max="12529" width="5.5703125" style="218" bestFit="1" customWidth="1"/>
    <col min="12530" max="12530" width="6.7109375" style="218" customWidth="1"/>
    <col min="12531" max="12684" width="9.140625" style="218"/>
    <col min="12685" max="12685" width="44.85546875" style="218" customWidth="1"/>
    <col min="12686" max="12726" width="6.7109375" style="218" customWidth="1"/>
    <col min="12727" max="12727" width="5.42578125" style="218" bestFit="1" customWidth="1"/>
    <col min="12728" max="12729" width="5.7109375" style="218" bestFit="1" customWidth="1"/>
    <col min="12730" max="12730" width="5.5703125" style="218" bestFit="1" customWidth="1"/>
    <col min="12731" max="12731" width="5.42578125" style="218" bestFit="1" customWidth="1"/>
    <col min="12732" max="12733" width="5.7109375" style="218" bestFit="1" customWidth="1"/>
    <col min="12734" max="12734" width="5.28515625" style="218" bestFit="1" customWidth="1"/>
    <col min="12735" max="12735" width="5.42578125" style="218" bestFit="1" customWidth="1"/>
    <col min="12736" max="12737" width="5.7109375" style="218" bestFit="1" customWidth="1"/>
    <col min="12738" max="12772" width="6.7109375" style="218" customWidth="1"/>
    <col min="12773" max="12773" width="5.7109375" style="218" bestFit="1" customWidth="1"/>
    <col min="12774" max="12776" width="5.7109375" style="218" customWidth="1"/>
    <col min="12777" max="12777" width="6.7109375" style="218" bestFit="1" customWidth="1"/>
    <col min="12778" max="12784" width="6.7109375" style="218" customWidth="1"/>
    <col min="12785" max="12785" width="5.5703125" style="218" bestFit="1" customWidth="1"/>
    <col min="12786" max="12786" width="6.7109375" style="218" customWidth="1"/>
    <col min="12787" max="12940" width="9.140625" style="218"/>
    <col min="12941" max="12941" width="44.85546875" style="218" customWidth="1"/>
    <col min="12942" max="12982" width="6.7109375" style="218" customWidth="1"/>
    <col min="12983" max="12983" width="5.42578125" style="218" bestFit="1" customWidth="1"/>
    <col min="12984" max="12985" width="5.7109375" style="218" bestFit="1" customWidth="1"/>
    <col min="12986" max="12986" width="5.5703125" style="218" bestFit="1" customWidth="1"/>
    <col min="12987" max="12987" width="5.42578125" style="218" bestFit="1" customWidth="1"/>
    <col min="12988" max="12989" width="5.7109375" style="218" bestFit="1" customWidth="1"/>
    <col min="12990" max="12990" width="5.28515625" style="218" bestFit="1" customWidth="1"/>
    <col min="12991" max="12991" width="5.42578125" style="218" bestFit="1" customWidth="1"/>
    <col min="12992" max="12993" width="5.7109375" style="218" bestFit="1" customWidth="1"/>
    <col min="12994" max="13028" width="6.7109375" style="218" customWidth="1"/>
    <col min="13029" max="13029" width="5.7109375" style="218" bestFit="1" customWidth="1"/>
    <col min="13030" max="13032" width="5.7109375" style="218" customWidth="1"/>
    <col min="13033" max="13033" width="6.7109375" style="218" bestFit="1" customWidth="1"/>
    <col min="13034" max="13040" width="6.7109375" style="218" customWidth="1"/>
    <col min="13041" max="13041" width="5.5703125" style="218" bestFit="1" customWidth="1"/>
    <col min="13042" max="13042" width="6.7109375" style="218" customWidth="1"/>
    <col min="13043" max="13196" width="9.140625" style="218"/>
    <col min="13197" max="13197" width="44.85546875" style="218" customWidth="1"/>
    <col min="13198" max="13238" width="6.7109375" style="218" customWidth="1"/>
    <col min="13239" max="13239" width="5.42578125" style="218" bestFit="1" customWidth="1"/>
    <col min="13240" max="13241" width="5.7109375" style="218" bestFit="1" customWidth="1"/>
    <col min="13242" max="13242" width="5.5703125" style="218" bestFit="1" customWidth="1"/>
    <col min="13243" max="13243" width="5.42578125" style="218" bestFit="1" customWidth="1"/>
    <col min="13244" max="13245" width="5.7109375" style="218" bestFit="1" customWidth="1"/>
    <col min="13246" max="13246" width="5.28515625" style="218" bestFit="1" customWidth="1"/>
    <col min="13247" max="13247" width="5.42578125" style="218" bestFit="1" customWidth="1"/>
    <col min="13248" max="13249" width="5.7109375" style="218" bestFit="1" customWidth="1"/>
    <col min="13250" max="13284" width="6.7109375" style="218" customWidth="1"/>
    <col min="13285" max="13285" width="5.7109375" style="218" bestFit="1" customWidth="1"/>
    <col min="13286" max="13288" width="5.7109375" style="218" customWidth="1"/>
    <col min="13289" max="13289" width="6.7109375" style="218" bestFit="1" customWidth="1"/>
    <col min="13290" max="13296" width="6.7109375" style="218" customWidth="1"/>
    <col min="13297" max="13297" width="5.5703125" style="218" bestFit="1" customWidth="1"/>
    <col min="13298" max="13298" width="6.7109375" style="218" customWidth="1"/>
    <col min="13299" max="13452" width="9.140625" style="218"/>
    <col min="13453" max="13453" width="44.85546875" style="218" customWidth="1"/>
    <col min="13454" max="13494" width="6.7109375" style="218" customWidth="1"/>
    <col min="13495" max="13495" width="5.42578125" style="218" bestFit="1" customWidth="1"/>
    <col min="13496" max="13497" width="5.7109375" style="218" bestFit="1" customWidth="1"/>
    <col min="13498" max="13498" width="5.5703125" style="218" bestFit="1" customWidth="1"/>
    <col min="13499" max="13499" width="5.42578125" style="218" bestFit="1" customWidth="1"/>
    <col min="13500" max="13501" width="5.7109375" style="218" bestFit="1" customWidth="1"/>
    <col min="13502" max="13502" width="5.28515625" style="218" bestFit="1" customWidth="1"/>
    <col min="13503" max="13503" width="5.42578125" style="218" bestFit="1" customWidth="1"/>
    <col min="13504" max="13505" width="5.7109375" style="218" bestFit="1" customWidth="1"/>
    <col min="13506" max="13540" width="6.7109375" style="218" customWidth="1"/>
    <col min="13541" max="13541" width="5.7109375" style="218" bestFit="1" customWidth="1"/>
    <col min="13542" max="13544" width="5.7109375" style="218" customWidth="1"/>
    <col min="13545" max="13545" width="6.7109375" style="218" bestFit="1" customWidth="1"/>
    <col min="13546" max="13552" width="6.7109375" style="218" customWidth="1"/>
    <col min="13553" max="13553" width="5.5703125" style="218" bestFit="1" customWidth="1"/>
    <col min="13554" max="13554" width="6.7109375" style="218" customWidth="1"/>
    <col min="13555" max="13708" width="9.140625" style="218"/>
    <col min="13709" max="13709" width="44.85546875" style="218" customWidth="1"/>
    <col min="13710" max="13750" width="6.7109375" style="218" customWidth="1"/>
    <col min="13751" max="13751" width="5.42578125" style="218" bestFit="1" customWidth="1"/>
    <col min="13752" max="13753" width="5.7109375" style="218" bestFit="1" customWidth="1"/>
    <col min="13754" max="13754" width="5.5703125" style="218" bestFit="1" customWidth="1"/>
    <col min="13755" max="13755" width="5.42578125" style="218" bestFit="1" customWidth="1"/>
    <col min="13756" max="13757" width="5.7109375" style="218" bestFit="1" customWidth="1"/>
    <col min="13758" max="13758" width="5.28515625" style="218" bestFit="1" customWidth="1"/>
    <col min="13759" max="13759" width="5.42578125" style="218" bestFit="1" customWidth="1"/>
    <col min="13760" max="13761" width="5.7109375" style="218" bestFit="1" customWidth="1"/>
    <col min="13762" max="13796" width="6.7109375" style="218" customWidth="1"/>
    <col min="13797" max="13797" width="5.7109375" style="218" bestFit="1" customWidth="1"/>
    <col min="13798" max="13800" width="5.7109375" style="218" customWidth="1"/>
    <col min="13801" max="13801" width="6.7109375" style="218" bestFit="1" customWidth="1"/>
    <col min="13802" max="13808" width="6.7109375" style="218" customWidth="1"/>
    <col min="13809" max="13809" width="5.5703125" style="218" bestFit="1" customWidth="1"/>
    <col min="13810" max="13810" width="6.7109375" style="218" customWidth="1"/>
    <col min="13811" max="13964" width="9.140625" style="218"/>
    <col min="13965" max="13965" width="44.85546875" style="218" customWidth="1"/>
    <col min="13966" max="14006" width="6.7109375" style="218" customWidth="1"/>
    <col min="14007" max="14007" width="5.42578125" style="218" bestFit="1" customWidth="1"/>
    <col min="14008" max="14009" width="5.7109375" style="218" bestFit="1" customWidth="1"/>
    <col min="14010" max="14010" width="5.5703125" style="218" bestFit="1" customWidth="1"/>
    <col min="14011" max="14011" width="5.42578125" style="218" bestFit="1" customWidth="1"/>
    <col min="14012" max="14013" width="5.7109375" style="218" bestFit="1" customWidth="1"/>
    <col min="14014" max="14014" width="5.28515625" style="218" bestFit="1" customWidth="1"/>
    <col min="14015" max="14015" width="5.42578125" style="218" bestFit="1" customWidth="1"/>
    <col min="14016" max="14017" width="5.7109375" style="218" bestFit="1" customWidth="1"/>
    <col min="14018" max="14052" width="6.7109375" style="218" customWidth="1"/>
    <col min="14053" max="14053" width="5.7109375" style="218" bestFit="1" customWidth="1"/>
    <col min="14054" max="14056" width="5.7109375" style="218" customWidth="1"/>
    <col min="14057" max="14057" width="6.7109375" style="218" bestFit="1" customWidth="1"/>
    <col min="14058" max="14064" width="6.7109375" style="218" customWidth="1"/>
    <col min="14065" max="14065" width="5.5703125" style="218" bestFit="1" customWidth="1"/>
    <col min="14066" max="14066" width="6.7109375" style="218" customWidth="1"/>
    <col min="14067" max="14220" width="9.140625" style="218"/>
    <col min="14221" max="14221" width="44.85546875" style="218" customWidth="1"/>
    <col min="14222" max="14262" width="6.7109375" style="218" customWidth="1"/>
    <col min="14263" max="14263" width="5.42578125" style="218" bestFit="1" customWidth="1"/>
    <col min="14264" max="14265" width="5.7109375" style="218" bestFit="1" customWidth="1"/>
    <col min="14266" max="14266" width="5.5703125" style="218" bestFit="1" customWidth="1"/>
    <col min="14267" max="14267" width="5.42578125" style="218" bestFit="1" customWidth="1"/>
    <col min="14268" max="14269" width="5.7109375" style="218" bestFit="1" customWidth="1"/>
    <col min="14270" max="14270" width="5.28515625" style="218" bestFit="1" customWidth="1"/>
    <col min="14271" max="14271" width="5.42578125" style="218" bestFit="1" customWidth="1"/>
    <col min="14272" max="14273" width="5.7109375" style="218" bestFit="1" customWidth="1"/>
    <col min="14274" max="14308" width="6.7109375" style="218" customWidth="1"/>
    <col min="14309" max="14309" width="5.7109375" style="218" bestFit="1" customWidth="1"/>
    <col min="14310" max="14312" width="5.7109375" style="218" customWidth="1"/>
    <col min="14313" max="14313" width="6.7109375" style="218" bestFit="1" customWidth="1"/>
    <col min="14314" max="14320" width="6.7109375" style="218" customWidth="1"/>
    <col min="14321" max="14321" width="5.5703125" style="218" bestFit="1" customWidth="1"/>
    <col min="14322" max="14322" width="6.7109375" style="218" customWidth="1"/>
    <col min="14323" max="14476" width="9.140625" style="218"/>
    <col min="14477" max="14477" width="44.85546875" style="218" customWidth="1"/>
    <col min="14478" max="14518" width="6.7109375" style="218" customWidth="1"/>
    <col min="14519" max="14519" width="5.42578125" style="218" bestFit="1" customWidth="1"/>
    <col min="14520" max="14521" width="5.7109375" style="218" bestFit="1" customWidth="1"/>
    <col min="14522" max="14522" width="5.5703125" style="218" bestFit="1" customWidth="1"/>
    <col min="14523" max="14523" width="5.42578125" style="218" bestFit="1" customWidth="1"/>
    <col min="14524" max="14525" width="5.7109375" style="218" bestFit="1" customWidth="1"/>
    <col min="14526" max="14526" width="5.28515625" style="218" bestFit="1" customWidth="1"/>
    <col min="14527" max="14527" width="5.42578125" style="218" bestFit="1" customWidth="1"/>
    <col min="14528" max="14529" width="5.7109375" style="218" bestFit="1" customWidth="1"/>
    <col min="14530" max="14564" width="6.7109375" style="218" customWidth="1"/>
    <col min="14565" max="14565" width="5.7109375" style="218" bestFit="1" customWidth="1"/>
    <col min="14566" max="14568" width="5.7109375" style="218" customWidth="1"/>
    <col min="14569" max="14569" width="6.7109375" style="218" bestFit="1" customWidth="1"/>
    <col min="14570" max="14576" width="6.7109375" style="218" customWidth="1"/>
    <col min="14577" max="14577" width="5.5703125" style="218" bestFit="1" customWidth="1"/>
    <col min="14578" max="14578" width="6.7109375" style="218" customWidth="1"/>
    <col min="14579" max="14732" width="9.140625" style="218"/>
    <col min="14733" max="14733" width="44.85546875" style="218" customWidth="1"/>
    <col min="14734" max="14774" width="6.7109375" style="218" customWidth="1"/>
    <col min="14775" max="14775" width="5.42578125" style="218" bestFit="1" customWidth="1"/>
    <col min="14776" max="14777" width="5.7109375" style="218" bestFit="1" customWidth="1"/>
    <col min="14778" max="14778" width="5.5703125" style="218" bestFit="1" customWidth="1"/>
    <col min="14779" max="14779" width="5.42578125" style="218" bestFit="1" customWidth="1"/>
    <col min="14780" max="14781" width="5.7109375" style="218" bestFit="1" customWidth="1"/>
    <col min="14782" max="14782" width="5.28515625" style="218" bestFit="1" customWidth="1"/>
    <col min="14783" max="14783" width="5.42578125" style="218" bestFit="1" customWidth="1"/>
    <col min="14784" max="14785" width="5.7109375" style="218" bestFit="1" customWidth="1"/>
    <col min="14786" max="14820" width="6.7109375" style="218" customWidth="1"/>
    <col min="14821" max="14821" width="5.7109375" style="218" bestFit="1" customWidth="1"/>
    <col min="14822" max="14824" width="5.7109375" style="218" customWidth="1"/>
    <col min="14825" max="14825" width="6.7109375" style="218" bestFit="1" customWidth="1"/>
    <col min="14826" max="14832" width="6.7109375" style="218" customWidth="1"/>
    <col min="14833" max="14833" width="5.5703125" style="218" bestFit="1" customWidth="1"/>
    <col min="14834" max="14834" width="6.7109375" style="218" customWidth="1"/>
    <col min="14835" max="14988" width="9.140625" style="218"/>
    <col min="14989" max="14989" width="44.85546875" style="218" customWidth="1"/>
    <col min="14990" max="15030" width="6.7109375" style="218" customWidth="1"/>
    <col min="15031" max="15031" width="5.42578125" style="218" bestFit="1" customWidth="1"/>
    <col min="15032" max="15033" width="5.7109375" style="218" bestFit="1" customWidth="1"/>
    <col min="15034" max="15034" width="5.5703125" style="218" bestFit="1" customWidth="1"/>
    <col min="15035" max="15035" width="5.42578125" style="218" bestFit="1" customWidth="1"/>
    <col min="15036" max="15037" width="5.7109375" style="218" bestFit="1" customWidth="1"/>
    <col min="15038" max="15038" width="5.28515625" style="218" bestFit="1" customWidth="1"/>
    <col min="15039" max="15039" width="5.42578125" style="218" bestFit="1" customWidth="1"/>
    <col min="15040" max="15041" width="5.7109375" style="218" bestFit="1" customWidth="1"/>
    <col min="15042" max="15076" width="6.7109375" style="218" customWidth="1"/>
    <col min="15077" max="15077" width="5.7109375" style="218" bestFit="1" customWidth="1"/>
    <col min="15078" max="15080" width="5.7109375" style="218" customWidth="1"/>
    <col min="15081" max="15081" width="6.7109375" style="218" bestFit="1" customWidth="1"/>
    <col min="15082" max="15088" width="6.7109375" style="218" customWidth="1"/>
    <col min="15089" max="15089" width="5.5703125" style="218" bestFit="1" customWidth="1"/>
    <col min="15090" max="15090" width="6.7109375" style="218" customWidth="1"/>
    <col min="15091" max="15244" width="9.140625" style="218"/>
    <col min="15245" max="15245" width="44.85546875" style="218" customWidth="1"/>
    <col min="15246" max="15286" width="6.7109375" style="218" customWidth="1"/>
    <col min="15287" max="15287" width="5.42578125" style="218" bestFit="1" customWidth="1"/>
    <col min="15288" max="15289" width="5.7109375" style="218" bestFit="1" customWidth="1"/>
    <col min="15290" max="15290" width="5.5703125" style="218" bestFit="1" customWidth="1"/>
    <col min="15291" max="15291" width="5.42578125" style="218" bestFit="1" customWidth="1"/>
    <col min="15292" max="15293" width="5.7109375" style="218" bestFit="1" customWidth="1"/>
    <col min="15294" max="15294" width="5.28515625" style="218" bestFit="1" customWidth="1"/>
    <col min="15295" max="15295" width="5.42578125" style="218" bestFit="1" customWidth="1"/>
    <col min="15296" max="15297" width="5.7109375" style="218" bestFit="1" customWidth="1"/>
    <col min="15298" max="15332" width="6.7109375" style="218" customWidth="1"/>
    <col min="15333" max="15333" width="5.7109375" style="218" bestFit="1" customWidth="1"/>
    <col min="15334" max="15336" width="5.7109375" style="218" customWidth="1"/>
    <col min="15337" max="15337" width="6.7109375" style="218" bestFit="1" customWidth="1"/>
    <col min="15338" max="15344" width="6.7109375" style="218" customWidth="1"/>
    <col min="15345" max="15345" width="5.5703125" style="218" bestFit="1" customWidth="1"/>
    <col min="15346" max="15346" width="6.7109375" style="218" customWidth="1"/>
    <col min="15347" max="15500" width="9.140625" style="218"/>
    <col min="15501" max="15501" width="44.85546875" style="218" customWidth="1"/>
    <col min="15502" max="15542" width="6.7109375" style="218" customWidth="1"/>
    <col min="15543" max="15543" width="5.42578125" style="218" bestFit="1" customWidth="1"/>
    <col min="15544" max="15545" width="5.7109375" style="218" bestFit="1" customWidth="1"/>
    <col min="15546" max="15546" width="5.5703125" style="218" bestFit="1" customWidth="1"/>
    <col min="15547" max="15547" width="5.42578125" style="218" bestFit="1" customWidth="1"/>
    <col min="15548" max="15549" width="5.7109375" style="218" bestFit="1" customWidth="1"/>
    <col min="15550" max="15550" width="5.28515625" style="218" bestFit="1" customWidth="1"/>
    <col min="15551" max="15551" width="5.42578125" style="218" bestFit="1" customWidth="1"/>
    <col min="15552" max="15553" width="5.7109375" style="218" bestFit="1" customWidth="1"/>
    <col min="15554" max="15588" width="6.7109375" style="218" customWidth="1"/>
    <col min="15589" max="15589" width="5.7109375" style="218" bestFit="1" customWidth="1"/>
    <col min="15590" max="15592" width="5.7109375" style="218" customWidth="1"/>
    <col min="15593" max="15593" width="6.7109375" style="218" bestFit="1" customWidth="1"/>
    <col min="15594" max="15600" width="6.7109375" style="218" customWidth="1"/>
    <col min="15601" max="15601" width="5.5703125" style="218" bestFit="1" customWidth="1"/>
    <col min="15602" max="15602" width="6.7109375" style="218" customWidth="1"/>
    <col min="15603" max="15756" width="9.140625" style="218"/>
    <col min="15757" max="15757" width="44.85546875" style="218" customWidth="1"/>
    <col min="15758" max="15798" width="6.7109375" style="218" customWidth="1"/>
    <col min="15799" max="15799" width="5.42578125" style="218" bestFit="1" customWidth="1"/>
    <col min="15800" max="15801" width="5.7109375" style="218" bestFit="1" customWidth="1"/>
    <col min="15802" max="15802" width="5.5703125" style="218" bestFit="1" customWidth="1"/>
    <col min="15803" max="15803" width="5.42578125" style="218" bestFit="1" customWidth="1"/>
    <col min="15804" max="15805" width="5.7109375" style="218" bestFit="1" customWidth="1"/>
    <col min="15806" max="15806" width="5.28515625" style="218" bestFit="1" customWidth="1"/>
    <col min="15807" max="15807" width="5.42578125" style="218" bestFit="1" customWidth="1"/>
    <col min="15808" max="15809" width="5.7109375" style="218" bestFit="1" customWidth="1"/>
    <col min="15810" max="15844" width="6.7109375" style="218" customWidth="1"/>
    <col min="15845" max="15845" width="5.7109375" style="218" bestFit="1" customWidth="1"/>
    <col min="15846" max="15848" width="5.7109375" style="218" customWidth="1"/>
    <col min="15849" max="15849" width="6.7109375" style="218" bestFit="1" customWidth="1"/>
    <col min="15850" max="15856" width="6.7109375" style="218" customWidth="1"/>
    <col min="15857" max="15857" width="5.5703125" style="218" bestFit="1" customWidth="1"/>
    <col min="15858" max="15858" width="6.7109375" style="218" customWidth="1"/>
    <col min="15859" max="16012" width="9.140625" style="218"/>
    <col min="16013" max="16013" width="44.85546875" style="218" customWidth="1"/>
    <col min="16014" max="16054" width="6.7109375" style="218" customWidth="1"/>
    <col min="16055" max="16055" width="5.42578125" style="218" bestFit="1" customWidth="1"/>
    <col min="16056" max="16057" width="5.7109375" style="218" bestFit="1" customWidth="1"/>
    <col min="16058" max="16058" width="5.5703125" style="218" bestFit="1" customWidth="1"/>
    <col min="16059" max="16059" width="5.42578125" style="218" bestFit="1" customWidth="1"/>
    <col min="16060" max="16061" width="5.7109375" style="218" bestFit="1" customWidth="1"/>
    <col min="16062" max="16062" width="5.28515625" style="218" bestFit="1" customWidth="1"/>
    <col min="16063" max="16063" width="5.42578125" style="218" bestFit="1" customWidth="1"/>
    <col min="16064" max="16065" width="5.7109375" style="218" bestFit="1" customWidth="1"/>
    <col min="16066" max="16100" width="6.7109375" style="218" customWidth="1"/>
    <col min="16101" max="16101" width="5.7109375" style="218" bestFit="1" customWidth="1"/>
    <col min="16102" max="16104" width="5.7109375" style="218" customWidth="1"/>
    <col min="16105" max="16105" width="6.7109375" style="218" bestFit="1" customWidth="1"/>
    <col min="16106" max="16112" width="6.7109375" style="218" customWidth="1"/>
    <col min="16113" max="16113" width="5.5703125" style="218" bestFit="1" customWidth="1"/>
    <col min="16114" max="16114" width="6.7109375" style="218" customWidth="1"/>
    <col min="16115" max="16384" width="9.140625" style="218"/>
  </cols>
  <sheetData>
    <row r="1" spans="2:7" s="607" customFormat="1" ht="14.25" x14ac:dyDescent="0.2">
      <c r="B1" s="752" t="s">
        <v>130</v>
      </c>
      <c r="C1" s="753"/>
      <c r="D1" s="753"/>
      <c r="E1" s="753"/>
      <c r="F1" s="753"/>
      <c r="G1" s="753"/>
    </row>
    <row r="2" spans="2:7" ht="11.25" customHeight="1" x14ac:dyDescent="0.2">
      <c r="B2" s="217"/>
    </row>
    <row r="3" spans="2:7" s="219" customFormat="1" ht="30" customHeight="1" x14ac:dyDescent="0.25">
      <c r="B3" s="754" t="s">
        <v>263</v>
      </c>
      <c r="C3" s="754"/>
      <c r="D3" s="754"/>
      <c r="E3" s="754"/>
      <c r="F3" s="754"/>
      <c r="G3" s="754"/>
    </row>
    <row r="4" spans="2:7" s="221" customFormat="1" ht="5.0999999999999996" customHeight="1" x14ac:dyDescent="0.2">
      <c r="B4" s="217"/>
      <c r="C4" s="220"/>
      <c r="D4" s="220"/>
      <c r="E4" s="220"/>
      <c r="F4" s="220"/>
      <c r="G4" s="220"/>
    </row>
    <row r="5" spans="2:7" s="222" customFormat="1" ht="14.25" x14ac:dyDescent="0.2">
      <c r="B5" s="755" t="s">
        <v>49</v>
      </c>
      <c r="C5" s="755"/>
      <c r="D5" s="755"/>
      <c r="E5" s="755"/>
      <c r="F5" s="755"/>
      <c r="G5" s="755"/>
    </row>
    <row r="6" spans="2:7" ht="12" customHeight="1" x14ac:dyDescent="0.2">
      <c r="B6" s="223"/>
    </row>
    <row r="7" spans="2:7" ht="12" customHeight="1" x14ac:dyDescent="0.2">
      <c r="B7" s="223"/>
    </row>
    <row r="8" spans="2:7" ht="12" customHeight="1" x14ac:dyDescent="0.2">
      <c r="B8" s="223"/>
    </row>
    <row r="9" spans="2:7" ht="12" customHeight="1" x14ac:dyDescent="0.2">
      <c r="B9" s="223"/>
    </row>
    <row r="10" spans="2:7" ht="12" customHeight="1" x14ac:dyDescent="0.2">
      <c r="B10" s="223"/>
    </row>
    <row r="11" spans="2:7" ht="12" customHeight="1" x14ac:dyDescent="0.2">
      <c r="B11" s="223"/>
    </row>
    <row r="12" spans="2:7" ht="12" customHeight="1" x14ac:dyDescent="0.2">
      <c r="B12" s="223"/>
    </row>
    <row r="13" spans="2:7" ht="12" customHeight="1" x14ac:dyDescent="0.2">
      <c r="B13" s="223"/>
    </row>
    <row r="14" spans="2:7" ht="12" customHeight="1" x14ac:dyDescent="0.2">
      <c r="B14" s="223"/>
    </row>
    <row r="15" spans="2:7" ht="12" customHeight="1" x14ac:dyDescent="0.2">
      <c r="B15" s="223"/>
    </row>
    <row r="16" spans="2:7" ht="12" customHeight="1" x14ac:dyDescent="0.2">
      <c r="B16" s="223"/>
    </row>
    <row r="17" spans="2:7" ht="12" customHeight="1" x14ac:dyDescent="0.2">
      <c r="B17" s="223"/>
    </row>
    <row r="18" spans="2:7" ht="12" customHeight="1" x14ac:dyDescent="0.2">
      <c r="B18" s="223"/>
    </row>
    <row r="19" spans="2:7" ht="12" customHeight="1" x14ac:dyDescent="0.2">
      <c r="B19" s="223"/>
    </row>
    <row r="20" spans="2:7" ht="12" customHeight="1" x14ac:dyDescent="0.2">
      <c r="B20" s="223"/>
    </row>
    <row r="21" spans="2:7" ht="12" customHeight="1" x14ac:dyDescent="0.2">
      <c r="B21" s="223"/>
    </row>
    <row r="22" spans="2:7" ht="12" customHeight="1" x14ac:dyDescent="0.2">
      <c r="B22" s="223"/>
    </row>
    <row r="23" spans="2:7" ht="12" customHeight="1" x14ac:dyDescent="0.2">
      <c r="B23" s="223"/>
    </row>
    <row r="24" spans="2:7" ht="12" customHeight="1" x14ac:dyDescent="0.2">
      <c r="B24" s="223"/>
    </row>
    <row r="25" spans="2:7" ht="12" customHeight="1" x14ac:dyDescent="0.2">
      <c r="B25" s="223"/>
    </row>
    <row r="26" spans="2:7" ht="12" customHeight="1" x14ac:dyDescent="0.2">
      <c r="B26" s="223"/>
    </row>
    <row r="27" spans="2:7" ht="12" customHeight="1" x14ac:dyDescent="0.2">
      <c r="B27" s="223"/>
    </row>
    <row r="28" spans="2:7" ht="12" customHeight="1" x14ac:dyDescent="0.2">
      <c r="B28" s="223"/>
    </row>
    <row r="29" spans="2:7" ht="12" customHeight="1" x14ac:dyDescent="0.2">
      <c r="B29" s="223"/>
    </row>
    <row r="30" spans="2:7" ht="12" customHeight="1" x14ac:dyDescent="0.2">
      <c r="B30" s="223"/>
    </row>
    <row r="31" spans="2:7" s="617" customFormat="1" ht="10.5" x14ac:dyDescent="0.15">
      <c r="B31" s="760" t="s">
        <v>267</v>
      </c>
      <c r="C31" s="760"/>
      <c r="D31" s="760"/>
      <c r="E31" s="760"/>
      <c r="F31" s="760"/>
      <c r="G31" s="760"/>
    </row>
    <row r="32" spans="2:7" ht="12" customHeight="1" x14ac:dyDescent="0.2">
      <c r="B32" s="224"/>
    </row>
    <row r="33" spans="2:14" ht="12" customHeight="1" x14ac:dyDescent="0.2">
      <c r="B33" s="758"/>
      <c r="C33" s="756">
        <v>2024</v>
      </c>
      <c r="D33" s="757"/>
      <c r="E33" s="757"/>
      <c r="F33" s="757"/>
      <c r="G33" s="484" t="s">
        <v>119</v>
      </c>
    </row>
    <row r="34" spans="2:14" s="620" customFormat="1" ht="11.25" x14ac:dyDescent="0.2">
      <c r="B34" s="759"/>
      <c r="C34" s="618" t="s">
        <v>0</v>
      </c>
      <c r="D34" s="618" t="s">
        <v>1</v>
      </c>
      <c r="E34" s="618" t="s">
        <v>2</v>
      </c>
      <c r="F34" s="619" t="s">
        <v>3</v>
      </c>
      <c r="G34" s="618" t="s">
        <v>0</v>
      </c>
    </row>
    <row r="35" spans="2:14" s="617" customFormat="1" ht="10.5" x14ac:dyDescent="0.15">
      <c r="B35" s="225" t="s">
        <v>4</v>
      </c>
      <c r="C35" s="621">
        <v>105.4</v>
      </c>
      <c r="D35" s="621">
        <v>104.1</v>
      </c>
      <c r="E35" s="621">
        <v>103.1</v>
      </c>
      <c r="F35" s="621">
        <v>103.8</v>
      </c>
      <c r="G35" s="621">
        <v>101.5</v>
      </c>
      <c r="H35" s="622"/>
      <c r="I35" s="622"/>
      <c r="J35" s="622"/>
      <c r="K35" s="20"/>
      <c r="L35" s="622"/>
      <c r="M35" s="623"/>
      <c r="N35" s="623"/>
    </row>
    <row r="36" spans="2:14" s="617" customFormat="1" ht="10.5" x14ac:dyDescent="0.15">
      <c r="B36" s="225" t="s">
        <v>5</v>
      </c>
      <c r="C36" s="621">
        <v>103.9</v>
      </c>
      <c r="D36" s="621">
        <v>103.7</v>
      </c>
      <c r="E36" s="621">
        <v>102.1</v>
      </c>
      <c r="F36" s="621">
        <v>99.9</v>
      </c>
      <c r="G36" s="621">
        <v>101.1</v>
      </c>
      <c r="H36" s="622"/>
      <c r="I36" s="622"/>
      <c r="J36" s="622"/>
      <c r="K36" s="20"/>
      <c r="L36" s="622"/>
      <c r="M36" s="623"/>
      <c r="N36" s="623"/>
    </row>
    <row r="37" spans="2:14" s="617" customFormat="1" ht="10.5" x14ac:dyDescent="0.15">
      <c r="B37" s="225" t="s">
        <v>6</v>
      </c>
      <c r="C37" s="621">
        <v>100.5</v>
      </c>
      <c r="D37" s="621">
        <v>100.9</v>
      </c>
      <c r="E37" s="621">
        <v>101.2</v>
      </c>
      <c r="F37" s="621">
        <v>100.7</v>
      </c>
      <c r="G37" s="621">
        <v>100.2</v>
      </c>
      <c r="H37" s="622"/>
      <c r="I37" s="622"/>
      <c r="J37" s="622"/>
      <c r="K37" s="20"/>
      <c r="L37" s="622"/>
      <c r="M37" s="623"/>
      <c r="N37" s="623"/>
    </row>
    <row r="38" spans="2:14" s="617" customFormat="1" ht="10.5" x14ac:dyDescent="0.15">
      <c r="B38" s="226" t="s">
        <v>256</v>
      </c>
      <c r="C38" s="621">
        <v>100</v>
      </c>
      <c r="D38" s="621">
        <v>100.3</v>
      </c>
      <c r="E38" s="621">
        <v>100.4</v>
      </c>
      <c r="F38" s="621">
        <v>100.4</v>
      </c>
      <c r="G38" s="621">
        <v>100.3</v>
      </c>
      <c r="H38" s="622"/>
      <c r="I38" s="622"/>
      <c r="J38" s="622"/>
      <c r="K38" s="20"/>
      <c r="L38" s="622"/>
      <c r="M38" s="623"/>
      <c r="N38" s="623"/>
    </row>
    <row r="39" spans="2:14" s="617" customFormat="1" ht="10.5" x14ac:dyDescent="0.15">
      <c r="B39" s="225" t="s">
        <v>7</v>
      </c>
      <c r="C39" s="621">
        <v>102</v>
      </c>
      <c r="D39" s="621">
        <v>102.5</v>
      </c>
      <c r="E39" s="621">
        <v>98.1</v>
      </c>
      <c r="F39" s="621">
        <v>98.7</v>
      </c>
      <c r="G39" s="621">
        <v>98.8</v>
      </c>
      <c r="H39" s="622"/>
      <c r="I39" s="622"/>
      <c r="J39" s="622"/>
      <c r="K39" s="20"/>
      <c r="L39" s="622"/>
      <c r="M39" s="623"/>
      <c r="N39" s="623"/>
    </row>
    <row r="40" spans="2:14" ht="12" customHeight="1" x14ac:dyDescent="0.25">
      <c r="K40"/>
    </row>
    <row r="41" spans="2:14" ht="12" customHeight="1" x14ac:dyDescent="0.25">
      <c r="K41"/>
    </row>
    <row r="44" spans="2:14" ht="12" customHeight="1" x14ac:dyDescent="0.2">
      <c r="D44" s="719"/>
    </row>
  </sheetData>
  <mergeCells count="6">
    <mergeCell ref="B1:G1"/>
    <mergeCell ref="B3:G3"/>
    <mergeCell ref="B5:G5"/>
    <mergeCell ref="C33:F33"/>
    <mergeCell ref="B33:B34"/>
    <mergeCell ref="B31:G31"/>
  </mergeCells>
  <hyperlinks>
    <hyperlink ref="B1:C1" location="Cuprins_ro!B4" display="I. Balanța de plăți a Republicii Moldova în trimestrul I 2023 (date provizorii)" xr:uid="{00000000-0004-0000-0300-000000000000}"/>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J80"/>
  <sheetViews>
    <sheetView showGridLines="0" showRowColHeaders="0" zoomScaleNormal="100" workbookViewId="0"/>
  </sheetViews>
  <sheetFormatPr defaultRowHeight="14.25" x14ac:dyDescent="0.2"/>
  <cols>
    <col min="1" max="1" width="5.7109375" style="9" customWidth="1"/>
    <col min="2" max="2" width="49" style="9" customWidth="1"/>
    <col min="3" max="7" width="12.28515625" style="9" customWidth="1"/>
    <col min="8" max="8" width="9.5703125" style="9" customWidth="1"/>
    <col min="9" max="9" width="9.5703125" style="9" bestFit="1" customWidth="1"/>
    <col min="10" max="16384" width="9.140625" style="9"/>
  </cols>
  <sheetData>
    <row r="1" spans="2:10" s="607" customFormat="1" x14ac:dyDescent="0.2">
      <c r="B1" s="752" t="s">
        <v>130</v>
      </c>
      <c r="C1" s="753"/>
      <c r="D1" s="753"/>
      <c r="E1" s="753"/>
      <c r="F1" s="753"/>
      <c r="G1" s="753"/>
      <c r="H1" s="197"/>
      <c r="I1" s="197"/>
      <c r="J1" s="197"/>
    </row>
    <row r="2" spans="2:10" ht="11.25" customHeight="1" x14ac:dyDescent="0.2"/>
    <row r="3" spans="2:10" s="39" customFormat="1" ht="45" customHeight="1" x14ac:dyDescent="0.25">
      <c r="B3" s="754" t="s">
        <v>264</v>
      </c>
      <c r="C3" s="754"/>
      <c r="D3" s="754"/>
      <c r="E3" s="754"/>
      <c r="F3" s="754"/>
      <c r="G3" s="754"/>
      <c r="H3" s="590"/>
      <c r="I3" s="590"/>
      <c r="J3" s="590"/>
    </row>
    <row r="4" spans="2:10" ht="5.0999999999999996" customHeight="1" x14ac:dyDescent="0.2">
      <c r="B4" s="160"/>
      <c r="C4" s="160"/>
      <c r="D4" s="160"/>
      <c r="E4" s="160"/>
      <c r="F4" s="160"/>
      <c r="G4" s="160"/>
      <c r="H4" s="19"/>
      <c r="I4" s="19"/>
    </row>
    <row r="5" spans="2:10" s="216" customFormat="1" x14ac:dyDescent="0.2">
      <c r="B5" s="755" t="s">
        <v>187</v>
      </c>
      <c r="C5" s="755"/>
      <c r="D5" s="755"/>
      <c r="E5" s="755"/>
      <c r="F5" s="755"/>
      <c r="G5" s="755"/>
    </row>
    <row r="6" spans="2:10" ht="5.0999999999999996" customHeight="1" x14ac:dyDescent="0.2">
      <c r="B6" s="160"/>
      <c r="C6" s="160"/>
      <c r="D6" s="160"/>
      <c r="E6" s="160"/>
      <c r="F6" s="160"/>
      <c r="G6" s="160"/>
    </row>
    <row r="9" spans="2:10" x14ac:dyDescent="0.2">
      <c r="I9" s="19"/>
    </row>
    <row r="26" spans="2:7" s="607" customFormat="1" x14ac:dyDescent="0.2">
      <c r="B26" s="838" t="s">
        <v>88</v>
      </c>
      <c r="C26" s="839"/>
      <c r="D26" s="839"/>
      <c r="E26" s="839"/>
      <c r="F26" s="839"/>
      <c r="G26" s="839"/>
    </row>
    <row r="27" spans="2:7" x14ac:dyDescent="0.2">
      <c r="B27" s="330"/>
      <c r="C27" s="330"/>
      <c r="D27" s="330"/>
      <c r="E27" s="330"/>
      <c r="F27" s="330"/>
      <c r="G27" s="330"/>
    </row>
    <row r="28" spans="2:7" x14ac:dyDescent="0.2">
      <c r="B28" s="330"/>
      <c r="C28" s="330"/>
      <c r="D28" s="330"/>
      <c r="E28" s="330"/>
      <c r="F28" s="330"/>
      <c r="G28" s="330"/>
    </row>
    <row r="29" spans="2:7" x14ac:dyDescent="0.2">
      <c r="B29" s="330"/>
      <c r="C29" s="330"/>
      <c r="D29" s="330"/>
      <c r="E29" s="330"/>
      <c r="F29" s="330"/>
      <c r="G29" s="330"/>
    </row>
    <row r="30" spans="2:7" x14ac:dyDescent="0.2">
      <c r="B30" s="330"/>
      <c r="C30" s="330"/>
      <c r="D30" s="330"/>
      <c r="E30" s="330"/>
      <c r="F30" s="330"/>
      <c r="G30" s="330"/>
    </row>
    <row r="31" spans="2:7" x14ac:dyDescent="0.2">
      <c r="B31" s="330"/>
      <c r="C31" s="330"/>
      <c r="D31" s="330"/>
      <c r="E31" s="330"/>
      <c r="F31" s="330"/>
      <c r="G31" s="330"/>
    </row>
    <row r="32" spans="2:7" x14ac:dyDescent="0.2">
      <c r="B32" s="330"/>
      <c r="C32" s="330"/>
      <c r="D32" s="330"/>
      <c r="E32" s="330"/>
      <c r="F32" s="330"/>
      <c r="G32" s="330"/>
    </row>
    <row r="33" spans="2:7" x14ac:dyDescent="0.2">
      <c r="B33" s="330"/>
      <c r="C33" s="330"/>
      <c r="D33" s="330"/>
      <c r="E33" s="330"/>
      <c r="F33" s="330"/>
      <c r="G33" s="330"/>
    </row>
    <row r="34" spans="2:7" x14ac:dyDescent="0.2">
      <c r="B34" s="330"/>
      <c r="C34" s="330"/>
      <c r="D34" s="330"/>
      <c r="E34" s="330"/>
      <c r="F34" s="330"/>
      <c r="G34" s="330"/>
    </row>
    <row r="35" spans="2:7" x14ac:dyDescent="0.2">
      <c r="B35" s="330"/>
      <c r="C35" s="330"/>
      <c r="D35" s="330"/>
      <c r="E35" s="330"/>
      <c r="F35" s="330"/>
      <c r="G35" s="330"/>
    </row>
    <row r="36" spans="2:7" x14ac:dyDescent="0.2">
      <c r="B36" s="330"/>
      <c r="C36" s="330"/>
      <c r="D36" s="330"/>
      <c r="E36" s="330"/>
      <c r="F36" s="330"/>
      <c r="G36" s="330"/>
    </row>
    <row r="37" spans="2:7" x14ac:dyDescent="0.2">
      <c r="B37" s="330"/>
      <c r="C37" s="330"/>
      <c r="D37" s="330"/>
      <c r="E37" s="330"/>
      <c r="F37" s="330"/>
      <c r="G37" s="330"/>
    </row>
    <row r="38" spans="2:7" x14ac:dyDescent="0.2">
      <c r="B38" s="330"/>
      <c r="C38" s="330"/>
      <c r="D38" s="330"/>
      <c r="E38" s="330"/>
      <c r="F38" s="330"/>
      <c r="G38" s="330"/>
    </row>
    <row r="39" spans="2:7" x14ac:dyDescent="0.2">
      <c r="B39" s="330"/>
      <c r="C39" s="330"/>
      <c r="D39" s="330"/>
      <c r="E39" s="330"/>
      <c r="F39" s="330"/>
      <c r="G39" s="330"/>
    </row>
    <row r="40" spans="2:7" x14ac:dyDescent="0.2">
      <c r="B40" s="330"/>
      <c r="C40" s="330"/>
      <c r="D40" s="330"/>
      <c r="E40" s="330"/>
      <c r="F40" s="330"/>
      <c r="G40" s="330"/>
    </row>
    <row r="41" spans="2:7" x14ac:dyDescent="0.2">
      <c r="B41" s="330"/>
      <c r="C41" s="330"/>
      <c r="D41" s="330"/>
      <c r="E41" s="330"/>
      <c r="F41" s="330"/>
      <c r="G41" s="330"/>
    </row>
    <row r="42" spans="2:7" x14ac:dyDescent="0.2">
      <c r="B42" s="330"/>
      <c r="C42" s="330"/>
      <c r="D42" s="330"/>
      <c r="E42" s="330"/>
      <c r="F42" s="330"/>
      <c r="G42" s="330"/>
    </row>
    <row r="43" spans="2:7" x14ac:dyDescent="0.2">
      <c r="B43" s="330"/>
      <c r="C43" s="330"/>
      <c r="D43" s="330"/>
      <c r="E43" s="330"/>
      <c r="F43" s="330"/>
      <c r="G43" s="330"/>
    </row>
    <row r="44" spans="2:7" x14ac:dyDescent="0.2">
      <c r="B44" s="330"/>
      <c r="C44" s="330"/>
      <c r="D44" s="728"/>
      <c r="E44" s="330"/>
      <c r="F44" s="330"/>
      <c r="G44" s="330"/>
    </row>
    <row r="45" spans="2:7" x14ac:dyDescent="0.2">
      <c r="B45" s="330"/>
      <c r="C45" s="330"/>
      <c r="D45" s="330"/>
      <c r="E45" s="330"/>
      <c r="F45" s="330"/>
      <c r="G45" s="330"/>
    </row>
    <row r="46" spans="2:7" x14ac:dyDescent="0.2">
      <c r="B46" s="330"/>
      <c r="C46" s="330"/>
      <c r="D46" s="330"/>
      <c r="E46" s="330"/>
      <c r="F46" s="330"/>
      <c r="G46" s="330"/>
    </row>
    <row r="47" spans="2:7" x14ac:dyDescent="0.2">
      <c r="B47" s="330"/>
      <c r="C47" s="330"/>
      <c r="D47" s="330"/>
      <c r="E47" s="330"/>
      <c r="F47" s="330"/>
      <c r="G47" s="330"/>
    </row>
    <row r="48" spans="2:7" x14ac:dyDescent="0.2">
      <c r="B48" s="330"/>
      <c r="C48" s="330"/>
      <c r="D48" s="330"/>
      <c r="E48" s="330"/>
      <c r="F48" s="330"/>
      <c r="G48" s="330"/>
    </row>
    <row r="49" spans="2:7" x14ac:dyDescent="0.2">
      <c r="B49" s="330"/>
      <c r="C49" s="330"/>
      <c r="D49" s="330"/>
      <c r="E49" s="330"/>
      <c r="F49" s="330"/>
      <c r="G49" s="330"/>
    </row>
    <row r="50" spans="2:7" x14ac:dyDescent="0.2">
      <c r="B50" s="330"/>
      <c r="C50" s="330"/>
      <c r="D50" s="330"/>
      <c r="E50" s="330"/>
      <c r="F50" s="330"/>
      <c r="G50" s="330"/>
    </row>
    <row r="51" spans="2:7" x14ac:dyDescent="0.2">
      <c r="B51" s="330"/>
      <c r="C51" s="330"/>
      <c r="D51" s="330"/>
      <c r="E51" s="330"/>
      <c r="F51" s="330"/>
      <c r="G51" s="330"/>
    </row>
    <row r="52" spans="2:7" x14ac:dyDescent="0.2">
      <c r="B52" s="330"/>
      <c r="C52" s="330"/>
      <c r="D52" s="330"/>
      <c r="E52" s="330"/>
      <c r="F52" s="330"/>
      <c r="G52" s="330"/>
    </row>
    <row r="54" spans="2:7" ht="15" x14ac:dyDescent="0.25">
      <c r="B54" s="842"/>
      <c r="C54" s="796">
        <v>2024</v>
      </c>
      <c r="D54" s="840"/>
      <c r="E54" s="840"/>
      <c r="F54" s="841"/>
      <c r="G54" s="153">
        <v>2025</v>
      </c>
    </row>
    <row r="55" spans="2:7" s="20" customFormat="1" ht="10.5" x14ac:dyDescent="0.15">
      <c r="B55" s="843"/>
      <c r="C55" s="594" t="s">
        <v>0</v>
      </c>
      <c r="D55" s="595" t="s">
        <v>1</v>
      </c>
      <c r="E55" s="595" t="s">
        <v>2</v>
      </c>
      <c r="F55" s="595" t="s">
        <v>3</v>
      </c>
      <c r="G55" s="595" t="s">
        <v>0</v>
      </c>
    </row>
    <row r="56" spans="2:7" s="20" customFormat="1" ht="10.5" x14ac:dyDescent="0.15">
      <c r="B56" s="257" t="s">
        <v>78</v>
      </c>
      <c r="C56" s="257">
        <v>252.53</v>
      </c>
      <c r="D56" s="257">
        <v>253.35</v>
      </c>
      <c r="E56" s="257">
        <v>260.23</v>
      </c>
      <c r="F56" s="257">
        <v>263.67</v>
      </c>
      <c r="G56" s="257">
        <v>260.87</v>
      </c>
    </row>
    <row r="57" spans="2:7" s="20" customFormat="1" ht="10.5" x14ac:dyDescent="0.15">
      <c r="B57" s="257" t="s">
        <v>79</v>
      </c>
      <c r="C57" s="257">
        <v>167.57</v>
      </c>
      <c r="D57" s="257">
        <v>210.42</v>
      </c>
      <c r="E57" s="257">
        <v>196.58</v>
      </c>
      <c r="F57" s="257">
        <v>184.34</v>
      </c>
      <c r="G57" s="257">
        <v>133.08000000000001</v>
      </c>
    </row>
    <row r="58" spans="2:7" s="20" customFormat="1" ht="10.5" x14ac:dyDescent="0.15">
      <c r="B58" s="257" t="s">
        <v>80</v>
      </c>
      <c r="C58" s="257">
        <v>13.07</v>
      </c>
      <c r="D58" s="257">
        <v>15.7</v>
      </c>
      <c r="E58" s="257">
        <v>20.5</v>
      </c>
      <c r="F58" s="257">
        <v>20.260000000000002</v>
      </c>
      <c r="G58" s="257">
        <v>17.37</v>
      </c>
    </row>
    <row r="59" spans="2:7" s="20" customFormat="1" ht="10.5" x14ac:dyDescent="0.15">
      <c r="B59" s="257" t="s">
        <v>78</v>
      </c>
      <c r="C59" s="257">
        <v>-94.89</v>
      </c>
      <c r="D59" s="257">
        <v>-98.7</v>
      </c>
      <c r="E59" s="257">
        <v>-104.26</v>
      </c>
      <c r="F59" s="257">
        <v>-99.42</v>
      </c>
      <c r="G59" s="257">
        <v>-86.84</v>
      </c>
    </row>
    <row r="60" spans="2:7" s="20" customFormat="1" ht="10.5" x14ac:dyDescent="0.15">
      <c r="B60" s="257" t="s">
        <v>79</v>
      </c>
      <c r="C60" s="257">
        <v>-25.62</v>
      </c>
      <c r="D60" s="257">
        <v>-26.9</v>
      </c>
      <c r="E60" s="257">
        <v>-27.24</v>
      </c>
      <c r="F60" s="257">
        <v>-23.42</v>
      </c>
      <c r="G60" s="257">
        <v>-20.07</v>
      </c>
    </row>
    <row r="61" spans="2:7" s="20" customFormat="1" ht="10.5" x14ac:dyDescent="0.15">
      <c r="B61" s="257" t="s">
        <v>80</v>
      </c>
      <c r="C61" s="257">
        <v>-4.99</v>
      </c>
      <c r="D61" s="257">
        <v>-7.9</v>
      </c>
      <c r="E61" s="257">
        <v>-7.49</v>
      </c>
      <c r="F61" s="257">
        <v>-8.23</v>
      </c>
      <c r="G61" s="257">
        <v>-9.2100000000000009</v>
      </c>
    </row>
    <row r="62" spans="2:7" s="20" customFormat="1" ht="10.5" x14ac:dyDescent="0.15">
      <c r="B62" s="257" t="s">
        <v>81</v>
      </c>
      <c r="C62" s="257">
        <v>433.17</v>
      </c>
      <c r="D62" s="257">
        <v>479.46999999999997</v>
      </c>
      <c r="E62" s="257">
        <v>477.31000000000006</v>
      </c>
      <c r="F62" s="257">
        <v>468.27</v>
      </c>
      <c r="G62" s="257">
        <v>411.32000000000005</v>
      </c>
    </row>
    <row r="63" spans="2:7" s="20" customFormat="1" ht="10.5" x14ac:dyDescent="0.15">
      <c r="B63" s="257" t="s">
        <v>82</v>
      </c>
      <c r="C63" s="257">
        <v>-125.5</v>
      </c>
      <c r="D63" s="257">
        <v>-133.5</v>
      </c>
      <c r="E63" s="257">
        <v>-138.99</v>
      </c>
      <c r="F63" s="257">
        <v>-131.07</v>
      </c>
      <c r="G63" s="257">
        <v>-116.12</v>
      </c>
    </row>
    <row r="64" spans="2:7" s="20" customFormat="1" ht="10.5" x14ac:dyDescent="0.15">
      <c r="B64" s="378" t="s">
        <v>90</v>
      </c>
      <c r="C64" s="379">
        <v>0.11273184844938799</v>
      </c>
      <c r="D64" s="379">
        <v>0.113</v>
      </c>
      <c r="E64" s="379">
        <v>9.1999999999999998E-2</v>
      </c>
      <c r="F64" s="379">
        <v>9.6000000000000002E-2</v>
      </c>
      <c r="G64" s="269">
        <v>0.104</v>
      </c>
    </row>
    <row r="66" spans="2:7" s="20" customFormat="1" ht="10.5" x14ac:dyDescent="0.15">
      <c r="B66" s="579"/>
      <c r="C66" s="595" t="s">
        <v>254</v>
      </c>
      <c r="D66" s="595" t="s">
        <v>255</v>
      </c>
      <c r="E66" s="2"/>
      <c r="F66" s="2"/>
      <c r="G66" s="2"/>
    </row>
    <row r="67" spans="2:7" s="20" customFormat="1" ht="10.5" x14ac:dyDescent="0.15">
      <c r="B67" s="257" t="s">
        <v>256</v>
      </c>
      <c r="C67" s="379">
        <v>0.59823931745707115</v>
      </c>
      <c r="D67" s="379">
        <v>0.68674176999433623</v>
      </c>
      <c r="E67" s="2"/>
      <c r="F67" s="2"/>
      <c r="G67" s="2"/>
    </row>
    <row r="68" spans="2:7" s="20" customFormat="1" ht="10.5" x14ac:dyDescent="0.15">
      <c r="B68" s="257" t="s">
        <v>170</v>
      </c>
      <c r="C68" s="379">
        <v>2.7397770969663181E-2</v>
      </c>
      <c r="D68" s="379">
        <v>4.1869188096074442E-2</v>
      </c>
      <c r="E68" s="2"/>
      <c r="F68" s="2"/>
      <c r="G68" s="2"/>
    </row>
    <row r="69" spans="2:7" s="20" customFormat="1" ht="10.5" x14ac:dyDescent="0.15">
      <c r="B69" s="257" t="s">
        <v>171</v>
      </c>
      <c r="C69" s="379">
        <v>0.37436291157326562</v>
      </c>
      <c r="D69" s="379">
        <v>0.2713890419095894</v>
      </c>
      <c r="E69" s="2"/>
      <c r="F69" s="2"/>
      <c r="G69" s="2"/>
    </row>
    <row r="70" spans="2:7" ht="12" customHeight="1" x14ac:dyDescent="0.2">
      <c r="B70" s="2"/>
      <c r="C70" s="2"/>
      <c r="D70" s="2"/>
      <c r="E70" s="2"/>
      <c r="F70" s="2"/>
      <c r="G70" s="2"/>
    </row>
    <row r="71" spans="2:7" ht="12" customHeight="1" x14ac:dyDescent="0.25">
      <c r="B71" s="257"/>
      <c r="C71" s="796">
        <v>2024</v>
      </c>
      <c r="D71" s="840"/>
      <c r="E71" s="840"/>
      <c r="F71" s="841"/>
      <c r="G71" s="153">
        <v>2025</v>
      </c>
    </row>
    <row r="72" spans="2:7" s="20" customFormat="1" ht="10.5" x14ac:dyDescent="0.15">
      <c r="B72" s="577"/>
      <c r="C72" s="594" t="s">
        <v>0</v>
      </c>
      <c r="D72" s="595" t="s">
        <v>1</v>
      </c>
      <c r="E72" s="595" t="s">
        <v>2</v>
      </c>
      <c r="F72" s="595" t="s">
        <v>3</v>
      </c>
      <c r="G72" s="595" t="s">
        <v>0</v>
      </c>
    </row>
    <row r="73" spans="2:7" s="20" customFormat="1" ht="10.5" x14ac:dyDescent="0.15">
      <c r="B73" s="577" t="s">
        <v>163</v>
      </c>
      <c r="C73" s="578">
        <v>433.17</v>
      </c>
      <c r="D73" s="578">
        <v>479.46999999999997</v>
      </c>
      <c r="E73" s="578">
        <v>477.31000000000006</v>
      </c>
      <c r="F73" s="578">
        <v>468.27</v>
      </c>
      <c r="G73" s="578">
        <v>411.32</v>
      </c>
    </row>
    <row r="74" spans="2:7" s="20" customFormat="1" ht="10.5" x14ac:dyDescent="0.15">
      <c r="B74" s="580" t="s">
        <v>256</v>
      </c>
      <c r="C74" s="515">
        <v>253.42</v>
      </c>
      <c r="D74" s="515">
        <v>277.01</v>
      </c>
      <c r="E74" s="515">
        <v>283.39000000000004</v>
      </c>
      <c r="F74" s="515">
        <v>295.14</v>
      </c>
      <c r="G74" s="515">
        <v>246.07</v>
      </c>
    </row>
    <row r="75" spans="2:7" s="20" customFormat="1" ht="10.5" x14ac:dyDescent="0.15">
      <c r="B75" s="580" t="s">
        <v>170</v>
      </c>
      <c r="C75" s="515">
        <v>38.82</v>
      </c>
      <c r="D75" s="515">
        <v>53.54</v>
      </c>
      <c r="E75" s="515">
        <v>38.620000000000005</v>
      </c>
      <c r="F75" s="515">
        <v>11.32</v>
      </c>
      <c r="G75" s="515">
        <v>11.26</v>
      </c>
    </row>
    <row r="76" spans="2:7" s="20" customFormat="1" ht="10.5" x14ac:dyDescent="0.15">
      <c r="B76" s="580" t="s">
        <v>171</v>
      </c>
      <c r="C76" s="515">
        <v>140.92999999999998</v>
      </c>
      <c r="D76" s="515">
        <v>148.91999999999999</v>
      </c>
      <c r="E76" s="515">
        <v>155.30000000000001</v>
      </c>
      <c r="F76" s="515">
        <v>161.81</v>
      </c>
      <c r="G76" s="515">
        <v>153.99</v>
      </c>
    </row>
    <row r="77" spans="2:7" s="20" customFormat="1" ht="10.5" x14ac:dyDescent="0.15">
      <c r="B77" s="577" t="s">
        <v>163</v>
      </c>
      <c r="C77" s="578">
        <v>125.5</v>
      </c>
      <c r="D77" s="578">
        <v>133.5</v>
      </c>
      <c r="E77" s="578">
        <v>138.99000000000004</v>
      </c>
      <c r="F77" s="578">
        <v>131.07</v>
      </c>
      <c r="G77" s="578">
        <v>116.12</v>
      </c>
    </row>
    <row r="78" spans="2:7" s="20" customFormat="1" ht="10.5" x14ac:dyDescent="0.15">
      <c r="B78" s="580" t="s">
        <v>256</v>
      </c>
      <c r="C78" s="515">
        <v>71.789999999999992</v>
      </c>
      <c r="D78" s="515">
        <v>76.56</v>
      </c>
      <c r="E78" s="515">
        <v>85.92</v>
      </c>
      <c r="F78" s="515">
        <v>92.789999999999992</v>
      </c>
      <c r="G78" s="515">
        <v>81.86</v>
      </c>
    </row>
    <row r="79" spans="2:7" s="20" customFormat="1" ht="10.5" x14ac:dyDescent="0.15">
      <c r="B79" s="580" t="s">
        <v>170</v>
      </c>
      <c r="C79" s="515">
        <v>22.599999999999998</v>
      </c>
      <c r="D79" s="515">
        <v>24.78</v>
      </c>
      <c r="E79" s="515">
        <v>19.200000000000003</v>
      </c>
      <c r="F79" s="515">
        <v>4.78</v>
      </c>
      <c r="G79" s="515">
        <v>4.2300000000000004</v>
      </c>
    </row>
    <row r="80" spans="2:7" s="20" customFormat="1" ht="10.5" x14ac:dyDescent="0.15">
      <c r="B80" s="580" t="s">
        <v>171</v>
      </c>
      <c r="C80" s="515">
        <v>31.11</v>
      </c>
      <c r="D80" s="515">
        <v>32.160000000000004</v>
      </c>
      <c r="E80" s="515">
        <v>33.870000000000005</v>
      </c>
      <c r="F80" s="515">
        <v>33.5</v>
      </c>
      <c r="G80" s="515">
        <v>30.02</v>
      </c>
    </row>
  </sheetData>
  <mergeCells count="7">
    <mergeCell ref="B26:G26"/>
    <mergeCell ref="C71:F71"/>
    <mergeCell ref="C54:F54"/>
    <mergeCell ref="B54:B55"/>
    <mergeCell ref="B1:G1"/>
    <mergeCell ref="B5:G5"/>
    <mergeCell ref="B3:G3"/>
  </mergeCells>
  <hyperlinks>
    <hyperlink ref="B1:C1" location="Cuprins_ro!B4" display="I. Balanța de plăți a Republicii Moldova în trimestrul I 2023 (date provizorii)" xr:uid="{0BDB7735-D4ED-4DC2-B572-04761BD6BD8B}"/>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P49"/>
  <sheetViews>
    <sheetView showGridLines="0" showRowColHeaders="0" showZeros="0" zoomScaleNormal="100" workbookViewId="0"/>
  </sheetViews>
  <sheetFormatPr defaultColWidth="9.140625" defaultRowHeight="12.75" x14ac:dyDescent="0.25"/>
  <cols>
    <col min="1" max="1" width="5.7109375" style="13" customWidth="1"/>
    <col min="2" max="2" width="22.28515625" style="13" customWidth="1"/>
    <col min="3" max="8" width="7.85546875" style="13" customWidth="1"/>
    <col min="9" max="9" width="24.85546875" style="6" customWidth="1"/>
    <col min="10" max="10" width="7.85546875" style="6" customWidth="1"/>
    <col min="11" max="12" width="9.140625" style="6"/>
    <col min="13" max="16384" width="9.140625" style="13"/>
  </cols>
  <sheetData>
    <row r="1" spans="2:12" s="607" customFormat="1" ht="14.25" x14ac:dyDescent="0.2">
      <c r="B1" s="752" t="s">
        <v>130</v>
      </c>
      <c r="C1" s="752"/>
      <c r="D1" s="752"/>
      <c r="E1" s="752"/>
      <c r="F1" s="752"/>
      <c r="G1" s="752"/>
      <c r="H1" s="752"/>
      <c r="I1" s="752"/>
      <c r="J1" s="752"/>
      <c r="K1" s="589"/>
      <c r="L1" s="589"/>
    </row>
    <row r="2" spans="2:12" s="9" customFormat="1" ht="11.25" customHeight="1" x14ac:dyDescent="0.2">
      <c r="B2" s="11"/>
      <c r="C2" s="11"/>
      <c r="D2" s="11"/>
      <c r="E2" s="11"/>
      <c r="F2" s="11"/>
      <c r="G2" s="11"/>
      <c r="H2" s="11"/>
      <c r="I2" s="1"/>
      <c r="J2" s="1"/>
      <c r="K2" s="2"/>
      <c r="L2" s="2"/>
    </row>
    <row r="3" spans="2:12" s="667" customFormat="1" ht="14.25" x14ac:dyDescent="0.25">
      <c r="B3" s="847" t="s">
        <v>265</v>
      </c>
      <c r="C3" s="847"/>
      <c r="D3" s="847"/>
      <c r="E3" s="847"/>
      <c r="F3" s="847"/>
      <c r="G3" s="847"/>
      <c r="H3" s="847"/>
      <c r="I3" s="847"/>
      <c r="J3" s="847"/>
      <c r="K3" s="666"/>
      <c r="L3" s="666"/>
    </row>
    <row r="4" spans="2:12" s="9" customFormat="1" ht="5.0999999999999996" customHeight="1" x14ac:dyDescent="0.2">
      <c r="B4" s="12"/>
      <c r="C4" s="12"/>
      <c r="D4" s="12"/>
      <c r="E4" s="12"/>
      <c r="F4" s="12"/>
      <c r="G4" s="12"/>
      <c r="H4" s="12"/>
      <c r="I4" s="1"/>
      <c r="J4" s="1"/>
      <c r="K4" s="2"/>
      <c r="L4" s="2"/>
    </row>
    <row r="5" spans="2:12" s="105" customFormat="1" ht="14.25" x14ac:dyDescent="0.2">
      <c r="B5" s="846" t="s">
        <v>188</v>
      </c>
      <c r="C5" s="846"/>
      <c r="D5" s="846"/>
      <c r="E5" s="846"/>
      <c r="F5" s="846"/>
      <c r="G5" s="846"/>
      <c r="H5" s="846"/>
      <c r="I5" s="846"/>
      <c r="J5" s="846"/>
      <c r="K5" s="104"/>
      <c r="L5" s="104"/>
    </row>
    <row r="6" spans="2:12" s="9" customFormat="1" ht="15.75" x14ac:dyDescent="0.2">
      <c r="B6" s="13"/>
      <c r="C6" s="11"/>
      <c r="D6" s="11"/>
      <c r="E6" s="11"/>
      <c r="F6" s="11"/>
      <c r="G6" s="11"/>
      <c r="H6" s="11"/>
      <c r="I6" s="1"/>
      <c r="J6" s="1"/>
      <c r="K6" s="2"/>
      <c r="L6" s="2"/>
    </row>
    <row r="7" spans="2:12" s="9" customFormat="1" ht="15.75" x14ac:dyDescent="0.2">
      <c r="B7" s="13"/>
      <c r="C7" s="11"/>
      <c r="D7" s="11"/>
      <c r="E7" s="11"/>
      <c r="F7" s="11"/>
      <c r="G7" s="11"/>
      <c r="H7" s="11"/>
      <c r="I7" s="1"/>
      <c r="J7" s="1"/>
      <c r="K7" s="2"/>
      <c r="L7" s="2"/>
    </row>
    <row r="8" spans="2:12" s="9" customFormat="1" ht="15.75" x14ac:dyDescent="0.2">
      <c r="B8" s="13"/>
      <c r="C8" s="11"/>
      <c r="D8" s="11"/>
      <c r="E8" s="11"/>
      <c r="F8" s="11"/>
      <c r="G8" s="11"/>
      <c r="H8" s="11"/>
      <c r="I8" s="1"/>
      <c r="J8" s="1"/>
      <c r="K8" s="2"/>
      <c r="L8" s="2"/>
    </row>
    <row r="9" spans="2:12" s="9" customFormat="1" ht="15.75" x14ac:dyDescent="0.2">
      <c r="B9" s="13"/>
      <c r="C9" s="11"/>
      <c r="D9" s="11"/>
      <c r="E9" s="11"/>
      <c r="F9" s="11"/>
      <c r="G9" s="11"/>
      <c r="H9" s="11"/>
      <c r="I9" s="1"/>
      <c r="J9" s="1"/>
      <c r="K9" s="2"/>
      <c r="L9" s="2"/>
    </row>
    <row r="10" spans="2:12" s="9" customFormat="1" ht="15.75" x14ac:dyDescent="0.2">
      <c r="B10" s="13"/>
      <c r="C10" s="11"/>
      <c r="D10" s="11"/>
      <c r="E10" s="11"/>
      <c r="F10" s="11"/>
      <c r="G10" s="11"/>
      <c r="H10" s="11"/>
      <c r="I10" s="1"/>
      <c r="J10" s="1"/>
      <c r="K10" s="2"/>
      <c r="L10" s="2"/>
    </row>
    <row r="11" spans="2:12" s="9" customFormat="1" ht="15.75" x14ac:dyDescent="0.2">
      <c r="B11" s="13"/>
      <c r="C11" s="11"/>
      <c r="D11" s="11"/>
      <c r="E11" s="11"/>
      <c r="F11" s="11"/>
      <c r="G11" s="11"/>
      <c r="H11" s="11"/>
      <c r="I11" s="1"/>
      <c r="J11" s="1"/>
      <c r="K11" s="2"/>
      <c r="L11" s="2"/>
    </row>
    <row r="12" spans="2:12" s="9" customFormat="1" ht="15.75" x14ac:dyDescent="0.2">
      <c r="B12" s="13"/>
      <c r="C12" s="11"/>
      <c r="D12" s="11"/>
      <c r="E12" s="11"/>
      <c r="F12" s="11"/>
      <c r="G12" s="11"/>
      <c r="H12" s="11"/>
      <c r="I12" s="1"/>
      <c r="J12" s="1"/>
      <c r="K12" s="2"/>
      <c r="L12" s="2"/>
    </row>
    <row r="13" spans="2:12" s="9" customFormat="1" ht="15.75" x14ac:dyDescent="0.2">
      <c r="B13" s="13"/>
      <c r="C13" s="11"/>
      <c r="D13" s="11"/>
      <c r="E13" s="11"/>
      <c r="F13" s="11"/>
      <c r="G13" s="11"/>
      <c r="H13" s="11"/>
      <c r="I13" s="1"/>
      <c r="J13" s="1"/>
      <c r="K13" s="2"/>
      <c r="L13" s="2"/>
    </row>
    <row r="14" spans="2:12" s="9" customFormat="1" ht="15.75" x14ac:dyDescent="0.2">
      <c r="B14" s="13"/>
      <c r="C14" s="11"/>
      <c r="D14" s="11"/>
      <c r="E14" s="11"/>
      <c r="F14" s="11"/>
      <c r="G14" s="11"/>
      <c r="H14" s="11"/>
      <c r="I14" s="1"/>
      <c r="J14" s="1"/>
      <c r="K14" s="2"/>
      <c r="L14" s="2"/>
    </row>
    <row r="15" spans="2:12" s="9" customFormat="1" ht="15.75" x14ac:dyDescent="0.2">
      <c r="B15" s="13"/>
      <c r="C15" s="11"/>
      <c r="D15" s="11"/>
      <c r="E15" s="11"/>
      <c r="F15" s="11"/>
      <c r="G15" s="11"/>
      <c r="H15" s="11"/>
      <c r="I15" s="1"/>
      <c r="J15" s="1"/>
      <c r="K15" s="2"/>
      <c r="L15" s="2"/>
    </row>
    <row r="16" spans="2:12" s="9" customFormat="1" ht="15.75" x14ac:dyDescent="0.2">
      <c r="B16" s="13"/>
      <c r="C16" s="11"/>
      <c r="D16" s="11"/>
      <c r="E16" s="11"/>
      <c r="F16" s="11"/>
      <c r="G16" s="11"/>
      <c r="H16" s="11"/>
      <c r="I16" s="1"/>
      <c r="J16" s="1"/>
      <c r="K16" s="2"/>
      <c r="L16" s="2"/>
    </row>
    <row r="17" spans="2:16" s="9" customFormat="1" ht="15.75" x14ac:dyDescent="0.2">
      <c r="B17" s="13"/>
      <c r="C17" s="11"/>
      <c r="D17" s="11"/>
      <c r="E17" s="11"/>
      <c r="F17" s="11"/>
      <c r="G17" s="11"/>
      <c r="H17" s="11"/>
      <c r="I17" s="1"/>
      <c r="J17" s="1"/>
      <c r="K17" s="2"/>
      <c r="L17" s="2"/>
    </row>
    <row r="18" spans="2:16" s="9" customFormat="1" ht="15.75" x14ac:dyDescent="0.2">
      <c r="B18" s="13"/>
      <c r="C18" s="11"/>
      <c r="D18" s="11"/>
      <c r="E18" s="11"/>
      <c r="F18" s="11"/>
      <c r="G18" s="11"/>
      <c r="H18" s="11"/>
      <c r="I18" s="1"/>
      <c r="J18" s="1"/>
      <c r="K18" s="2"/>
      <c r="L18" s="2"/>
    </row>
    <row r="19" spans="2:16" s="9" customFormat="1" ht="15.75" x14ac:dyDescent="0.2">
      <c r="B19" s="13"/>
      <c r="C19" s="11"/>
      <c r="D19" s="11"/>
      <c r="E19" s="11"/>
      <c r="F19" s="11"/>
      <c r="G19" s="11"/>
      <c r="H19" s="11"/>
      <c r="I19" s="1"/>
      <c r="J19" s="1"/>
      <c r="K19" s="2"/>
      <c r="L19" s="2"/>
    </row>
    <row r="20" spans="2:16" s="9" customFormat="1" ht="15.75" x14ac:dyDescent="0.2">
      <c r="B20" s="13"/>
      <c r="C20" s="11"/>
      <c r="D20" s="11"/>
      <c r="E20" s="11"/>
      <c r="F20" s="11"/>
      <c r="G20" s="11"/>
      <c r="H20" s="11"/>
      <c r="I20" s="1"/>
      <c r="J20" s="1"/>
      <c r="K20" s="2"/>
      <c r="L20" s="2"/>
    </row>
    <row r="21" spans="2:16" s="9" customFormat="1" ht="15.75" x14ac:dyDescent="0.2">
      <c r="B21" s="13"/>
      <c r="C21" s="11"/>
      <c r="D21" s="11"/>
      <c r="E21" s="11"/>
      <c r="F21" s="11"/>
      <c r="G21" s="11"/>
      <c r="H21" s="11"/>
      <c r="I21" s="1"/>
      <c r="J21" s="1"/>
      <c r="K21" s="2"/>
      <c r="L21" s="2"/>
    </row>
    <row r="22" spans="2:16" s="9" customFormat="1" ht="15.75" x14ac:dyDescent="0.2">
      <c r="B22" s="13"/>
      <c r="C22" s="11"/>
      <c r="D22" s="11"/>
      <c r="E22" s="11"/>
      <c r="F22" s="11"/>
      <c r="G22" s="11"/>
      <c r="H22" s="11"/>
      <c r="I22" s="1"/>
      <c r="J22" s="1"/>
      <c r="K22" s="2"/>
      <c r="L22" s="2"/>
    </row>
    <row r="23" spans="2:16" s="9" customFormat="1" ht="15.75" x14ac:dyDescent="0.2">
      <c r="B23" s="13"/>
      <c r="C23" s="11"/>
      <c r="D23" s="11"/>
      <c r="E23" s="11"/>
      <c r="F23" s="11"/>
      <c r="G23" s="11"/>
      <c r="H23" s="11"/>
      <c r="I23" s="1"/>
      <c r="J23" s="1"/>
      <c r="K23" s="2"/>
      <c r="L23" s="2"/>
    </row>
    <row r="24" spans="2:16" s="9" customFormat="1" ht="15.75" x14ac:dyDescent="0.2">
      <c r="B24" s="13"/>
      <c r="C24" s="11"/>
      <c r="D24" s="11"/>
      <c r="E24" s="11"/>
      <c r="F24" s="11"/>
      <c r="G24" s="11"/>
      <c r="H24" s="11"/>
      <c r="I24" s="1"/>
      <c r="J24" s="1"/>
      <c r="K24" s="2"/>
      <c r="L24" s="2"/>
    </row>
    <row r="25" spans="2:16" s="20" customFormat="1" ht="10.5" x14ac:dyDescent="0.15">
      <c r="B25" s="760"/>
      <c r="C25" s="760"/>
      <c r="D25" s="760"/>
      <c r="E25" s="760"/>
      <c r="F25" s="760"/>
      <c r="G25" s="760"/>
      <c r="H25" s="760"/>
      <c r="I25" s="1"/>
      <c r="J25" s="1"/>
      <c r="K25" s="2"/>
      <c r="L25" s="2"/>
    </row>
    <row r="26" spans="2:16" s="20" customFormat="1" ht="10.5" x14ac:dyDescent="0.15">
      <c r="B26" s="760"/>
      <c r="C26" s="760"/>
      <c r="D26" s="760"/>
      <c r="E26" s="760"/>
      <c r="F26" s="760"/>
      <c r="G26" s="760"/>
      <c r="H26" s="760"/>
      <c r="I26" s="1"/>
      <c r="J26" s="1"/>
      <c r="K26" s="1" t="s">
        <v>55</v>
      </c>
      <c r="L26" s="2"/>
    </row>
    <row r="27" spans="2:16" s="2" customFormat="1" ht="10.5" x14ac:dyDescent="0.15">
      <c r="B27" s="813"/>
      <c r="C27" s="849">
        <v>2024</v>
      </c>
      <c r="D27" s="849"/>
      <c r="E27" s="849"/>
      <c r="F27" s="849"/>
      <c r="G27" s="602">
        <v>2025</v>
      </c>
      <c r="H27" s="1"/>
    </row>
    <row r="28" spans="2:16" s="2" customFormat="1" ht="10.5" x14ac:dyDescent="0.15">
      <c r="B28" s="814"/>
      <c r="C28" s="602" t="s">
        <v>0</v>
      </c>
      <c r="D28" s="602" t="s">
        <v>1</v>
      </c>
      <c r="E28" s="602" t="s">
        <v>2</v>
      </c>
      <c r="F28" s="602" t="s">
        <v>3</v>
      </c>
      <c r="G28" s="602" t="s">
        <v>0</v>
      </c>
      <c r="H28" s="1"/>
      <c r="N28" s="20"/>
      <c r="O28" s="20"/>
      <c r="P28" s="20"/>
    </row>
    <row r="29" spans="2:16" s="6" customFormat="1" ht="10.5" x14ac:dyDescent="0.15">
      <c r="B29" s="3" t="s">
        <v>368</v>
      </c>
      <c r="C29" s="3">
        <v>16.3</v>
      </c>
      <c r="D29" s="3">
        <v>16.5</v>
      </c>
      <c r="E29" s="3">
        <v>20.769999999999996</v>
      </c>
      <c r="F29" s="3">
        <v>28.27</v>
      </c>
      <c r="G29" s="3">
        <v>12.74</v>
      </c>
      <c r="H29" s="5"/>
      <c r="N29" s="20"/>
      <c r="O29" s="20"/>
      <c r="P29" s="20"/>
    </row>
    <row r="30" spans="2:16" s="6" customFormat="1" ht="10.5" x14ac:dyDescent="0.15">
      <c r="B30" s="3" t="s">
        <v>369</v>
      </c>
      <c r="C30" s="362">
        <v>0.42420520080781166</v>
      </c>
      <c r="D30" s="362">
        <v>0.38785109338749146</v>
      </c>
      <c r="E30" s="362">
        <v>0.39836740330432047</v>
      </c>
      <c r="F30" s="362">
        <v>0.57814580235880209</v>
      </c>
      <c r="G30" s="362">
        <v>0.3</v>
      </c>
      <c r="H30" s="5"/>
      <c r="N30" s="20"/>
      <c r="O30" s="20"/>
      <c r="P30" s="20"/>
    </row>
    <row r="31" spans="2:16" s="670" customFormat="1" ht="11.25" x14ac:dyDescent="0.2">
      <c r="C31" s="671"/>
      <c r="D31" s="672"/>
      <c r="E31" s="672"/>
      <c r="F31" s="672"/>
      <c r="G31" s="672"/>
      <c r="H31" s="672"/>
    </row>
    <row r="32" spans="2:16" s="670" customFormat="1" ht="11.25" x14ac:dyDescent="0.2">
      <c r="C32" s="671"/>
      <c r="D32" s="672"/>
      <c r="E32" s="672"/>
      <c r="F32" s="672"/>
      <c r="G32" s="672"/>
      <c r="H32" s="672"/>
    </row>
    <row r="33" spans="2:12" s="20" customFormat="1" ht="10.5" x14ac:dyDescent="0.15">
      <c r="B33" s="850"/>
      <c r="C33" s="851"/>
      <c r="D33" s="601" t="s">
        <v>365</v>
      </c>
      <c r="E33" s="601" t="s">
        <v>366</v>
      </c>
      <c r="F33" s="641"/>
      <c r="G33" s="641"/>
      <c r="H33" s="641"/>
    </row>
    <row r="34" spans="2:12" s="670" customFormat="1" ht="11.25" x14ac:dyDescent="0.2">
      <c r="B34" s="844" t="s">
        <v>367</v>
      </c>
      <c r="C34" s="4" t="s">
        <v>125</v>
      </c>
      <c r="D34" s="4">
        <v>8.23</v>
      </c>
      <c r="E34" s="668"/>
      <c r="F34" s="672"/>
      <c r="G34" s="672"/>
      <c r="H34" s="672"/>
    </row>
    <row r="35" spans="2:12" s="670" customFormat="1" ht="11.25" x14ac:dyDescent="0.2">
      <c r="B35" s="845"/>
      <c r="C35" s="4" t="s">
        <v>126</v>
      </c>
      <c r="D35" s="4">
        <v>8.75</v>
      </c>
      <c r="E35" s="669"/>
      <c r="F35" s="672"/>
      <c r="G35" s="672"/>
      <c r="H35" s="672"/>
    </row>
    <row r="36" spans="2:12" s="670" customFormat="1" ht="11.25" x14ac:dyDescent="0.2">
      <c r="B36" s="845"/>
      <c r="C36" s="4" t="s">
        <v>127</v>
      </c>
      <c r="D36" s="4">
        <v>7.76</v>
      </c>
      <c r="E36" s="669"/>
      <c r="F36" s="672"/>
      <c r="G36" s="672"/>
      <c r="H36" s="672"/>
    </row>
    <row r="37" spans="2:12" s="670" customFormat="1" ht="11.25" x14ac:dyDescent="0.2">
      <c r="B37" s="845"/>
      <c r="C37" s="455" t="s">
        <v>97</v>
      </c>
      <c r="D37" s="455">
        <v>16.239999999999998</v>
      </c>
      <c r="E37" s="456"/>
      <c r="F37" s="672"/>
      <c r="G37" s="672"/>
      <c r="H37" s="672"/>
    </row>
    <row r="38" spans="2:12" x14ac:dyDescent="0.25">
      <c r="B38" s="845"/>
      <c r="C38" s="455" t="s">
        <v>128</v>
      </c>
      <c r="D38" s="455">
        <v>4.5599999999999996</v>
      </c>
      <c r="E38" s="456"/>
      <c r="F38" s="14"/>
      <c r="G38" s="14"/>
      <c r="H38" s="14"/>
    </row>
    <row r="39" spans="2:12" s="15" customFormat="1" x14ac:dyDescent="0.25">
      <c r="B39" s="848" t="s">
        <v>370</v>
      </c>
      <c r="C39" s="4" t="s">
        <v>125</v>
      </c>
      <c r="D39" s="36">
        <v>13.07</v>
      </c>
      <c r="E39" s="36">
        <v>5</v>
      </c>
      <c r="F39" s="16"/>
      <c r="G39" s="16"/>
      <c r="H39" s="16"/>
      <c r="I39" s="17"/>
      <c r="J39" s="17"/>
      <c r="K39" s="6"/>
      <c r="L39" s="6"/>
    </row>
    <row r="40" spans="2:12" x14ac:dyDescent="0.25">
      <c r="B40" s="848"/>
      <c r="C40" s="455" t="s">
        <v>126</v>
      </c>
      <c r="D40" s="457">
        <v>15.7</v>
      </c>
      <c r="E40" s="457">
        <v>7.95</v>
      </c>
    </row>
    <row r="41" spans="2:12" x14ac:dyDescent="0.25">
      <c r="B41" s="848"/>
      <c r="C41" s="455" t="s">
        <v>127</v>
      </c>
      <c r="D41" s="457">
        <v>20.5</v>
      </c>
      <c r="E41" s="457">
        <v>7.49</v>
      </c>
    </row>
    <row r="42" spans="2:12" x14ac:dyDescent="0.25">
      <c r="B42" s="848"/>
      <c r="C42" s="455" t="s">
        <v>97</v>
      </c>
      <c r="D42" s="457">
        <v>20.260000000000002</v>
      </c>
      <c r="E42" s="457">
        <v>8.23</v>
      </c>
    </row>
    <row r="43" spans="2:12" x14ac:dyDescent="0.25">
      <c r="B43" s="848"/>
      <c r="C43" s="455" t="s">
        <v>128</v>
      </c>
      <c r="D43" s="457">
        <v>17.37</v>
      </c>
      <c r="E43" s="457">
        <v>9.1999999999999993</v>
      </c>
    </row>
    <row r="44" spans="2:12" x14ac:dyDescent="0.25">
      <c r="D44" s="732"/>
    </row>
    <row r="45" spans="2:12" x14ac:dyDescent="0.25">
      <c r="C45" s="18"/>
      <c r="D45" s="18"/>
      <c r="E45" s="18"/>
      <c r="F45" s="18"/>
      <c r="G45" s="18"/>
      <c r="H45" s="18"/>
      <c r="I45" s="17"/>
      <c r="J45" s="17"/>
    </row>
    <row r="46" spans="2:12" x14ac:dyDescent="0.25">
      <c r="C46" s="18"/>
      <c r="D46" s="18"/>
      <c r="E46" s="18"/>
      <c r="F46" s="18"/>
      <c r="G46" s="18"/>
      <c r="H46" s="18"/>
      <c r="I46" s="17"/>
      <c r="J46" s="17"/>
    </row>
    <row r="47" spans="2:12" x14ac:dyDescent="0.25">
      <c r="C47" s="18"/>
      <c r="D47" s="18"/>
      <c r="E47" s="18"/>
      <c r="F47" s="18"/>
      <c r="G47" s="18"/>
      <c r="H47" s="18"/>
      <c r="I47" s="17"/>
      <c r="J47" s="17"/>
    </row>
    <row r="48" spans="2:12" x14ac:dyDescent="0.25">
      <c r="C48" s="18"/>
      <c r="D48" s="18"/>
      <c r="E48" s="18"/>
      <c r="F48" s="18"/>
      <c r="G48" s="18"/>
      <c r="H48" s="18"/>
      <c r="I48" s="17"/>
      <c r="J48" s="17"/>
    </row>
    <row r="49" spans="3:10" x14ac:dyDescent="0.25">
      <c r="C49" s="18"/>
      <c r="D49" s="18"/>
      <c r="E49" s="18"/>
      <c r="F49" s="18"/>
      <c r="G49" s="18"/>
      <c r="H49" s="18"/>
      <c r="I49" s="17"/>
      <c r="J49" s="17"/>
    </row>
  </sheetData>
  <mergeCells count="10">
    <mergeCell ref="B1:J1"/>
    <mergeCell ref="B34:B38"/>
    <mergeCell ref="B5:J5"/>
    <mergeCell ref="B3:J3"/>
    <mergeCell ref="B39:B43"/>
    <mergeCell ref="B26:H26"/>
    <mergeCell ref="B25:H25"/>
    <mergeCell ref="C27:F27"/>
    <mergeCell ref="B27:B28"/>
    <mergeCell ref="B33:C33"/>
  </mergeCells>
  <hyperlinks>
    <hyperlink ref="B1:C1" location="Cuprins_ro!B4" display="I. Balanța de plăți a Republicii Moldova în trimestrul I 2023 (date provizorii)" xr:uid="{9A41844A-0274-4371-8B0F-3CBF66C9C919}"/>
  </hyperlinks>
  <pageMargins left="0.7" right="0.7" top="0.75" bottom="0.75" header="0.3" footer="0.3"/>
  <pageSetup paperSize="9" orientation="portrait" horizontalDpi="300"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G66"/>
  <sheetViews>
    <sheetView showGridLines="0" showRowColHeaders="0" zoomScaleNormal="100" workbookViewId="0"/>
  </sheetViews>
  <sheetFormatPr defaultColWidth="9.140625" defaultRowHeight="11.25" customHeight="1" x14ac:dyDescent="0.2"/>
  <cols>
    <col min="1" max="1" width="5.7109375" style="10" customWidth="1"/>
    <col min="2" max="2" width="42.42578125" style="10" customWidth="1"/>
    <col min="3" max="4" width="29" style="10" customWidth="1"/>
    <col min="5" max="16384" width="9.140625" style="10"/>
  </cols>
  <sheetData>
    <row r="1" spans="2:4" s="607" customFormat="1" ht="14.25" x14ac:dyDescent="0.2">
      <c r="B1" s="752" t="s">
        <v>130</v>
      </c>
      <c r="C1" s="753"/>
      <c r="D1" s="753"/>
    </row>
    <row r="3" spans="2:4" ht="60" customHeight="1" x14ac:dyDescent="0.2">
      <c r="B3" s="853" t="s">
        <v>190</v>
      </c>
      <c r="C3" s="853"/>
      <c r="D3" s="853"/>
    </row>
    <row r="4" spans="2:4" ht="5.0999999999999996" customHeight="1" x14ac:dyDescent="0.2">
      <c r="B4" s="852"/>
      <c r="C4" s="852"/>
      <c r="D4" s="852"/>
    </row>
    <row r="5" spans="2:4" s="109" customFormat="1" ht="14.25" x14ac:dyDescent="0.2">
      <c r="B5" s="854" t="s">
        <v>189</v>
      </c>
      <c r="C5" s="854"/>
      <c r="D5" s="854"/>
    </row>
    <row r="35" spans="2:7" s="674" customFormat="1" ht="10.5" x14ac:dyDescent="0.25">
      <c r="B35" s="673"/>
      <c r="C35" s="32" t="s">
        <v>371</v>
      </c>
      <c r="D35" s="32" t="s">
        <v>372</v>
      </c>
    </row>
    <row r="36" spans="2:7" s="675" customFormat="1" ht="10.5" x14ac:dyDescent="0.15">
      <c r="B36" s="33" t="s">
        <v>327</v>
      </c>
      <c r="C36" s="458">
        <v>-679.39</v>
      </c>
      <c r="D36" s="458">
        <v>221.68</v>
      </c>
      <c r="F36" s="20"/>
      <c r="G36" s="20"/>
    </row>
    <row r="37" spans="2:7" s="676" customFormat="1" ht="10.5" x14ac:dyDescent="0.15">
      <c r="B37" s="35" t="s">
        <v>373</v>
      </c>
      <c r="C37" s="458">
        <v>21.59</v>
      </c>
      <c r="D37" s="458">
        <v>124.55</v>
      </c>
      <c r="F37" s="20"/>
      <c r="G37" s="20"/>
    </row>
    <row r="38" spans="2:7" s="676" customFormat="1" ht="10.5" x14ac:dyDescent="0.15">
      <c r="B38" s="35" t="s">
        <v>374</v>
      </c>
      <c r="C38" s="458">
        <v>23.03</v>
      </c>
      <c r="D38" s="458">
        <v>-1.01</v>
      </c>
      <c r="F38" s="20"/>
      <c r="G38" s="20"/>
    </row>
    <row r="39" spans="2:7" s="676" customFormat="1" ht="10.5" x14ac:dyDescent="0.15">
      <c r="B39" s="35" t="s">
        <v>375</v>
      </c>
      <c r="C39" s="488">
        <v>-4.2632564145606011E-14</v>
      </c>
      <c r="D39" s="458">
        <v>-0.77000000000000113</v>
      </c>
      <c r="F39" s="20"/>
      <c r="G39" s="20"/>
    </row>
    <row r="40" spans="2:7" s="676" customFormat="1" ht="10.5" x14ac:dyDescent="0.15">
      <c r="B40" s="35" t="s">
        <v>376</v>
      </c>
      <c r="C40" s="458">
        <v>-480.2</v>
      </c>
      <c r="D40" s="458">
        <v>0.28999999999999998</v>
      </c>
      <c r="F40" s="20"/>
      <c r="G40" s="20"/>
    </row>
    <row r="41" spans="2:7" s="676" customFormat="1" ht="10.5" x14ac:dyDescent="0.15">
      <c r="B41" s="35" t="s">
        <v>304</v>
      </c>
      <c r="C41" s="458">
        <v>-20.65</v>
      </c>
      <c r="D41" s="458">
        <v>-61.94</v>
      </c>
      <c r="F41" s="20"/>
      <c r="G41" s="20"/>
    </row>
    <row r="42" spans="2:7" s="676" customFormat="1" ht="10.5" x14ac:dyDescent="0.15">
      <c r="B42" s="35" t="s">
        <v>377</v>
      </c>
      <c r="C42" s="458">
        <v>-81.96</v>
      </c>
      <c r="D42" s="458">
        <v>160.56</v>
      </c>
      <c r="F42" s="20"/>
      <c r="G42" s="20"/>
    </row>
    <row r="43" spans="2:7" s="676" customFormat="1" ht="10.5" x14ac:dyDescent="0.15">
      <c r="B43" s="35" t="s">
        <v>307</v>
      </c>
      <c r="C43" s="458">
        <v>-141.19999999999999</v>
      </c>
      <c r="D43" s="458"/>
      <c r="F43" s="20"/>
      <c r="G43" s="20"/>
    </row>
    <row r="44" spans="2:7" s="34" customFormat="1" ht="11.25" customHeight="1" x14ac:dyDescent="0.2">
      <c r="B44" s="10"/>
      <c r="C44" s="10"/>
      <c r="D44" s="731"/>
    </row>
    <row r="45" spans="2:7" ht="11.25" customHeight="1" x14ac:dyDescent="0.2">
      <c r="C45" s="37"/>
      <c r="D45" s="37"/>
    </row>
    <row r="57" spans="3:4" ht="11.25" customHeight="1" x14ac:dyDescent="0.2">
      <c r="C57" s="38"/>
      <c r="D57" s="38"/>
    </row>
    <row r="58" spans="3:4" ht="11.25" customHeight="1" x14ac:dyDescent="0.2">
      <c r="C58" s="38"/>
      <c r="D58" s="38"/>
    </row>
    <row r="59" spans="3:4" ht="11.25" customHeight="1" x14ac:dyDescent="0.2">
      <c r="C59" s="38"/>
      <c r="D59" s="38"/>
    </row>
    <row r="60" spans="3:4" ht="11.25" customHeight="1" x14ac:dyDescent="0.2">
      <c r="C60" s="38"/>
      <c r="D60" s="38"/>
    </row>
    <row r="61" spans="3:4" ht="11.25" customHeight="1" x14ac:dyDescent="0.2">
      <c r="C61" s="38"/>
      <c r="D61" s="38"/>
    </row>
    <row r="62" spans="3:4" ht="11.25" customHeight="1" x14ac:dyDescent="0.2">
      <c r="C62" s="38"/>
      <c r="D62" s="38"/>
    </row>
    <row r="63" spans="3:4" ht="11.25" customHeight="1" x14ac:dyDescent="0.2">
      <c r="C63" s="38"/>
      <c r="D63" s="38"/>
    </row>
    <row r="64" spans="3:4" ht="11.25" customHeight="1" x14ac:dyDescent="0.2">
      <c r="C64" s="37"/>
      <c r="D64" s="37"/>
    </row>
    <row r="65" spans="3:4" ht="11.25" customHeight="1" x14ac:dyDescent="0.2">
      <c r="C65" s="37"/>
      <c r="D65" s="37"/>
    </row>
    <row r="66" spans="3:4" ht="11.25" customHeight="1" x14ac:dyDescent="0.2">
      <c r="C66" s="37"/>
      <c r="D66" s="37"/>
    </row>
  </sheetData>
  <mergeCells count="4">
    <mergeCell ref="B1:D1"/>
    <mergeCell ref="B4:D4"/>
    <mergeCell ref="B3:D3"/>
    <mergeCell ref="B5:D5"/>
  </mergeCells>
  <hyperlinks>
    <hyperlink ref="B1:C1" location="Cuprins_ro!B4" display="I. Balanța de plăți a Republicii Moldova în trimestrul I 2023 (date provizorii)" xr:uid="{A13B04C3-20D5-4C7C-8B4E-BAB999D7A094}"/>
  </hyperlinks>
  <pageMargins left="0.7" right="0.7" top="0.75" bottom="0.75" header="0.3" footer="0.3"/>
  <pageSetup paperSize="32767" orientation="portrait" r:id="rId1"/>
  <headerFooter differentOddEven="1">
    <oddHeader>&amp;R&amp;"permiansanstypeface,Regular"&amp;12SP-3&amp;8
&amp;L&amp;1 </oddHeader>
    <oddFooter>&amp;C&amp;"permiansanstypeface,Regular"&amp;8Atenţie! Se interzice deţinerea, sustragerea, alterarea, multiplicarea, distrugerea sau folosirea  acestui document fără a dispune de drept de acces autorizat.&amp;L&amp;1 </oddFooter>
    <evenHeader>&amp;R&amp;"permiansanstypeface,Regular"&amp;12SP-3&amp;8
&amp;L&amp;1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B1:L92"/>
  <sheetViews>
    <sheetView showGridLines="0" showRowColHeaders="0" zoomScaleNormal="100" workbookViewId="0"/>
  </sheetViews>
  <sheetFormatPr defaultRowHeight="14.25" x14ac:dyDescent="0.2"/>
  <cols>
    <col min="1" max="1" width="5.7109375" style="9" customWidth="1"/>
    <col min="2" max="2" width="43.7109375" style="9" customWidth="1"/>
    <col min="3" max="12" width="9.42578125" style="9" customWidth="1"/>
    <col min="13" max="16384" width="9.140625" style="9"/>
  </cols>
  <sheetData>
    <row r="1" spans="2:12" s="607" customFormat="1" x14ac:dyDescent="0.2">
      <c r="B1" s="752" t="s">
        <v>130</v>
      </c>
      <c r="C1" s="753"/>
      <c r="D1" s="753"/>
      <c r="E1" s="753"/>
      <c r="F1" s="753"/>
      <c r="G1" s="753"/>
      <c r="H1" s="197"/>
      <c r="I1" s="197"/>
      <c r="J1" s="197"/>
      <c r="K1" s="197"/>
      <c r="L1" s="197"/>
    </row>
    <row r="2" spans="2:12" ht="11.25" customHeight="1" x14ac:dyDescent="0.2"/>
    <row r="3" spans="2:12" s="607" customFormat="1" x14ac:dyDescent="0.2">
      <c r="B3" s="768" t="s">
        <v>57</v>
      </c>
      <c r="C3" s="768"/>
      <c r="D3" s="768"/>
      <c r="E3" s="768"/>
      <c r="F3" s="768"/>
      <c r="G3" s="768"/>
      <c r="H3" s="588"/>
      <c r="I3" s="588"/>
    </row>
    <row r="4" spans="2:12" ht="5.0999999999999996" customHeight="1" x14ac:dyDescent="0.2">
      <c r="B4" s="39"/>
      <c r="G4" s="530"/>
    </row>
    <row r="5" spans="2:12" ht="12" customHeight="1" thickBot="1" x14ac:dyDescent="0.25">
      <c r="B5" s="72"/>
      <c r="C5" s="861">
        <v>2024</v>
      </c>
      <c r="D5" s="855"/>
      <c r="E5" s="855"/>
      <c r="F5" s="862"/>
      <c r="G5" s="531">
        <v>2025</v>
      </c>
      <c r="H5" s="855">
        <v>2024</v>
      </c>
      <c r="I5" s="855"/>
      <c r="J5" s="855"/>
      <c r="K5" s="856"/>
      <c r="L5" s="357">
        <v>2025</v>
      </c>
    </row>
    <row r="6" spans="2:12" s="68" customFormat="1" ht="12.75" thickBot="1" x14ac:dyDescent="0.25">
      <c r="B6" s="73"/>
      <c r="C6" s="611" t="s">
        <v>0</v>
      </c>
      <c r="D6" s="56" t="s">
        <v>1</v>
      </c>
      <c r="E6" s="56" t="s">
        <v>2</v>
      </c>
      <c r="F6" s="251" t="s">
        <v>3</v>
      </c>
      <c r="G6" s="300" t="s">
        <v>0</v>
      </c>
      <c r="H6" s="611" t="s">
        <v>0</v>
      </c>
      <c r="I6" s="56" t="s">
        <v>1</v>
      </c>
      <c r="J6" s="56" t="s">
        <v>2</v>
      </c>
      <c r="K6" s="251" t="s">
        <v>3</v>
      </c>
      <c r="L6" s="300" t="s">
        <v>0</v>
      </c>
    </row>
    <row r="7" spans="2:12" s="68" customFormat="1" ht="12.75" thickBot="1" x14ac:dyDescent="0.25">
      <c r="B7" s="535"/>
      <c r="C7" s="857" t="s">
        <v>378</v>
      </c>
      <c r="D7" s="858"/>
      <c r="E7" s="858"/>
      <c r="F7" s="858"/>
      <c r="G7" s="859"/>
      <c r="H7" s="860" t="s">
        <v>379</v>
      </c>
      <c r="I7" s="860"/>
      <c r="J7" s="860"/>
      <c r="K7" s="860"/>
      <c r="L7" s="860"/>
    </row>
    <row r="8" spans="2:12" s="68" customFormat="1" ht="13.5" thickTop="1" thickBot="1" x14ac:dyDescent="0.25">
      <c r="B8" s="536" t="s">
        <v>291</v>
      </c>
      <c r="C8" s="332">
        <v>-511.44</v>
      </c>
      <c r="D8" s="332">
        <v>-503.72</v>
      </c>
      <c r="E8" s="332">
        <v>-819.88</v>
      </c>
      <c r="F8" s="332">
        <v>-988.97</v>
      </c>
      <c r="G8" s="532">
        <v>-901.07</v>
      </c>
      <c r="H8" s="461">
        <v>-13.3</v>
      </c>
      <c r="I8" s="461">
        <v>-11.8</v>
      </c>
      <c r="J8" s="461">
        <v>-15.7</v>
      </c>
      <c r="K8" s="461">
        <v>-20.2</v>
      </c>
      <c r="L8" s="461">
        <v>-22.8</v>
      </c>
    </row>
    <row r="9" spans="2:12" s="68" customFormat="1" ht="13.5" thickTop="1" thickBot="1" x14ac:dyDescent="0.25">
      <c r="B9" s="537" t="s">
        <v>380</v>
      </c>
      <c r="C9" s="423">
        <v>-25.94</v>
      </c>
      <c r="D9" s="423">
        <v>-39.659999999999997</v>
      </c>
      <c r="E9" s="41">
        <v>-138.07</v>
      </c>
      <c r="F9" s="41">
        <v>-40.119999999999997</v>
      </c>
      <c r="G9" s="533">
        <v>-102.96</v>
      </c>
      <c r="H9" s="462">
        <v>-0.7</v>
      </c>
      <c r="I9" s="462">
        <v>-0.9</v>
      </c>
      <c r="J9" s="462">
        <v>-2.6</v>
      </c>
      <c r="K9" s="462">
        <v>-0.8</v>
      </c>
      <c r="L9" s="462">
        <v>-2.6</v>
      </c>
    </row>
    <row r="10" spans="2:12" s="68" customFormat="1" ht="13.5" thickTop="1" thickBot="1" x14ac:dyDescent="0.25">
      <c r="B10" s="538" t="s">
        <v>381</v>
      </c>
      <c r="C10" s="423">
        <v>-0.26</v>
      </c>
      <c r="D10" s="423">
        <v>-0.11</v>
      </c>
      <c r="E10" s="41">
        <v>1.69</v>
      </c>
      <c r="F10" s="41">
        <v>67.400000000000006</v>
      </c>
      <c r="G10" s="533">
        <v>24.04</v>
      </c>
      <c r="H10" s="462"/>
      <c r="I10" s="462"/>
      <c r="J10" s="463"/>
      <c r="K10" s="463">
        <v>1.4</v>
      </c>
      <c r="L10" s="463">
        <v>0.6</v>
      </c>
    </row>
    <row r="11" spans="2:12" s="68" customFormat="1" ht="13.5" thickTop="1" thickBot="1" x14ac:dyDescent="0.25">
      <c r="B11" s="539" t="s">
        <v>382</v>
      </c>
      <c r="C11" s="423">
        <v>-492.35</v>
      </c>
      <c r="D11" s="423">
        <v>-373.93</v>
      </c>
      <c r="E11" s="41">
        <v>-942.2</v>
      </c>
      <c r="F11" s="41">
        <v>-996.09</v>
      </c>
      <c r="G11" s="533">
        <v>-680.94</v>
      </c>
      <c r="H11" s="464">
        <v>-12.8</v>
      </c>
      <c r="I11" s="464">
        <v>-8.8000000000000007</v>
      </c>
      <c r="J11" s="465">
        <v>-18.100000000000001</v>
      </c>
      <c r="K11" s="465">
        <v>-20.399999999999999</v>
      </c>
      <c r="L11" s="465">
        <v>-17.2</v>
      </c>
    </row>
    <row r="12" spans="2:12" s="68" customFormat="1" ht="13.5" thickTop="1" thickBot="1" x14ac:dyDescent="0.25">
      <c r="B12" s="540" t="s">
        <v>303</v>
      </c>
      <c r="C12" s="333">
        <v>-385.99</v>
      </c>
      <c r="D12" s="333">
        <v>-590.53</v>
      </c>
      <c r="E12" s="333">
        <v>-858.91</v>
      </c>
      <c r="F12" s="333">
        <v>-677.86</v>
      </c>
      <c r="G12" s="534">
        <v>-480.49</v>
      </c>
      <c r="H12" s="464">
        <v>-10</v>
      </c>
      <c r="I12" s="464">
        <v>-13.9</v>
      </c>
      <c r="J12" s="465">
        <v>-16.5</v>
      </c>
      <c r="K12" s="465">
        <v>-13.9</v>
      </c>
      <c r="L12" s="465">
        <v>-12.2</v>
      </c>
    </row>
    <row r="13" spans="2:12" s="68" customFormat="1" ht="13.5" thickTop="1" thickBot="1" x14ac:dyDescent="0.25">
      <c r="B13" s="540" t="s">
        <v>304</v>
      </c>
      <c r="C13" s="374">
        <v>1.63</v>
      </c>
      <c r="D13" s="374">
        <v>69.319999999999993</v>
      </c>
      <c r="E13" s="333">
        <v>-135.68</v>
      </c>
      <c r="F13" s="333">
        <v>-553.6</v>
      </c>
      <c r="G13" s="534">
        <v>41.3</v>
      </c>
      <c r="H13" s="333"/>
      <c r="I13" s="333">
        <v>1.6</v>
      </c>
      <c r="J13" s="333">
        <v>-2.6</v>
      </c>
      <c r="K13" s="333">
        <v>-11.3</v>
      </c>
      <c r="L13" s="333">
        <v>1</v>
      </c>
    </row>
    <row r="14" spans="2:12" s="68" customFormat="1" ht="13.5" thickTop="1" thickBot="1" x14ac:dyDescent="0.25">
      <c r="B14" s="541" t="s">
        <v>305</v>
      </c>
      <c r="C14" s="333">
        <v>-108.76</v>
      </c>
      <c r="D14" s="333">
        <v>146.51</v>
      </c>
      <c r="E14" s="333">
        <v>51.62</v>
      </c>
      <c r="F14" s="333">
        <v>234.6</v>
      </c>
      <c r="G14" s="534">
        <v>-242.52</v>
      </c>
      <c r="H14" s="333">
        <v>-2.8</v>
      </c>
      <c r="I14" s="333">
        <v>3.4</v>
      </c>
      <c r="J14" s="333">
        <v>1</v>
      </c>
      <c r="K14" s="333">
        <v>4.8</v>
      </c>
      <c r="L14" s="333">
        <v>-6.1</v>
      </c>
    </row>
    <row r="15" spans="2:12" s="68" customFormat="1" ht="13.5" thickTop="1" thickBot="1" x14ac:dyDescent="0.25">
      <c r="B15" s="540" t="s">
        <v>306</v>
      </c>
      <c r="C15" s="333">
        <v>0.77</v>
      </c>
      <c r="D15" s="333">
        <v>0.77</v>
      </c>
      <c r="E15" s="333">
        <v>0.77</v>
      </c>
      <c r="F15" s="333">
        <v>0.77</v>
      </c>
      <c r="G15" s="534">
        <v>0.78</v>
      </c>
      <c r="H15" s="333"/>
      <c r="I15" s="333"/>
      <c r="J15" s="333"/>
      <c r="K15" s="333"/>
      <c r="L15" s="333"/>
    </row>
    <row r="16" spans="2:12" s="68" customFormat="1" ht="13.5" thickTop="1" thickBot="1" x14ac:dyDescent="0.25">
      <c r="B16" s="542" t="s">
        <v>383</v>
      </c>
      <c r="C16" s="423">
        <v>7.1</v>
      </c>
      <c r="D16" s="423">
        <v>-90.02</v>
      </c>
      <c r="E16" s="41">
        <v>258.7</v>
      </c>
      <c r="F16" s="41">
        <v>-20.16</v>
      </c>
      <c r="G16" s="533">
        <v>-141.19999999999999</v>
      </c>
      <c r="H16" s="459">
        <v>0.2</v>
      </c>
      <c r="I16" s="459">
        <v>-2.1</v>
      </c>
      <c r="J16" s="460">
        <v>5</v>
      </c>
      <c r="K16" s="460">
        <v>-0.4</v>
      </c>
      <c r="L16" s="460">
        <v>-3.6</v>
      </c>
    </row>
    <row r="17" spans="2:12" s="20" customFormat="1" ht="11.25" thickTop="1" x14ac:dyDescent="0.15">
      <c r="B17" s="760" t="s">
        <v>384</v>
      </c>
      <c r="C17" s="760"/>
      <c r="D17" s="760"/>
      <c r="E17" s="760"/>
      <c r="F17" s="760"/>
      <c r="G17" s="760"/>
      <c r="H17" s="760"/>
      <c r="I17" s="760"/>
      <c r="J17" s="760"/>
      <c r="K17" s="760"/>
      <c r="L17" s="760"/>
    </row>
    <row r="24" spans="2:12" ht="15" thickBot="1" x14ac:dyDescent="0.25">
      <c r="B24" s="543"/>
    </row>
    <row r="44" spans="4:4" x14ac:dyDescent="0.2">
      <c r="D44" s="728"/>
    </row>
    <row r="66" spans="3:10" x14ac:dyDescent="0.2">
      <c r="C66" s="42"/>
      <c r="D66" s="42"/>
      <c r="E66" s="42"/>
      <c r="F66" s="42"/>
      <c r="G66" s="42"/>
      <c r="H66" s="42"/>
      <c r="I66" s="42"/>
      <c r="J66" s="42"/>
    </row>
    <row r="67" spans="3:10" x14ac:dyDescent="0.2">
      <c r="C67" s="42"/>
      <c r="D67" s="42"/>
      <c r="E67" s="42"/>
      <c r="F67" s="42"/>
      <c r="G67" s="42"/>
      <c r="H67" s="42"/>
      <c r="I67" s="42"/>
      <c r="J67" s="42"/>
    </row>
    <row r="68" spans="3:10" x14ac:dyDescent="0.2">
      <c r="C68" s="42"/>
      <c r="D68" s="42"/>
      <c r="E68" s="42"/>
      <c r="F68" s="42"/>
      <c r="G68" s="42"/>
      <c r="H68" s="42"/>
      <c r="I68" s="42"/>
      <c r="J68" s="42"/>
    </row>
    <row r="69" spans="3:10" x14ac:dyDescent="0.2">
      <c r="C69" s="42"/>
      <c r="D69" s="42"/>
      <c r="E69" s="42"/>
      <c r="F69" s="42"/>
      <c r="G69" s="42"/>
      <c r="H69" s="42"/>
      <c r="I69" s="42"/>
      <c r="J69" s="42"/>
    </row>
    <row r="70" spans="3:10" x14ac:dyDescent="0.2">
      <c r="C70" s="42"/>
      <c r="D70" s="42"/>
      <c r="E70" s="42"/>
      <c r="F70" s="42"/>
      <c r="G70" s="42"/>
      <c r="H70" s="42"/>
      <c r="I70" s="42"/>
      <c r="J70" s="42"/>
    </row>
    <row r="71" spans="3:10" x14ac:dyDescent="0.2">
      <c r="C71" s="42"/>
      <c r="D71" s="42"/>
      <c r="E71" s="42"/>
      <c r="F71" s="42"/>
      <c r="G71" s="42"/>
      <c r="H71" s="42"/>
      <c r="I71" s="42"/>
      <c r="J71" s="42"/>
    </row>
    <row r="72" spans="3:10" x14ac:dyDescent="0.2">
      <c r="C72" s="42"/>
      <c r="D72" s="42"/>
      <c r="E72" s="42"/>
      <c r="F72" s="42"/>
      <c r="G72" s="42"/>
      <c r="H72" s="42"/>
      <c r="I72" s="42"/>
      <c r="J72" s="42"/>
    </row>
    <row r="73" spans="3:10" x14ac:dyDescent="0.2">
      <c r="C73" s="42"/>
      <c r="D73" s="42"/>
      <c r="E73" s="42"/>
      <c r="F73" s="42"/>
      <c r="G73" s="42"/>
      <c r="H73" s="42"/>
      <c r="I73" s="42"/>
      <c r="J73" s="42"/>
    </row>
    <row r="74" spans="3:10" x14ac:dyDescent="0.2">
      <c r="C74" s="42"/>
      <c r="D74" s="42"/>
      <c r="E74" s="42"/>
      <c r="F74" s="42"/>
      <c r="G74" s="42"/>
      <c r="H74" s="42"/>
      <c r="I74" s="42"/>
      <c r="J74" s="42"/>
    </row>
    <row r="75" spans="3:10" x14ac:dyDescent="0.2">
      <c r="C75" s="42"/>
      <c r="D75" s="42"/>
      <c r="E75" s="42"/>
      <c r="F75" s="42"/>
      <c r="G75" s="42"/>
      <c r="H75" s="42"/>
      <c r="I75" s="42"/>
      <c r="J75" s="42"/>
    </row>
    <row r="76" spans="3:10" x14ac:dyDescent="0.2">
      <c r="C76" s="42"/>
      <c r="D76" s="42"/>
      <c r="E76" s="42"/>
      <c r="F76" s="42"/>
      <c r="G76" s="42"/>
      <c r="H76" s="42"/>
      <c r="I76" s="42"/>
      <c r="J76" s="42"/>
    </row>
    <row r="77" spans="3:10" x14ac:dyDescent="0.2">
      <c r="C77" s="42"/>
      <c r="D77" s="42"/>
      <c r="E77" s="42"/>
      <c r="F77" s="42"/>
      <c r="G77" s="42"/>
      <c r="H77" s="42"/>
      <c r="I77" s="42"/>
      <c r="J77" s="42"/>
    </row>
    <row r="78" spans="3:10" x14ac:dyDescent="0.2">
      <c r="C78" s="42"/>
      <c r="D78" s="42"/>
      <c r="E78" s="42"/>
      <c r="F78" s="42"/>
      <c r="G78" s="42"/>
      <c r="H78" s="42"/>
      <c r="I78" s="42"/>
      <c r="J78" s="42"/>
    </row>
    <row r="79" spans="3:10" x14ac:dyDescent="0.2">
      <c r="C79" s="42"/>
      <c r="D79" s="42"/>
      <c r="E79" s="42"/>
      <c r="F79" s="42"/>
      <c r="G79" s="42"/>
      <c r="H79" s="42"/>
      <c r="I79" s="42"/>
      <c r="J79" s="42"/>
    </row>
    <row r="80" spans="3:10" x14ac:dyDescent="0.2">
      <c r="C80" s="42"/>
      <c r="D80" s="42"/>
      <c r="E80" s="42"/>
      <c r="F80" s="42"/>
      <c r="G80" s="42"/>
      <c r="H80" s="42"/>
      <c r="I80" s="42"/>
      <c r="J80" s="42"/>
    </row>
    <row r="81" spans="3:10" x14ac:dyDescent="0.2">
      <c r="C81" s="42"/>
      <c r="D81" s="42"/>
      <c r="E81" s="42"/>
      <c r="F81" s="42"/>
      <c r="G81" s="42"/>
      <c r="H81" s="42"/>
      <c r="I81" s="42"/>
      <c r="J81" s="42"/>
    </row>
    <row r="82" spans="3:10" x14ac:dyDescent="0.2">
      <c r="C82" s="42"/>
      <c r="D82" s="42"/>
      <c r="E82" s="42"/>
      <c r="F82" s="42"/>
      <c r="G82" s="42"/>
      <c r="H82" s="42"/>
      <c r="I82" s="42"/>
      <c r="J82" s="42"/>
    </row>
    <row r="83" spans="3:10" x14ac:dyDescent="0.2">
      <c r="C83" s="42"/>
      <c r="D83" s="42"/>
      <c r="E83" s="42"/>
      <c r="F83" s="42"/>
      <c r="G83" s="42"/>
      <c r="H83" s="42"/>
      <c r="I83" s="42"/>
      <c r="J83" s="42"/>
    </row>
    <row r="84" spans="3:10" x14ac:dyDescent="0.2">
      <c r="C84" s="42"/>
      <c r="D84" s="42"/>
      <c r="E84" s="42"/>
      <c r="F84" s="42"/>
      <c r="G84" s="42"/>
      <c r="H84" s="42"/>
      <c r="I84" s="42"/>
      <c r="J84" s="42"/>
    </row>
    <row r="85" spans="3:10" x14ac:dyDescent="0.2">
      <c r="C85" s="42"/>
      <c r="D85" s="42"/>
      <c r="E85" s="42"/>
      <c r="F85" s="42"/>
      <c r="G85" s="42"/>
      <c r="H85" s="42"/>
      <c r="I85" s="42"/>
      <c r="J85" s="42"/>
    </row>
    <row r="86" spans="3:10" x14ac:dyDescent="0.2">
      <c r="C86" s="42"/>
      <c r="D86" s="42"/>
      <c r="E86" s="42"/>
      <c r="F86" s="42"/>
      <c r="G86" s="42"/>
      <c r="H86" s="42"/>
      <c r="I86" s="42"/>
      <c r="J86" s="42"/>
    </row>
    <row r="87" spans="3:10" x14ac:dyDescent="0.2">
      <c r="C87" s="42"/>
      <c r="D87" s="42"/>
      <c r="E87" s="42"/>
      <c r="F87" s="42"/>
      <c r="G87" s="42"/>
      <c r="H87" s="42"/>
      <c r="I87" s="42"/>
      <c r="J87" s="42"/>
    </row>
    <row r="88" spans="3:10" x14ac:dyDescent="0.2">
      <c r="C88" s="42"/>
      <c r="D88" s="42"/>
      <c r="E88" s="42"/>
      <c r="F88" s="42"/>
      <c r="G88" s="42"/>
      <c r="H88" s="42"/>
      <c r="I88" s="42"/>
      <c r="J88" s="42"/>
    </row>
    <row r="89" spans="3:10" x14ac:dyDescent="0.2">
      <c r="C89" s="42"/>
      <c r="D89" s="42"/>
      <c r="E89" s="42"/>
      <c r="F89" s="42"/>
      <c r="G89" s="42"/>
      <c r="H89" s="42"/>
      <c r="I89" s="42"/>
      <c r="J89" s="42"/>
    </row>
    <row r="90" spans="3:10" x14ac:dyDescent="0.2">
      <c r="C90" s="42"/>
      <c r="D90" s="42"/>
      <c r="E90" s="42"/>
      <c r="F90" s="42"/>
      <c r="G90" s="42"/>
      <c r="H90" s="42"/>
      <c r="I90" s="42"/>
      <c r="J90" s="42"/>
    </row>
    <row r="91" spans="3:10" x14ac:dyDescent="0.2">
      <c r="C91" s="42"/>
      <c r="D91" s="42"/>
      <c r="E91" s="42"/>
      <c r="F91" s="42"/>
      <c r="G91" s="42"/>
      <c r="H91" s="42"/>
      <c r="I91" s="42"/>
      <c r="J91" s="42"/>
    </row>
    <row r="92" spans="3:10" x14ac:dyDescent="0.2">
      <c r="C92" s="42"/>
      <c r="D92" s="42"/>
      <c r="E92" s="42"/>
      <c r="F92" s="42"/>
      <c r="G92" s="42"/>
      <c r="H92" s="42"/>
      <c r="I92" s="42"/>
      <c r="J92" s="42"/>
    </row>
  </sheetData>
  <mergeCells count="7">
    <mergeCell ref="H5:K5"/>
    <mergeCell ref="B17:L17"/>
    <mergeCell ref="C7:G7"/>
    <mergeCell ref="H7:L7"/>
    <mergeCell ref="B1:G1"/>
    <mergeCell ref="C5:F5"/>
    <mergeCell ref="B3:G3"/>
  </mergeCells>
  <hyperlinks>
    <hyperlink ref="B1:C1" location="Cuprins_ro!B4" display="I. Balanța de plăți a Republicii Moldova în trimestrul I 2023 (date provizorii)" xr:uid="{380429F9-290D-4534-AA02-6B6E3050A1E3}"/>
  </hyperlinks>
  <pageMargins left="0.7" right="0.7" top="0.75" bottom="0.75" header="0.3" footer="0.3"/>
  <pageSetup paperSize="9" orientation="portrait" horizontalDpi="300" verticalDpi="30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R44"/>
  <sheetViews>
    <sheetView showGridLines="0" showRowColHeaders="0" zoomScaleNormal="100" workbookViewId="0"/>
  </sheetViews>
  <sheetFormatPr defaultRowHeight="14.25" x14ac:dyDescent="0.2"/>
  <cols>
    <col min="1" max="1" width="5.7109375" style="9" customWidth="1"/>
    <col min="2" max="2" width="42.140625" style="9" customWidth="1"/>
    <col min="3" max="12" width="8.28515625" style="9" customWidth="1"/>
    <col min="13" max="17" width="9.140625" style="9"/>
    <col min="18" max="18" width="9.140625" style="9" customWidth="1"/>
    <col min="19" max="16384" width="9.140625" style="9"/>
  </cols>
  <sheetData>
    <row r="1" spans="2:13" s="607" customFormat="1" x14ac:dyDescent="0.2">
      <c r="B1" s="752" t="s">
        <v>130</v>
      </c>
      <c r="C1" s="753"/>
      <c r="D1" s="753"/>
      <c r="E1" s="753"/>
      <c r="F1" s="753"/>
      <c r="G1" s="753"/>
      <c r="H1" s="753"/>
      <c r="I1" s="586"/>
      <c r="J1" s="586"/>
      <c r="K1" s="586"/>
      <c r="L1" s="586"/>
    </row>
    <row r="2" spans="2:13" ht="11.25" customHeight="1" x14ac:dyDescent="0.2"/>
    <row r="3" spans="2:13" s="607" customFormat="1" x14ac:dyDescent="0.2">
      <c r="B3" s="785" t="s">
        <v>56</v>
      </c>
      <c r="C3" s="785"/>
      <c r="D3" s="785"/>
      <c r="E3" s="785"/>
      <c r="F3" s="785"/>
      <c r="G3" s="785"/>
      <c r="H3" s="785"/>
    </row>
    <row r="4" spans="2:13" ht="5.0999999999999996" customHeight="1" x14ac:dyDescent="0.2">
      <c r="B4" s="29"/>
    </row>
    <row r="5" spans="2:13" ht="15.75" customHeight="1" thickBot="1" x14ac:dyDescent="0.25">
      <c r="B5" s="866"/>
      <c r="C5" s="861">
        <v>2024</v>
      </c>
      <c r="D5" s="855"/>
      <c r="E5" s="855"/>
      <c r="F5" s="855"/>
      <c r="G5" s="855"/>
      <c r="H5" s="855"/>
      <c r="I5" s="855"/>
      <c r="J5" s="862"/>
      <c r="K5" s="871">
        <v>2025</v>
      </c>
      <c r="L5" s="872"/>
    </row>
    <row r="6" spans="2:13" s="677" customFormat="1" ht="12.75" thickBot="1" x14ac:dyDescent="0.25">
      <c r="B6" s="866"/>
      <c r="C6" s="864" t="s">
        <v>0</v>
      </c>
      <c r="D6" s="868"/>
      <c r="E6" s="864" t="s">
        <v>1</v>
      </c>
      <c r="F6" s="868"/>
      <c r="G6" s="864" t="s">
        <v>2</v>
      </c>
      <c r="H6" s="868"/>
      <c r="I6" s="864" t="s">
        <v>3</v>
      </c>
      <c r="J6" s="865"/>
      <c r="K6" s="869" t="s">
        <v>0</v>
      </c>
      <c r="L6" s="870"/>
    </row>
    <row r="7" spans="2:13" s="677" customFormat="1" ht="12.75" thickBot="1" x14ac:dyDescent="0.25">
      <c r="B7" s="867"/>
      <c r="C7" s="678" t="s">
        <v>365</v>
      </c>
      <c r="D7" s="679" t="s">
        <v>366</v>
      </c>
      <c r="E7" s="680" t="s">
        <v>365</v>
      </c>
      <c r="F7" s="680" t="s">
        <v>366</v>
      </c>
      <c r="G7" s="680" t="s">
        <v>365</v>
      </c>
      <c r="H7" s="681" t="s">
        <v>366</v>
      </c>
      <c r="I7" s="682" t="s">
        <v>365</v>
      </c>
      <c r="J7" s="682" t="s">
        <v>366</v>
      </c>
      <c r="K7" s="682" t="s">
        <v>365</v>
      </c>
      <c r="L7" s="682" t="s">
        <v>366</v>
      </c>
      <c r="M7" s="683"/>
    </row>
    <row r="8" spans="2:13" s="68" customFormat="1" ht="13.5" thickTop="1" thickBot="1" x14ac:dyDescent="0.25">
      <c r="B8" s="52" t="s">
        <v>380</v>
      </c>
      <c r="C8" s="331">
        <v>127.83</v>
      </c>
      <c r="D8" s="375">
        <v>101.89</v>
      </c>
      <c r="E8" s="332">
        <v>138.76</v>
      </c>
      <c r="F8" s="332">
        <v>99.1</v>
      </c>
      <c r="G8" s="332">
        <v>208.28</v>
      </c>
      <c r="H8" s="332">
        <v>70.209999999999994</v>
      </c>
      <c r="I8" s="332">
        <v>143.13</v>
      </c>
      <c r="J8" s="332">
        <v>103.01</v>
      </c>
      <c r="K8" s="466">
        <v>167.83</v>
      </c>
      <c r="L8" s="466">
        <v>64.87</v>
      </c>
      <c r="M8" s="684"/>
    </row>
    <row r="9" spans="2:13" s="68" customFormat="1" ht="13.5" thickTop="1" thickBot="1" x14ac:dyDescent="0.25">
      <c r="B9" s="53" t="s">
        <v>385</v>
      </c>
      <c r="C9" s="41">
        <v>17.73</v>
      </c>
      <c r="D9" s="41">
        <v>38.36</v>
      </c>
      <c r="E9" s="41">
        <v>19.87</v>
      </c>
      <c r="F9" s="41">
        <v>37.03</v>
      </c>
      <c r="G9" s="41">
        <v>6.56</v>
      </c>
      <c r="H9" s="41">
        <v>24.55</v>
      </c>
      <c r="I9" s="41">
        <v>3.64</v>
      </c>
      <c r="J9" s="41">
        <v>37.409999999999997</v>
      </c>
      <c r="K9" s="58">
        <v>8.18</v>
      </c>
      <c r="L9" s="58">
        <v>29.76</v>
      </c>
      <c r="M9" s="684"/>
    </row>
    <row r="10" spans="2:13" s="68" customFormat="1" ht="13.5" thickTop="1" thickBot="1" x14ac:dyDescent="0.25">
      <c r="B10" s="53" t="s">
        <v>386</v>
      </c>
      <c r="C10" s="41">
        <v>110.1</v>
      </c>
      <c r="D10" s="41">
        <v>63.53</v>
      </c>
      <c r="E10" s="41">
        <v>118.89</v>
      </c>
      <c r="F10" s="41">
        <v>62.07</v>
      </c>
      <c r="G10" s="41">
        <v>201.72</v>
      </c>
      <c r="H10" s="41">
        <v>45.66</v>
      </c>
      <c r="I10" s="41">
        <v>139.49</v>
      </c>
      <c r="J10" s="41">
        <v>65.599999999999994</v>
      </c>
      <c r="K10" s="58">
        <v>159.65</v>
      </c>
      <c r="L10" s="58">
        <v>35.1</v>
      </c>
      <c r="M10" s="684"/>
    </row>
    <row r="11" spans="2:13" s="68" customFormat="1" ht="25.5" thickTop="1" thickBot="1" x14ac:dyDescent="0.25">
      <c r="B11" s="54" t="s">
        <v>387</v>
      </c>
      <c r="C11" s="333">
        <v>9.4600000000000009</v>
      </c>
      <c r="D11" s="333">
        <v>22.14</v>
      </c>
      <c r="E11" s="333">
        <v>11.61</v>
      </c>
      <c r="F11" s="333">
        <v>3.8</v>
      </c>
      <c r="G11" s="333">
        <v>24.85</v>
      </c>
      <c r="H11" s="333">
        <v>7.85</v>
      </c>
      <c r="I11" s="333">
        <v>4.84</v>
      </c>
      <c r="J11" s="333">
        <v>15.9</v>
      </c>
      <c r="K11" s="467">
        <v>15.4</v>
      </c>
      <c r="L11" s="467">
        <v>5.24</v>
      </c>
      <c r="M11" s="684"/>
    </row>
    <row r="12" spans="2:13" s="68" customFormat="1" ht="13.5" thickTop="1" thickBot="1" x14ac:dyDescent="0.25">
      <c r="B12" s="54" t="s">
        <v>388</v>
      </c>
      <c r="C12" s="333">
        <v>68.03</v>
      </c>
      <c r="D12" s="333"/>
      <c r="E12" s="333">
        <v>82.35</v>
      </c>
      <c r="F12" s="333"/>
      <c r="G12" s="333">
        <v>152.41</v>
      </c>
      <c r="H12" s="333"/>
      <c r="I12" s="333">
        <v>90</v>
      </c>
      <c r="J12" s="333"/>
      <c r="K12" s="467">
        <v>104.84</v>
      </c>
      <c r="L12" s="467"/>
      <c r="M12" s="684"/>
    </row>
    <row r="13" spans="2:13" s="68" customFormat="1" ht="12.75" thickTop="1" x14ac:dyDescent="0.2">
      <c r="B13" s="55" t="s">
        <v>389</v>
      </c>
      <c r="C13" s="334">
        <v>32.619999999999997</v>
      </c>
      <c r="D13" s="334">
        <v>41.39</v>
      </c>
      <c r="E13" s="334">
        <v>24.93</v>
      </c>
      <c r="F13" s="334">
        <v>58.27</v>
      </c>
      <c r="G13" s="334">
        <v>24.46</v>
      </c>
      <c r="H13" s="334">
        <v>37.81</v>
      </c>
      <c r="I13" s="334">
        <v>44.65</v>
      </c>
      <c r="J13" s="334">
        <v>49.7</v>
      </c>
      <c r="K13" s="468">
        <v>39.409999999999997</v>
      </c>
      <c r="L13" s="468">
        <v>29.87</v>
      </c>
      <c r="M13" s="684"/>
    </row>
    <row r="15" spans="2:13" s="68" customFormat="1" ht="12" x14ac:dyDescent="0.2">
      <c r="B15" s="863" t="s">
        <v>390</v>
      </c>
      <c r="C15" s="863"/>
      <c r="D15" s="863"/>
      <c r="E15" s="863"/>
      <c r="F15" s="863"/>
      <c r="G15" s="863"/>
      <c r="H15" s="863"/>
      <c r="I15" s="863"/>
      <c r="J15" s="863"/>
      <c r="K15" s="863"/>
      <c r="L15" s="863"/>
    </row>
    <row r="18" spans="3:18" x14ac:dyDescent="0.2">
      <c r="C18" s="30"/>
      <c r="D18" s="30"/>
      <c r="E18" s="30"/>
      <c r="F18" s="30"/>
      <c r="G18" s="30"/>
      <c r="H18" s="30"/>
      <c r="I18" s="30"/>
      <c r="J18" s="30"/>
      <c r="K18" s="30"/>
      <c r="L18" s="30"/>
      <c r="M18" s="30"/>
      <c r="N18" s="30"/>
      <c r="O18" s="30"/>
      <c r="P18" s="30"/>
      <c r="Q18" s="30"/>
      <c r="R18" s="30"/>
    </row>
    <row r="19" spans="3:18" x14ac:dyDescent="0.2">
      <c r="C19" s="30"/>
      <c r="D19" s="30"/>
      <c r="E19" s="30"/>
      <c r="F19" s="30"/>
      <c r="G19" s="30"/>
      <c r="H19" s="30"/>
      <c r="I19" s="30"/>
      <c r="J19" s="30"/>
      <c r="K19" s="30"/>
      <c r="L19" s="30"/>
      <c r="M19" s="30"/>
      <c r="N19" s="30"/>
      <c r="O19" s="30"/>
      <c r="P19" s="30"/>
      <c r="Q19" s="30"/>
      <c r="R19" s="30"/>
    </row>
    <row r="20" spans="3:18" x14ac:dyDescent="0.2">
      <c r="C20" s="30"/>
      <c r="D20" s="30"/>
      <c r="E20" s="30"/>
      <c r="F20" s="30"/>
      <c r="G20" s="30"/>
      <c r="H20" s="30"/>
      <c r="I20" s="30"/>
      <c r="J20" s="30"/>
      <c r="K20" s="30"/>
      <c r="L20" s="30"/>
      <c r="M20" s="30"/>
      <c r="N20" s="30"/>
      <c r="O20" s="30"/>
      <c r="P20" s="30"/>
      <c r="Q20" s="30"/>
      <c r="R20" s="30"/>
    </row>
    <row r="21" spans="3:18" x14ac:dyDescent="0.2">
      <c r="C21" s="30"/>
      <c r="D21" s="30"/>
      <c r="E21" s="30"/>
      <c r="F21" s="30"/>
      <c r="G21" s="30"/>
      <c r="H21" s="30"/>
      <c r="I21" s="30"/>
      <c r="J21" s="30"/>
      <c r="K21" s="30"/>
      <c r="L21" s="30"/>
      <c r="M21" s="30"/>
      <c r="N21" s="30"/>
      <c r="O21" s="30"/>
      <c r="P21" s="30"/>
      <c r="Q21" s="30"/>
      <c r="R21" s="30"/>
    </row>
    <row r="22" spans="3:18" x14ac:dyDescent="0.2">
      <c r="C22" s="30"/>
      <c r="D22" s="30"/>
      <c r="E22" s="30"/>
      <c r="F22" s="30"/>
      <c r="G22" s="30"/>
      <c r="H22" s="30"/>
      <c r="I22" s="30"/>
      <c r="J22" s="30"/>
      <c r="K22" s="30"/>
      <c r="L22" s="30"/>
      <c r="M22" s="30"/>
      <c r="N22" s="30"/>
      <c r="O22" s="30"/>
      <c r="P22" s="30"/>
      <c r="Q22" s="30"/>
      <c r="R22" s="30"/>
    </row>
    <row r="23" spans="3:18" x14ac:dyDescent="0.2">
      <c r="C23" s="30"/>
      <c r="D23" s="30"/>
      <c r="E23" s="30"/>
      <c r="F23" s="30"/>
      <c r="G23" s="30"/>
      <c r="H23" s="30"/>
      <c r="I23" s="30"/>
      <c r="J23" s="30"/>
      <c r="K23" s="30"/>
      <c r="L23" s="30"/>
      <c r="M23" s="30"/>
      <c r="N23" s="30"/>
      <c r="O23" s="30"/>
      <c r="P23" s="30"/>
      <c r="Q23" s="30"/>
      <c r="R23" s="30"/>
    </row>
    <row r="24" spans="3:18" x14ac:dyDescent="0.2">
      <c r="C24" s="30"/>
      <c r="D24" s="30"/>
      <c r="E24" s="30"/>
      <c r="F24" s="30"/>
      <c r="G24" s="30"/>
      <c r="H24" s="30"/>
      <c r="I24" s="30"/>
      <c r="J24" s="30"/>
      <c r="K24" s="30"/>
      <c r="L24" s="30"/>
      <c r="M24" s="30"/>
      <c r="N24" s="30"/>
      <c r="O24" s="30"/>
      <c r="P24" s="30"/>
      <c r="Q24" s="30"/>
      <c r="R24" s="30"/>
    </row>
    <row r="25" spans="3:18" x14ac:dyDescent="0.2">
      <c r="C25" s="30"/>
      <c r="D25" s="30"/>
      <c r="E25" s="30"/>
      <c r="F25" s="30"/>
      <c r="G25" s="30"/>
      <c r="H25" s="30"/>
      <c r="I25" s="30"/>
      <c r="J25" s="30"/>
      <c r="K25" s="30"/>
      <c r="L25" s="30"/>
      <c r="M25" s="30"/>
      <c r="N25" s="30"/>
      <c r="O25" s="30"/>
      <c r="P25" s="30"/>
      <c r="Q25" s="30"/>
      <c r="R25" s="30"/>
    </row>
    <row r="26" spans="3:18" x14ac:dyDescent="0.2">
      <c r="C26" s="30"/>
      <c r="D26" s="30"/>
      <c r="E26" s="30"/>
      <c r="F26" s="30"/>
      <c r="G26" s="30"/>
      <c r="H26" s="30"/>
      <c r="I26" s="30"/>
      <c r="J26" s="30"/>
      <c r="K26" s="30"/>
      <c r="L26" s="30"/>
      <c r="M26" s="30"/>
      <c r="N26" s="30"/>
      <c r="O26" s="30"/>
      <c r="P26" s="30"/>
      <c r="Q26" s="30"/>
      <c r="R26" s="30"/>
    </row>
    <row r="27" spans="3:18" x14ac:dyDescent="0.2">
      <c r="C27" s="30"/>
      <c r="D27" s="30"/>
      <c r="E27" s="30"/>
      <c r="F27" s="30"/>
      <c r="G27" s="30"/>
      <c r="H27" s="30"/>
      <c r="I27" s="30"/>
      <c r="J27" s="30"/>
      <c r="K27" s="30"/>
      <c r="L27" s="30"/>
      <c r="M27" s="30"/>
      <c r="N27" s="30"/>
      <c r="O27" s="30"/>
      <c r="P27" s="30"/>
      <c r="Q27" s="30"/>
      <c r="R27" s="30"/>
    </row>
    <row r="28" spans="3:18" x14ac:dyDescent="0.2">
      <c r="C28" s="30"/>
      <c r="D28" s="30"/>
      <c r="E28" s="30"/>
      <c r="F28" s="30"/>
      <c r="G28" s="30"/>
      <c r="H28" s="30"/>
      <c r="I28" s="30"/>
      <c r="J28" s="30"/>
      <c r="K28" s="30"/>
      <c r="L28" s="30"/>
      <c r="M28" s="30"/>
      <c r="N28" s="30"/>
      <c r="O28" s="30"/>
      <c r="P28" s="30"/>
      <c r="Q28" s="30"/>
      <c r="R28" s="30"/>
    </row>
    <row r="29" spans="3:18" x14ac:dyDescent="0.2">
      <c r="C29" s="30"/>
      <c r="D29" s="30"/>
      <c r="E29" s="30"/>
      <c r="F29" s="30"/>
      <c r="G29" s="30"/>
      <c r="H29" s="30"/>
      <c r="I29" s="30"/>
      <c r="J29" s="30"/>
      <c r="K29" s="30"/>
      <c r="L29" s="30"/>
      <c r="M29" s="30"/>
      <c r="N29" s="30"/>
      <c r="O29" s="30"/>
      <c r="P29" s="30"/>
      <c r="Q29" s="30"/>
      <c r="R29" s="30"/>
    </row>
    <row r="44" spans="4:4" x14ac:dyDescent="0.2">
      <c r="D44" s="728"/>
    </row>
  </sheetData>
  <mergeCells count="11">
    <mergeCell ref="B1:H1"/>
    <mergeCell ref="B3:H3"/>
    <mergeCell ref="B15:L15"/>
    <mergeCell ref="C5:J5"/>
    <mergeCell ref="I6:J6"/>
    <mergeCell ref="B5:B7"/>
    <mergeCell ref="C6:D6"/>
    <mergeCell ref="E6:F6"/>
    <mergeCell ref="G6:H6"/>
    <mergeCell ref="K6:L6"/>
    <mergeCell ref="K5:L5"/>
  </mergeCells>
  <hyperlinks>
    <hyperlink ref="B1:C1" location="Cuprins_ro!B4" display="I. Balanța de plăți a Republicii Moldova în trimestrul I 2023 (date provizorii)" xr:uid="{318F4B17-E8E4-413E-80AA-F791C810AC6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B1:M57"/>
  <sheetViews>
    <sheetView showGridLines="0" showRowColHeaders="0" showZeros="0" zoomScaleNormal="100" workbookViewId="0"/>
  </sheetViews>
  <sheetFormatPr defaultColWidth="9.140625" defaultRowHeight="12.75" x14ac:dyDescent="0.2"/>
  <cols>
    <col min="1" max="1" width="5.7109375" style="43" customWidth="1"/>
    <col min="2" max="2" width="32.7109375" style="43" customWidth="1"/>
    <col min="3" max="4" width="12.7109375" style="43" customWidth="1"/>
    <col min="5" max="5" width="7.85546875" style="43" customWidth="1"/>
    <col min="6" max="6" width="12.42578125" style="43" customWidth="1"/>
    <col min="7" max="8" width="14.42578125" style="43" customWidth="1"/>
    <col min="9" max="9" width="13" style="43" customWidth="1"/>
    <col min="10" max="10" width="7.85546875" style="43" customWidth="1"/>
    <col min="11" max="16384" width="9.140625" style="43"/>
  </cols>
  <sheetData>
    <row r="1" spans="2:11" s="607" customFormat="1" ht="14.25" x14ac:dyDescent="0.2">
      <c r="B1" s="752" t="s">
        <v>130</v>
      </c>
      <c r="C1" s="752"/>
      <c r="D1" s="752"/>
      <c r="E1" s="752"/>
      <c r="F1" s="752"/>
      <c r="G1" s="752"/>
      <c r="H1" s="752"/>
      <c r="I1" s="752"/>
      <c r="J1" s="752"/>
    </row>
    <row r="2" spans="2:11" ht="11.25" customHeight="1" x14ac:dyDescent="0.2">
      <c r="B2" s="873"/>
      <c r="C2" s="874"/>
      <c r="D2" s="875"/>
      <c r="E2" s="875"/>
      <c r="F2" s="875"/>
      <c r="G2" s="9"/>
      <c r="H2" s="9"/>
      <c r="I2" s="9"/>
    </row>
    <row r="3" spans="2:11" s="685" customFormat="1" ht="14.25" x14ac:dyDescent="0.25">
      <c r="B3" s="798" t="s">
        <v>258</v>
      </c>
      <c r="C3" s="798"/>
      <c r="D3" s="798"/>
      <c r="E3" s="798"/>
      <c r="F3" s="798"/>
      <c r="G3" s="798"/>
      <c r="H3" s="798"/>
      <c r="I3" s="798"/>
      <c r="J3" s="798"/>
    </row>
    <row r="4" spans="2:11" ht="5.0999999999999996" customHeight="1" x14ac:dyDescent="0.2">
      <c r="B4" s="44"/>
      <c r="C4" s="45"/>
      <c r="D4" s="19"/>
      <c r="E4" s="19"/>
      <c r="F4" s="19"/>
      <c r="G4" s="19"/>
      <c r="H4" s="19"/>
      <c r="I4" s="19"/>
    </row>
    <row r="5" spans="2:11" s="108" customFormat="1" ht="14.25" x14ac:dyDescent="0.2">
      <c r="B5" s="106" t="s">
        <v>191</v>
      </c>
      <c r="C5" s="106"/>
      <c r="D5" s="106"/>
      <c r="E5" s="106"/>
      <c r="F5" s="106"/>
      <c r="G5" s="106"/>
      <c r="H5" s="106"/>
      <c r="I5" s="106"/>
      <c r="J5" s="107"/>
    </row>
    <row r="10" spans="2:11" x14ac:dyDescent="0.2">
      <c r="K10" s="229"/>
    </row>
    <row r="21" spans="2:13" ht="61.5" customHeight="1" x14ac:dyDescent="0.2"/>
    <row r="28" spans="2:13" x14ac:dyDescent="0.2">
      <c r="B28" s="46"/>
    </row>
    <row r="29" spans="2:13" s="687" customFormat="1" ht="12" x14ac:dyDescent="0.2">
      <c r="B29" s="686"/>
      <c r="C29" s="60" t="s">
        <v>391</v>
      </c>
      <c r="D29" s="60" t="s">
        <v>392</v>
      </c>
      <c r="G29" s="688"/>
      <c r="H29" s="60" t="s">
        <v>391</v>
      </c>
      <c r="I29" s="60" t="s">
        <v>392</v>
      </c>
      <c r="L29" s="68"/>
      <c r="M29" s="68"/>
    </row>
    <row r="30" spans="2:13" s="689" customFormat="1" ht="10.5" x14ac:dyDescent="0.15">
      <c r="B30" s="3" t="s">
        <v>393</v>
      </c>
      <c r="C30" s="61">
        <v>45.563154760000003</v>
      </c>
      <c r="D30" s="61">
        <v>114.96696538</v>
      </c>
      <c r="E30" s="47"/>
      <c r="F30" s="47"/>
      <c r="G30" s="61" t="s">
        <v>394</v>
      </c>
      <c r="H30" s="61">
        <v>1.28857972</v>
      </c>
      <c r="I30" s="61">
        <v>0.22032033000000001</v>
      </c>
      <c r="L30" s="20"/>
      <c r="M30" s="20"/>
    </row>
    <row r="31" spans="2:13" s="47" customFormat="1" ht="10.5" x14ac:dyDescent="0.15">
      <c r="B31" s="3" t="s">
        <v>395</v>
      </c>
      <c r="C31" s="61">
        <v>8.0818557599999998</v>
      </c>
      <c r="D31" s="61">
        <v>14.017695209999999</v>
      </c>
      <c r="G31" s="61" t="s">
        <v>396</v>
      </c>
      <c r="H31" s="61">
        <v>114.53361275</v>
      </c>
      <c r="I31" s="61">
        <v>177.54621901999997</v>
      </c>
      <c r="L31" s="20"/>
      <c r="M31" s="20"/>
    </row>
    <row r="32" spans="2:13" s="47" customFormat="1" ht="10.5" x14ac:dyDescent="0.15">
      <c r="B32" s="3" t="s">
        <v>397</v>
      </c>
      <c r="C32" s="61">
        <v>32.31870017</v>
      </c>
      <c r="D32" s="61">
        <v>21.35920582</v>
      </c>
      <c r="G32" s="258"/>
      <c r="L32" s="20"/>
      <c r="M32" s="20"/>
    </row>
    <row r="33" spans="2:13" s="690" customFormat="1" ht="10.5" x14ac:dyDescent="0.15">
      <c r="B33" s="3" t="s">
        <v>398</v>
      </c>
      <c r="C33" s="61">
        <v>29.858481780000002</v>
      </c>
      <c r="D33" s="61">
        <v>25.395045280000001</v>
      </c>
      <c r="E33" s="47"/>
      <c r="F33" s="47" t="s">
        <v>55</v>
      </c>
      <c r="G33" s="258"/>
      <c r="H33" s="47"/>
      <c r="I33" s="47"/>
      <c r="L33" s="20"/>
      <c r="M33" s="20"/>
    </row>
    <row r="34" spans="2:13" s="690" customFormat="1" ht="10.5" x14ac:dyDescent="0.15">
      <c r="B34" s="3" t="s">
        <v>399</v>
      </c>
      <c r="C34" s="61"/>
      <c r="D34" s="61">
        <v>2.0276276599999998</v>
      </c>
      <c r="E34" s="47"/>
      <c r="F34" s="47"/>
      <c r="G34" s="258"/>
      <c r="H34" s="47"/>
      <c r="I34" s="47"/>
      <c r="L34" s="20"/>
      <c r="M34" s="20"/>
    </row>
    <row r="35" spans="2:13" s="47" customFormat="1" ht="10.5" x14ac:dyDescent="0.15">
      <c r="B35" s="3" t="s">
        <v>304</v>
      </c>
      <c r="C35" s="61">
        <v>115.82219247</v>
      </c>
      <c r="D35" s="61">
        <v>177.76653935000002</v>
      </c>
      <c r="G35" s="258"/>
    </row>
    <row r="36" spans="2:13" x14ac:dyDescent="0.2">
      <c r="G36" s="258"/>
    </row>
    <row r="37" spans="2:13" s="47" customFormat="1" x14ac:dyDescent="0.2">
      <c r="C37" s="43"/>
      <c r="D37" s="43"/>
      <c r="E37" s="43"/>
      <c r="F37" s="43"/>
      <c r="G37" s="258"/>
      <c r="H37" s="43"/>
      <c r="I37" s="43"/>
      <c r="J37" s="43"/>
    </row>
    <row r="38" spans="2:13" s="47" customFormat="1" x14ac:dyDescent="0.2">
      <c r="C38" s="43"/>
      <c r="D38" s="43"/>
      <c r="E38" s="43"/>
      <c r="F38" s="43"/>
      <c r="G38" s="43"/>
      <c r="H38" s="43"/>
      <c r="I38" s="43"/>
      <c r="J38" s="43"/>
    </row>
    <row r="39" spans="2:13" s="47" customFormat="1" x14ac:dyDescent="0.2">
      <c r="C39" s="43"/>
      <c r="D39" s="43"/>
      <c r="E39" s="43"/>
      <c r="F39" s="43"/>
      <c r="G39" s="43"/>
      <c r="H39" s="43"/>
      <c r="I39" s="43"/>
      <c r="J39" s="43"/>
    </row>
    <row r="40" spans="2:13" x14ac:dyDescent="0.2">
      <c r="F40" s="48"/>
      <c r="G40" s="48"/>
      <c r="H40" s="48"/>
    </row>
    <row r="41" spans="2:13" x14ac:dyDescent="0.2">
      <c r="E41" s="48"/>
      <c r="F41" s="48"/>
      <c r="G41" s="48"/>
      <c r="H41" s="48"/>
      <c r="I41" s="48"/>
    </row>
    <row r="42" spans="2:13" x14ac:dyDescent="0.2">
      <c r="E42" s="48"/>
      <c r="F42" s="48"/>
      <c r="G42" s="48"/>
      <c r="H42" s="48"/>
      <c r="I42" s="48"/>
    </row>
    <row r="43" spans="2:13" x14ac:dyDescent="0.2">
      <c r="E43" s="48"/>
      <c r="F43" s="48"/>
      <c r="G43" s="48"/>
      <c r="H43" s="48"/>
      <c r="I43" s="48"/>
    </row>
    <row r="44" spans="2:13" x14ac:dyDescent="0.2">
      <c r="D44" s="730"/>
      <c r="E44" s="48"/>
      <c r="F44" s="48"/>
      <c r="G44" s="48"/>
      <c r="H44" s="48"/>
      <c r="I44" s="48"/>
    </row>
    <row r="45" spans="2:13" x14ac:dyDescent="0.2">
      <c r="E45" s="48"/>
      <c r="F45" s="48"/>
      <c r="G45" s="48"/>
      <c r="H45" s="48"/>
      <c r="I45" s="48"/>
    </row>
    <row r="46" spans="2:13" x14ac:dyDescent="0.2">
      <c r="E46" s="48"/>
      <c r="F46" s="48"/>
      <c r="G46" s="48"/>
      <c r="H46" s="48"/>
      <c r="I46" s="48"/>
    </row>
    <row r="47" spans="2:13" x14ac:dyDescent="0.2">
      <c r="C47" s="48"/>
      <c r="D47" s="48"/>
      <c r="E47" s="48"/>
      <c r="F47" s="48"/>
      <c r="G47" s="48"/>
      <c r="H47" s="48"/>
      <c r="I47" s="48"/>
      <c r="J47" s="48"/>
    </row>
    <row r="48" spans="2:13" x14ac:dyDescent="0.2">
      <c r="C48" s="48"/>
      <c r="D48" s="48"/>
      <c r="E48" s="48"/>
      <c r="F48" s="48"/>
      <c r="G48" s="48"/>
      <c r="H48" s="48"/>
      <c r="I48" s="48"/>
      <c r="J48" s="48"/>
    </row>
    <row r="49" spans="3:10" x14ac:dyDescent="0.2">
      <c r="C49" s="48"/>
      <c r="D49" s="48"/>
      <c r="E49" s="48"/>
      <c r="F49" s="48"/>
      <c r="G49" s="48"/>
      <c r="H49" s="48"/>
      <c r="I49" s="48"/>
      <c r="J49" s="48"/>
    </row>
    <row r="50" spans="3:10" x14ac:dyDescent="0.2">
      <c r="C50" s="48"/>
      <c r="D50" s="48"/>
      <c r="E50" s="48"/>
      <c r="F50" s="48"/>
      <c r="G50" s="48"/>
      <c r="H50" s="48"/>
      <c r="I50" s="48"/>
      <c r="J50" s="48"/>
    </row>
    <row r="51" spans="3:10" x14ac:dyDescent="0.2">
      <c r="C51" s="48"/>
      <c r="D51" s="48"/>
      <c r="E51" s="48"/>
      <c r="I51" s="48"/>
      <c r="J51" s="48"/>
    </row>
    <row r="52" spans="3:10" x14ac:dyDescent="0.2">
      <c r="C52" s="48"/>
      <c r="D52" s="48"/>
      <c r="J52" s="48"/>
    </row>
    <row r="53" spans="3:10" x14ac:dyDescent="0.2">
      <c r="C53" s="48"/>
      <c r="D53" s="48"/>
      <c r="J53" s="48"/>
    </row>
    <row r="54" spans="3:10" x14ac:dyDescent="0.2">
      <c r="C54" s="48"/>
      <c r="D54" s="48"/>
      <c r="J54" s="48"/>
    </row>
    <row r="55" spans="3:10" x14ac:dyDescent="0.2">
      <c r="C55" s="48"/>
      <c r="D55" s="48"/>
      <c r="J55" s="48"/>
    </row>
    <row r="56" spans="3:10" x14ac:dyDescent="0.2">
      <c r="C56" s="48"/>
      <c r="D56" s="48"/>
      <c r="J56" s="48"/>
    </row>
    <row r="57" spans="3:10" x14ac:dyDescent="0.2">
      <c r="C57" s="48"/>
      <c r="D57" s="48"/>
      <c r="J57" s="48"/>
    </row>
  </sheetData>
  <mergeCells count="3">
    <mergeCell ref="B1:J1"/>
    <mergeCell ref="B2:F2"/>
    <mergeCell ref="B3:J3"/>
  </mergeCells>
  <hyperlinks>
    <hyperlink ref="B1:J1" location="Cuprins_ro!B4" display="I. Balanța de plăți a Republicii Moldova în trimestrul I 2023 (date provizorii)" xr:uid="{00000000-0004-0000-1A00-000000000000}"/>
    <hyperlink ref="B1:C1" location="Cuprins_ro!B4" display="I. Balanța de plăți a Republicii Moldova în trimestrul I 2023 (date provizorii)" xr:uid="{4BE6899E-4ADF-4C94-B736-A276BBD0901D}"/>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44"/>
  <sheetViews>
    <sheetView showGridLines="0" showRowColHeaders="0" zoomScaleNormal="100" workbookViewId="0"/>
  </sheetViews>
  <sheetFormatPr defaultColWidth="9.140625" defaultRowHeight="11.25" customHeight="1" x14ac:dyDescent="0.15"/>
  <cols>
    <col min="1" max="1" width="5.7109375" style="20" customWidth="1"/>
    <col min="2" max="2" width="42.28515625" style="20" customWidth="1"/>
    <col min="3" max="3" width="12.42578125" style="20" customWidth="1"/>
    <col min="4" max="6" width="9.140625" style="20"/>
    <col min="7" max="7" width="9.7109375" style="20" customWidth="1"/>
    <col min="8" max="16384" width="9.140625" style="20"/>
  </cols>
  <sheetData>
    <row r="1" spans="1:10" s="607" customFormat="1" ht="14.25" x14ac:dyDescent="0.2">
      <c r="A1" s="589"/>
      <c r="B1" s="752" t="s">
        <v>130</v>
      </c>
      <c r="C1" s="752"/>
      <c r="D1" s="752"/>
      <c r="E1" s="752"/>
      <c r="F1" s="752"/>
      <c r="G1" s="752"/>
    </row>
    <row r="3" spans="1:10" s="607" customFormat="1" ht="30" customHeight="1" x14ac:dyDescent="0.2">
      <c r="B3" s="876" t="s">
        <v>137</v>
      </c>
      <c r="C3" s="877"/>
      <c r="D3" s="877"/>
      <c r="E3" s="877"/>
      <c r="F3" s="877"/>
      <c r="G3" s="877"/>
    </row>
    <row r="4" spans="1:10" ht="5.0999999999999996" customHeight="1" x14ac:dyDescent="0.2">
      <c r="B4" s="21"/>
      <c r="C4" s="21"/>
      <c r="D4" s="21"/>
      <c r="E4" s="21"/>
      <c r="F4" s="21"/>
      <c r="G4" s="21"/>
    </row>
    <row r="5" spans="1:10" s="110" customFormat="1" ht="14.25" x14ac:dyDescent="0.2">
      <c r="B5" s="878" t="s">
        <v>192</v>
      </c>
      <c r="C5" s="878"/>
      <c r="D5" s="878"/>
      <c r="E5" s="878"/>
      <c r="F5" s="878"/>
      <c r="G5" s="878"/>
    </row>
    <row r="6" spans="1:10" ht="11.25" customHeight="1" x14ac:dyDescent="0.15">
      <c r="B6" s="22"/>
    </row>
    <row r="10" spans="1:10" ht="11.25" customHeight="1" x14ac:dyDescent="0.2">
      <c r="J10" s="9"/>
    </row>
    <row r="19" spans="2:5" ht="11.25" customHeight="1" x14ac:dyDescent="0.15">
      <c r="E19" s="23"/>
    </row>
    <row r="20" spans="2:5" ht="11.25" customHeight="1" x14ac:dyDescent="0.15">
      <c r="E20" s="23"/>
    </row>
    <row r="21" spans="2:5" ht="11.25" customHeight="1" x14ac:dyDescent="0.15">
      <c r="E21" s="23"/>
    </row>
    <row r="22" spans="2:5" ht="11.25" customHeight="1" x14ac:dyDescent="0.15">
      <c r="E22" s="23"/>
    </row>
    <row r="23" spans="2:5" ht="11.25" customHeight="1" x14ac:dyDescent="0.15">
      <c r="E23" s="24"/>
    </row>
    <row r="24" spans="2:5" ht="11.25" customHeight="1" x14ac:dyDescent="0.15">
      <c r="E24" s="24"/>
    </row>
    <row r="25" spans="2:5" ht="11.25" customHeight="1" x14ac:dyDescent="0.15">
      <c r="E25" s="25"/>
    </row>
    <row r="26" spans="2:5" ht="11.25" customHeight="1" x14ac:dyDescent="0.15">
      <c r="E26" s="26"/>
    </row>
    <row r="31" spans="2:5" ht="10.5" x14ac:dyDescent="0.15">
      <c r="B31" s="3" t="s">
        <v>400</v>
      </c>
      <c r="C31" s="469">
        <v>0.307</v>
      </c>
      <c r="E31" s="691"/>
    </row>
    <row r="32" spans="2:5" ht="10.5" x14ac:dyDescent="0.15">
      <c r="B32" s="3" t="s">
        <v>401</v>
      </c>
      <c r="C32" s="469">
        <v>0.307</v>
      </c>
      <c r="E32" s="691"/>
    </row>
    <row r="33" spans="2:6" ht="10.5" x14ac:dyDescent="0.15">
      <c r="B33" s="3" t="s">
        <v>402</v>
      </c>
      <c r="C33" s="469">
        <v>0.19</v>
      </c>
      <c r="E33" s="691"/>
      <c r="F33" s="27"/>
    </row>
    <row r="34" spans="2:6" ht="10.5" x14ac:dyDescent="0.15">
      <c r="B34" s="3" t="s">
        <v>403</v>
      </c>
      <c r="C34" s="469">
        <v>0.13200000000000001</v>
      </c>
      <c r="E34" s="691"/>
      <c r="F34" s="27"/>
    </row>
    <row r="35" spans="2:6" ht="10.5" x14ac:dyDescent="0.15">
      <c r="B35" s="3" t="s">
        <v>404</v>
      </c>
      <c r="C35" s="469">
        <v>4.4999999999999998E-2</v>
      </c>
      <c r="E35" s="691"/>
      <c r="F35" s="27"/>
    </row>
    <row r="36" spans="2:6" ht="10.5" x14ac:dyDescent="0.15">
      <c r="B36" s="3" t="s">
        <v>405</v>
      </c>
      <c r="C36" s="469">
        <v>1.9E-2</v>
      </c>
      <c r="E36" s="691"/>
      <c r="F36" s="27"/>
    </row>
    <row r="37" spans="2:6" ht="11.25" customHeight="1" x14ac:dyDescent="0.15">
      <c r="B37" s="2"/>
    </row>
    <row r="44" spans="2:6" ht="11.25" customHeight="1" x14ac:dyDescent="0.15">
      <c r="D44" s="729"/>
    </row>
  </sheetData>
  <mergeCells count="3">
    <mergeCell ref="B1:G1"/>
    <mergeCell ref="B3:G3"/>
    <mergeCell ref="B5:G5"/>
  </mergeCells>
  <hyperlinks>
    <hyperlink ref="B1:C1" location="Cuprins_ro!B4" display="I. Balanța de plăți a Republicii Moldova în trimestrul I 2023 (date provizorii)" xr:uid="{C72F9046-7C16-4165-8EA2-36235EE90C08}"/>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H44"/>
  <sheetViews>
    <sheetView showGridLines="0" showRowColHeaders="0" zoomScaleNormal="100" workbookViewId="0"/>
  </sheetViews>
  <sheetFormatPr defaultRowHeight="14.25" x14ac:dyDescent="0.2"/>
  <cols>
    <col min="1" max="1" width="5.7109375" style="9" customWidth="1"/>
    <col min="2" max="2" width="54.42578125" style="9" customWidth="1"/>
    <col min="3" max="8" width="12.140625" style="9" customWidth="1"/>
    <col min="9" max="16384" width="9.140625" style="9"/>
  </cols>
  <sheetData>
    <row r="1" spans="2:8" s="607" customFormat="1" x14ac:dyDescent="0.2">
      <c r="B1" s="879" t="s">
        <v>138</v>
      </c>
      <c r="C1" s="879"/>
      <c r="D1" s="879"/>
      <c r="E1" s="879"/>
      <c r="F1" s="879"/>
      <c r="G1" s="879"/>
      <c r="H1" s="879"/>
    </row>
    <row r="3" spans="2:8" s="607" customFormat="1" x14ac:dyDescent="0.2">
      <c r="B3" s="785" t="s">
        <v>111</v>
      </c>
      <c r="C3" s="785"/>
      <c r="D3" s="785"/>
      <c r="E3" s="785"/>
      <c r="F3" s="785"/>
      <c r="G3" s="875"/>
      <c r="H3" s="875"/>
    </row>
    <row r="4" spans="2:8" ht="5.0999999999999996" customHeight="1" x14ac:dyDescent="0.2">
      <c r="B4" s="29"/>
    </row>
    <row r="5" spans="2:8" s="68" customFormat="1" ht="12.75" thickBot="1" x14ac:dyDescent="0.25">
      <c r="B5" s="880"/>
      <c r="C5" s="882">
        <v>2024</v>
      </c>
      <c r="D5" s="883"/>
      <c r="E5" s="883"/>
      <c r="F5" s="884"/>
      <c r="G5" s="692">
        <v>2025</v>
      </c>
      <c r="H5" s="782" t="s">
        <v>193</v>
      </c>
    </row>
    <row r="6" spans="2:8" s="68" customFormat="1" ht="12.75" thickBot="1" x14ac:dyDescent="0.25">
      <c r="B6" s="880"/>
      <c r="C6" s="159" t="s">
        <v>0</v>
      </c>
      <c r="D6" s="159" t="s">
        <v>1</v>
      </c>
      <c r="E6" s="159" t="s">
        <v>2</v>
      </c>
      <c r="F6" s="159" t="s">
        <v>3</v>
      </c>
      <c r="G6" s="597" t="s">
        <v>0</v>
      </c>
      <c r="H6" s="888"/>
    </row>
    <row r="7" spans="2:8" s="20" customFormat="1" ht="11.25" thickBot="1" x14ac:dyDescent="0.2">
      <c r="B7" s="881"/>
      <c r="C7" s="885" t="s">
        <v>270</v>
      </c>
      <c r="D7" s="886"/>
      <c r="E7" s="886"/>
      <c r="F7" s="886"/>
      <c r="G7" s="886"/>
      <c r="H7" s="889"/>
    </row>
    <row r="8" spans="2:8" s="20" customFormat="1" ht="12" thickTop="1" thickBot="1" x14ac:dyDescent="0.2">
      <c r="B8" s="40" t="s">
        <v>406</v>
      </c>
      <c r="C8" s="335">
        <v>-5853.12</v>
      </c>
      <c r="D8" s="335">
        <v>-5562.14</v>
      </c>
      <c r="E8" s="335">
        <v>-5676.39</v>
      </c>
      <c r="F8" s="335">
        <v>-5588.3</v>
      </c>
      <c r="G8" s="335">
        <v>-6037.33</v>
      </c>
      <c r="H8" s="693">
        <v>0.08</v>
      </c>
    </row>
    <row r="9" spans="2:8" s="20" customFormat="1" ht="12" thickTop="1" thickBot="1" x14ac:dyDescent="0.2">
      <c r="B9" s="116" t="s">
        <v>385</v>
      </c>
      <c r="C9" s="337">
        <v>7691.59</v>
      </c>
      <c r="D9" s="337">
        <v>7705.89</v>
      </c>
      <c r="E9" s="337">
        <v>8309.08</v>
      </c>
      <c r="F9" s="337">
        <v>8226.92</v>
      </c>
      <c r="G9" s="337">
        <v>8169.69</v>
      </c>
      <c r="H9" s="694">
        <v>-7.0000000000000001E-3</v>
      </c>
    </row>
    <row r="10" spans="2:8" s="20" customFormat="1" ht="12" thickTop="1" thickBot="1" x14ac:dyDescent="0.2">
      <c r="B10" s="116" t="s">
        <v>386</v>
      </c>
      <c r="C10" s="337">
        <v>13544.71</v>
      </c>
      <c r="D10" s="337">
        <v>13268.04</v>
      </c>
      <c r="E10" s="337">
        <v>13985.47</v>
      </c>
      <c r="F10" s="337">
        <v>13815.22</v>
      </c>
      <c r="G10" s="337">
        <v>14207.02</v>
      </c>
      <c r="H10" s="694">
        <v>2.8000000000000001E-2</v>
      </c>
    </row>
    <row r="11" spans="2:8" s="20" customFormat="1" ht="12" thickTop="1" thickBot="1" x14ac:dyDescent="0.2">
      <c r="B11" s="544" t="s">
        <v>407</v>
      </c>
      <c r="C11" s="338">
        <v>5393.22</v>
      </c>
      <c r="D11" s="338">
        <v>5288.61</v>
      </c>
      <c r="E11" s="338">
        <v>5681.84</v>
      </c>
      <c r="F11" s="338">
        <v>5483.57</v>
      </c>
      <c r="G11" s="338">
        <v>5441.8</v>
      </c>
      <c r="H11" s="695">
        <v>-8.0000000000000002E-3</v>
      </c>
    </row>
    <row r="12" spans="2:8" s="20" customFormat="1" ht="12" thickTop="1" thickBot="1" x14ac:dyDescent="0.2">
      <c r="B12" s="544" t="s">
        <v>408</v>
      </c>
      <c r="C12" s="338">
        <v>5387.48</v>
      </c>
      <c r="D12" s="338">
        <v>5315.78</v>
      </c>
      <c r="E12" s="338">
        <v>5621.91</v>
      </c>
      <c r="F12" s="338">
        <v>5393.38</v>
      </c>
      <c r="G12" s="338">
        <v>5508.34</v>
      </c>
      <c r="H12" s="695">
        <v>2.1000000000000001E-2</v>
      </c>
    </row>
    <row r="13" spans="2:8" s="20" customFormat="1" ht="12" thickTop="1" thickBot="1" x14ac:dyDescent="0.2">
      <c r="B13" s="544" t="s">
        <v>409</v>
      </c>
      <c r="C13" s="338">
        <v>5366.94</v>
      </c>
      <c r="D13" s="338">
        <v>5261.45</v>
      </c>
      <c r="E13" s="338">
        <v>5639.9</v>
      </c>
      <c r="F13" s="338">
        <v>5890.77</v>
      </c>
      <c r="G13" s="338">
        <v>5961.37</v>
      </c>
      <c r="H13" s="695">
        <v>1.2E-2</v>
      </c>
    </row>
    <row r="14" spans="2:8" s="20" customFormat="1" ht="12" thickTop="1" thickBot="1" x14ac:dyDescent="0.2">
      <c r="B14" s="162"/>
      <c r="C14" s="887" t="s">
        <v>9</v>
      </c>
      <c r="D14" s="887"/>
      <c r="E14" s="887"/>
      <c r="F14" s="887"/>
      <c r="G14" s="887"/>
      <c r="H14" s="163" t="s">
        <v>313</v>
      </c>
    </row>
    <row r="15" spans="2:8" s="20" customFormat="1" ht="12" thickTop="1" thickBot="1" x14ac:dyDescent="0.2">
      <c r="B15" s="40" t="s">
        <v>410</v>
      </c>
      <c r="C15" s="340">
        <v>-34.5</v>
      </c>
      <c r="D15" s="340">
        <v>-32.200000000000003</v>
      </c>
      <c r="E15" s="340">
        <v>-31.6</v>
      </c>
      <c r="F15" s="340">
        <v>-30.7</v>
      </c>
      <c r="G15" s="340">
        <v>-33</v>
      </c>
      <c r="H15" s="336">
        <v>-2.2999999999999998</v>
      </c>
    </row>
    <row r="16" spans="2:8" s="20" customFormat="1" ht="12" thickTop="1" thickBot="1" x14ac:dyDescent="0.2">
      <c r="B16" s="544" t="s">
        <v>411</v>
      </c>
      <c r="C16" s="130">
        <v>56.8</v>
      </c>
      <c r="D16" s="130">
        <v>58.1</v>
      </c>
      <c r="E16" s="130">
        <v>59.4</v>
      </c>
      <c r="F16" s="130">
        <v>59.5</v>
      </c>
      <c r="G16" s="130">
        <v>57.5</v>
      </c>
      <c r="H16" s="339">
        <v>-2</v>
      </c>
    </row>
    <row r="17" spans="2:8" s="20" customFormat="1" ht="12" thickTop="1" thickBot="1" x14ac:dyDescent="0.2">
      <c r="B17" s="544" t="s">
        <v>412</v>
      </c>
      <c r="C17" s="130">
        <v>39.799999999999997</v>
      </c>
      <c r="D17" s="130">
        <v>40.1</v>
      </c>
      <c r="E17" s="130">
        <v>40.200000000000003</v>
      </c>
      <c r="F17" s="130">
        <v>39</v>
      </c>
      <c r="G17" s="130">
        <v>38.799999999999997</v>
      </c>
      <c r="H17" s="339">
        <v>-0.2</v>
      </c>
    </row>
    <row r="18" spans="2:8" s="20" customFormat="1" ht="21.75" thickTop="1" x14ac:dyDescent="0.15">
      <c r="B18" s="545" t="s">
        <v>413</v>
      </c>
      <c r="C18" s="341">
        <v>39.6</v>
      </c>
      <c r="D18" s="341">
        <v>39.700000000000003</v>
      </c>
      <c r="E18" s="341">
        <v>40.299999999999997</v>
      </c>
      <c r="F18" s="341">
        <v>42.6</v>
      </c>
      <c r="G18" s="341">
        <v>42</v>
      </c>
      <c r="H18" s="342">
        <v>-0.6</v>
      </c>
    </row>
    <row r="19" spans="2:8" x14ac:dyDescent="0.2">
      <c r="B19" s="19"/>
      <c r="C19" s="19"/>
      <c r="D19" s="19"/>
      <c r="E19" s="19"/>
      <c r="F19" s="19"/>
      <c r="G19" s="19"/>
      <c r="H19" s="19"/>
    </row>
    <row r="44" spans="4:4" x14ac:dyDescent="0.2">
      <c r="D44" s="728"/>
    </row>
  </sheetData>
  <mergeCells count="7">
    <mergeCell ref="B1:H1"/>
    <mergeCell ref="B5:B7"/>
    <mergeCell ref="C5:F5"/>
    <mergeCell ref="C7:G7"/>
    <mergeCell ref="C14:G14"/>
    <mergeCell ref="B3:H3"/>
    <mergeCell ref="H5:H7"/>
  </mergeCells>
  <hyperlinks>
    <hyperlink ref="B1:F1" location="Cuprins_ro!B34" display="II. Poziția investițională internațională la 31.03.2023 (date provizorii) " xr:uid="{00000000-0004-0000-1C00-000000000000}"/>
    <hyperlink ref="B1:H1" location="Cuprins_ro!B30" display="II. Poziția investițională internațională la 31.03.2025 (date provizorii) " xr:uid="{00000000-0004-0000-1C00-000003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J44"/>
  <sheetViews>
    <sheetView showGridLines="0" showRowColHeaders="0" zoomScaleNormal="100" workbookViewId="0"/>
  </sheetViews>
  <sheetFormatPr defaultRowHeight="14.25" x14ac:dyDescent="0.2"/>
  <cols>
    <col min="1" max="1" width="5.7109375" style="9" customWidth="1"/>
    <col min="2" max="2" width="37.28515625" style="9" customWidth="1"/>
    <col min="3" max="3" width="11.5703125" style="9" customWidth="1"/>
    <col min="4" max="6" width="15.85546875" style="9" customWidth="1"/>
    <col min="7" max="7" width="17.28515625" style="9" customWidth="1"/>
    <col min="8" max="8" width="15.85546875" style="9" customWidth="1"/>
    <col min="9" max="9" width="11" style="9" customWidth="1"/>
    <col min="10" max="16384" width="9.140625" style="9"/>
  </cols>
  <sheetData>
    <row r="1" spans="2:10" s="607" customFormat="1" x14ac:dyDescent="0.2">
      <c r="B1" s="879" t="s">
        <v>138</v>
      </c>
      <c r="C1" s="879"/>
      <c r="D1" s="879"/>
      <c r="E1" s="879"/>
      <c r="F1" s="879"/>
      <c r="G1" s="879"/>
      <c r="H1" s="879"/>
      <c r="I1" s="879"/>
      <c r="J1" s="197"/>
    </row>
    <row r="3" spans="2:10" s="607" customFormat="1" x14ac:dyDescent="0.2">
      <c r="B3" s="785" t="s">
        <v>112</v>
      </c>
      <c r="C3" s="785"/>
      <c r="D3" s="785"/>
      <c r="E3" s="785"/>
      <c r="F3" s="785"/>
      <c r="G3" s="785"/>
      <c r="H3" s="785"/>
      <c r="I3" s="785"/>
      <c r="J3" s="29"/>
    </row>
    <row r="4" spans="2:10" ht="5.0999999999999996" customHeight="1" x14ac:dyDescent="0.2">
      <c r="B4" s="164"/>
    </row>
    <row r="5" spans="2:10" s="68" customFormat="1" ht="12.75" thickBot="1" x14ac:dyDescent="0.25">
      <c r="B5" s="890"/>
      <c r="C5" s="892" t="s">
        <v>414</v>
      </c>
      <c r="D5" s="894" t="s">
        <v>415</v>
      </c>
      <c r="E5" s="783"/>
      <c r="F5" s="783"/>
      <c r="G5" s="783"/>
      <c r="H5" s="895"/>
      <c r="I5" s="894" t="s">
        <v>416</v>
      </c>
    </row>
    <row r="6" spans="2:10" s="68" customFormat="1" ht="24.75" thickBot="1" x14ac:dyDescent="0.25">
      <c r="B6" s="891"/>
      <c r="C6" s="893"/>
      <c r="D6" s="324" t="s">
        <v>417</v>
      </c>
      <c r="E6" s="324" t="s">
        <v>418</v>
      </c>
      <c r="F6" s="324" t="s">
        <v>419</v>
      </c>
      <c r="G6" s="324" t="s">
        <v>420</v>
      </c>
      <c r="H6" s="324" t="s">
        <v>421</v>
      </c>
      <c r="I6" s="896"/>
    </row>
    <row r="7" spans="2:10" s="68" customFormat="1" ht="13.5" thickTop="1" thickBot="1" x14ac:dyDescent="0.25">
      <c r="B7" s="325" t="s">
        <v>422</v>
      </c>
      <c r="C7" s="470">
        <v>-5588.3</v>
      </c>
      <c r="D7" s="470">
        <v>-449.03</v>
      </c>
      <c r="E7" s="470">
        <v>-901.07</v>
      </c>
      <c r="F7" s="470">
        <v>110.44</v>
      </c>
      <c r="G7" s="470">
        <v>-159.15</v>
      </c>
      <c r="H7" s="471">
        <v>500.75</v>
      </c>
      <c r="I7" s="470">
        <v>-6037.33</v>
      </c>
      <c r="J7" s="278"/>
    </row>
    <row r="8" spans="2:10" s="68" customFormat="1" ht="13.5" thickTop="1" thickBot="1" x14ac:dyDescent="0.25">
      <c r="B8" s="319" t="s">
        <v>385</v>
      </c>
      <c r="C8" s="472">
        <v>8226.92</v>
      </c>
      <c r="D8" s="472">
        <v>-57.23</v>
      </c>
      <c r="E8" s="472">
        <v>-679.39</v>
      </c>
      <c r="F8" s="472">
        <v>8.19</v>
      </c>
      <c r="G8" s="472">
        <v>122.57</v>
      </c>
      <c r="H8" s="320">
        <v>491.4</v>
      </c>
      <c r="I8" s="472">
        <v>8169.69</v>
      </c>
    </row>
    <row r="9" spans="2:10" s="68" customFormat="1" ht="13.5" thickTop="1" thickBot="1" x14ac:dyDescent="0.25">
      <c r="B9" s="318" t="s">
        <v>373</v>
      </c>
      <c r="C9" s="473">
        <v>498.25</v>
      </c>
      <c r="D9" s="473">
        <v>21.9</v>
      </c>
      <c r="E9" s="473">
        <v>21.59</v>
      </c>
      <c r="F9" s="474"/>
      <c r="G9" s="473">
        <v>0.32</v>
      </c>
      <c r="H9" s="475"/>
      <c r="I9" s="473">
        <v>520.16</v>
      </c>
    </row>
    <row r="10" spans="2:10" s="68" customFormat="1" ht="13.5" thickTop="1" thickBot="1" x14ac:dyDescent="0.25">
      <c r="B10" s="318" t="s">
        <v>381</v>
      </c>
      <c r="C10" s="473">
        <v>91.41</v>
      </c>
      <c r="D10" s="473">
        <v>23.05</v>
      </c>
      <c r="E10" s="473">
        <v>23.03</v>
      </c>
      <c r="F10" s="473">
        <v>0.02</v>
      </c>
      <c r="G10" s="473"/>
      <c r="H10" s="475"/>
      <c r="I10" s="473">
        <v>114.46</v>
      </c>
    </row>
    <row r="11" spans="2:10" s="68" customFormat="1" ht="13.5" thickTop="1" thickBot="1" x14ac:dyDescent="0.25">
      <c r="B11" s="318" t="s">
        <v>423</v>
      </c>
      <c r="C11" s="473">
        <v>2153.6799999999998</v>
      </c>
      <c r="D11" s="473">
        <v>-60.41</v>
      </c>
      <c r="E11" s="473">
        <v>-582.79999999999995</v>
      </c>
      <c r="F11" s="474"/>
      <c r="G11" s="473">
        <v>30.99</v>
      </c>
      <c r="H11" s="476">
        <v>491.4</v>
      </c>
      <c r="I11" s="473">
        <v>2093.27</v>
      </c>
    </row>
    <row r="12" spans="2:10" s="68" customFormat="1" ht="13.5" thickTop="1" thickBot="1" x14ac:dyDescent="0.25">
      <c r="B12" s="318" t="s">
        <v>424</v>
      </c>
      <c r="C12" s="473">
        <v>5483.57</v>
      </c>
      <c r="D12" s="473">
        <v>-41.77</v>
      </c>
      <c r="E12" s="473">
        <v>-141.19999999999999</v>
      </c>
      <c r="F12" s="473">
        <v>8.17</v>
      </c>
      <c r="G12" s="473">
        <v>91.27</v>
      </c>
      <c r="H12" s="475"/>
      <c r="I12" s="473">
        <v>5441.8</v>
      </c>
    </row>
    <row r="13" spans="2:10" s="68" customFormat="1" ht="13.5" thickTop="1" thickBot="1" x14ac:dyDescent="0.25">
      <c r="B13" s="326" t="s">
        <v>386</v>
      </c>
      <c r="C13" s="472">
        <v>13815.22</v>
      </c>
      <c r="D13" s="472">
        <v>391.8</v>
      </c>
      <c r="E13" s="472">
        <v>221.68</v>
      </c>
      <c r="F13" s="472">
        <v>-102.25</v>
      </c>
      <c r="G13" s="472">
        <v>281.73</v>
      </c>
      <c r="H13" s="320">
        <v>-9.35</v>
      </c>
      <c r="I13" s="472">
        <v>14207.02</v>
      </c>
    </row>
    <row r="14" spans="2:10" s="68" customFormat="1" ht="13.5" thickTop="1" thickBot="1" x14ac:dyDescent="0.25">
      <c r="B14" s="318" t="s">
        <v>380</v>
      </c>
      <c r="C14" s="473">
        <v>5393.38</v>
      </c>
      <c r="D14" s="473">
        <v>114.97</v>
      </c>
      <c r="E14" s="473">
        <v>124.55</v>
      </c>
      <c r="F14" s="473">
        <v>-102.25</v>
      </c>
      <c r="G14" s="473">
        <v>101.78</v>
      </c>
      <c r="H14" s="476">
        <v>-9.11</v>
      </c>
      <c r="I14" s="473">
        <v>5508.34</v>
      </c>
    </row>
    <row r="15" spans="2:10" s="68" customFormat="1" ht="13.5" thickTop="1" thickBot="1" x14ac:dyDescent="0.25">
      <c r="B15" s="318" t="s">
        <v>381</v>
      </c>
      <c r="C15" s="473">
        <v>22.39</v>
      </c>
      <c r="D15" s="473">
        <v>-1</v>
      </c>
      <c r="E15" s="473">
        <v>-1.01</v>
      </c>
      <c r="F15" s="474"/>
      <c r="G15" s="473">
        <v>0.01</v>
      </c>
      <c r="H15" s="475"/>
      <c r="I15" s="473">
        <v>21.39</v>
      </c>
    </row>
    <row r="16" spans="2:10" s="68" customFormat="1" ht="12.75" thickTop="1" x14ac:dyDescent="0.2">
      <c r="B16" s="322" t="s">
        <v>423</v>
      </c>
      <c r="C16" s="477">
        <v>8399.4500000000007</v>
      </c>
      <c r="D16" s="478">
        <v>277.83999999999997</v>
      </c>
      <c r="E16" s="477">
        <v>98.14</v>
      </c>
      <c r="F16" s="479"/>
      <c r="G16" s="478">
        <v>179.94</v>
      </c>
      <c r="H16" s="480">
        <v>-0.24</v>
      </c>
      <c r="I16" s="477">
        <v>8677.2800000000007</v>
      </c>
    </row>
    <row r="17" spans="2:9" s="20" customFormat="1" ht="10.5" x14ac:dyDescent="0.15">
      <c r="B17" s="760" t="s">
        <v>425</v>
      </c>
      <c r="C17" s="760"/>
      <c r="D17" s="760"/>
      <c r="E17" s="760"/>
      <c r="F17" s="760"/>
      <c r="G17" s="760"/>
      <c r="H17" s="760"/>
      <c r="I17" s="760"/>
    </row>
    <row r="18" spans="2:9" s="20" customFormat="1" ht="10.5" x14ac:dyDescent="0.15">
      <c r="B18" s="760" t="s">
        <v>426</v>
      </c>
      <c r="C18" s="760"/>
      <c r="D18" s="760"/>
      <c r="E18" s="760"/>
      <c r="F18" s="760"/>
      <c r="G18" s="760"/>
      <c r="H18" s="760"/>
      <c r="I18" s="760"/>
    </row>
    <row r="19" spans="2:9" ht="15.75" customHeight="1" x14ac:dyDescent="0.2"/>
    <row r="20" spans="2:9" ht="20.25" customHeight="1" x14ac:dyDescent="0.2"/>
    <row r="44" spans="4:4" x14ac:dyDescent="0.2">
      <c r="D44" s="728"/>
    </row>
  </sheetData>
  <mergeCells count="8">
    <mergeCell ref="B3:I3"/>
    <mergeCell ref="B1:I1"/>
    <mergeCell ref="B18:I18"/>
    <mergeCell ref="B17:I17"/>
    <mergeCell ref="B5:B6"/>
    <mergeCell ref="C5:C6"/>
    <mergeCell ref="D5:H5"/>
    <mergeCell ref="I5:I6"/>
  </mergeCells>
  <hyperlinks>
    <hyperlink ref="B1:F1" location="Cuprins_ro!B34" display="II. Poziția investițională internațională la 31.03.2023 (date provizorii) " xr:uid="{95E05C2D-D0B4-45A7-B556-8E47D241E2A7}"/>
    <hyperlink ref="B1:I1" location="Cuprins_ro!B30" display="II. Poziția investițională internațională la 31.03.2025 (date provizorii) " xr:uid="{0B51C307-F85F-4868-A885-410768B46982}"/>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M44"/>
  <sheetViews>
    <sheetView showGridLines="0" showRowColHeaders="0" zoomScaleNormal="100" workbookViewId="0"/>
  </sheetViews>
  <sheetFormatPr defaultColWidth="9.140625" defaultRowHeight="14.25" x14ac:dyDescent="0.2"/>
  <cols>
    <col min="1" max="1" width="5.7109375" style="165" customWidth="1"/>
    <col min="2" max="2" width="32.7109375" style="165" customWidth="1"/>
    <col min="3" max="7" width="12.140625" style="165" customWidth="1"/>
    <col min="8" max="16384" width="9.140625" style="165"/>
  </cols>
  <sheetData>
    <row r="1" spans="2:7" s="607" customFormat="1" x14ac:dyDescent="0.2">
      <c r="B1" s="752" t="s">
        <v>138</v>
      </c>
      <c r="C1" s="752"/>
      <c r="D1" s="752"/>
      <c r="E1" s="752"/>
      <c r="F1" s="752"/>
      <c r="G1" s="752"/>
    </row>
    <row r="2" spans="2:7" ht="12" customHeight="1" x14ac:dyDescent="0.2"/>
    <row r="3" spans="2:7" s="696" customFormat="1" ht="30" customHeight="1" x14ac:dyDescent="0.25">
      <c r="B3" s="847" t="s">
        <v>195</v>
      </c>
      <c r="C3" s="847"/>
      <c r="D3" s="847"/>
      <c r="E3" s="847"/>
      <c r="F3" s="847"/>
      <c r="G3" s="847"/>
    </row>
    <row r="4" spans="2:7" s="166" customFormat="1" ht="5.0999999999999996" customHeight="1" x14ac:dyDescent="0.25">
      <c r="B4" s="167"/>
      <c r="C4" s="167"/>
      <c r="D4" s="167"/>
      <c r="E4" s="167"/>
      <c r="F4" s="167"/>
      <c r="G4" s="167"/>
    </row>
    <row r="5" spans="2:7" s="166" customFormat="1" ht="30" customHeight="1" x14ac:dyDescent="0.25">
      <c r="B5" s="899" t="s">
        <v>194</v>
      </c>
      <c r="C5" s="899"/>
      <c r="D5" s="899"/>
      <c r="E5" s="899"/>
      <c r="F5" s="899"/>
      <c r="G5" s="899"/>
    </row>
    <row r="6" spans="2:7" x14ac:dyDescent="0.2">
      <c r="B6" s="168"/>
    </row>
    <row r="7" spans="2:7" x14ac:dyDescent="0.2">
      <c r="B7" s="168"/>
    </row>
    <row r="8" spans="2:7" x14ac:dyDescent="0.2">
      <c r="B8" s="168"/>
    </row>
    <row r="9" spans="2:7" x14ac:dyDescent="0.2">
      <c r="B9" s="168"/>
      <c r="C9" s="169"/>
      <c r="D9" s="169"/>
      <c r="E9" s="169"/>
      <c r="F9" s="169"/>
      <c r="G9" s="169"/>
    </row>
    <row r="10" spans="2:7" x14ac:dyDescent="0.2">
      <c r="B10" s="168"/>
    </row>
    <row r="11" spans="2:7" x14ac:dyDescent="0.2">
      <c r="B11" s="168"/>
    </row>
    <row r="12" spans="2:7" x14ac:dyDescent="0.2">
      <c r="B12" s="168"/>
    </row>
    <row r="13" spans="2:7" x14ac:dyDescent="0.2">
      <c r="B13" s="168"/>
    </row>
    <row r="14" spans="2:7" x14ac:dyDescent="0.2">
      <c r="B14" s="168"/>
    </row>
    <row r="15" spans="2:7" x14ac:dyDescent="0.2">
      <c r="B15" s="168"/>
    </row>
    <row r="16" spans="2:7" x14ac:dyDescent="0.2">
      <c r="B16" s="168"/>
    </row>
    <row r="17" spans="2:7" x14ac:dyDescent="0.2">
      <c r="B17" s="168"/>
    </row>
    <row r="18" spans="2:7" x14ac:dyDescent="0.2">
      <c r="B18" s="168"/>
    </row>
    <row r="19" spans="2:7" x14ac:dyDescent="0.2">
      <c r="B19" s="168"/>
    </row>
    <row r="20" spans="2:7" x14ac:dyDescent="0.2">
      <c r="B20" s="168"/>
    </row>
    <row r="21" spans="2:7" x14ac:dyDescent="0.2">
      <c r="B21" s="168"/>
    </row>
    <row r="22" spans="2:7" x14ac:dyDescent="0.2">
      <c r="B22" s="168"/>
    </row>
    <row r="23" spans="2:7" x14ac:dyDescent="0.2">
      <c r="B23" s="168"/>
    </row>
    <row r="24" spans="2:7" x14ac:dyDescent="0.2">
      <c r="B24" s="168"/>
    </row>
    <row r="25" spans="2:7" x14ac:dyDescent="0.2">
      <c r="B25" s="168"/>
    </row>
    <row r="26" spans="2:7" x14ac:dyDescent="0.2">
      <c r="B26" s="168"/>
    </row>
    <row r="27" spans="2:7" x14ac:dyDescent="0.2">
      <c r="B27" s="168"/>
    </row>
    <row r="28" spans="2:7" x14ac:dyDescent="0.2">
      <c r="B28" s="168"/>
    </row>
    <row r="29" spans="2:7" ht="15" customHeight="1" x14ac:dyDescent="0.2">
      <c r="B29" s="760"/>
      <c r="C29" s="760"/>
      <c r="D29" s="760"/>
      <c r="E29" s="760"/>
      <c r="F29" s="760"/>
      <c r="G29" s="760"/>
    </row>
    <row r="30" spans="2:7" x14ac:dyDescent="0.2">
      <c r="B30" s="250"/>
      <c r="C30" s="250"/>
      <c r="D30" s="250"/>
      <c r="E30" s="250"/>
      <c r="F30" s="250"/>
      <c r="G30" s="250"/>
    </row>
    <row r="31" spans="2:7" ht="15" customHeight="1" x14ac:dyDescent="0.2">
      <c r="B31" s="897"/>
      <c r="C31" s="774">
        <v>2024</v>
      </c>
      <c r="D31" s="775"/>
      <c r="E31" s="775"/>
      <c r="F31" s="900"/>
      <c r="G31" s="170">
        <v>2025</v>
      </c>
    </row>
    <row r="32" spans="2:7" s="697" customFormat="1" ht="10.5" x14ac:dyDescent="0.15">
      <c r="B32" s="898"/>
      <c r="C32" s="170" t="s">
        <v>0</v>
      </c>
      <c r="D32" s="170" t="s">
        <v>1</v>
      </c>
      <c r="E32" s="170" t="s">
        <v>2</v>
      </c>
      <c r="F32" s="170" t="s">
        <v>93</v>
      </c>
      <c r="G32" s="170" t="s">
        <v>0</v>
      </c>
    </row>
    <row r="33" spans="2:13" s="697" customFormat="1" ht="10.5" x14ac:dyDescent="0.15">
      <c r="B33" s="747" t="s">
        <v>427</v>
      </c>
      <c r="C33" s="343">
        <v>31.4</v>
      </c>
      <c r="D33" s="343">
        <v>30.3</v>
      </c>
      <c r="E33" s="343">
        <v>31.3</v>
      </c>
      <c r="F33" s="343">
        <v>29.9</v>
      </c>
      <c r="G33" s="343">
        <v>29.484592053597225</v>
      </c>
      <c r="H33" s="698"/>
      <c r="I33" s="698"/>
      <c r="J33" s="698"/>
      <c r="K33" s="698"/>
      <c r="L33" s="698"/>
      <c r="M33" s="698"/>
    </row>
    <row r="34" spans="2:13" s="697" customFormat="1" ht="10.5" x14ac:dyDescent="0.15">
      <c r="B34" s="747" t="s">
        <v>393</v>
      </c>
      <c r="C34" s="343">
        <v>-21.6</v>
      </c>
      <c r="D34" s="343">
        <v>-20.7</v>
      </c>
      <c r="E34" s="343">
        <v>-21.9</v>
      </c>
      <c r="F34" s="343">
        <v>-23.3</v>
      </c>
      <c r="G34" s="343">
        <v>-23.335723855867329</v>
      </c>
      <c r="H34" s="698"/>
      <c r="I34" s="698"/>
      <c r="J34" s="698"/>
      <c r="K34" s="698"/>
      <c r="L34" s="698"/>
      <c r="M34" s="698"/>
    </row>
    <row r="35" spans="2:13" s="697" customFormat="1" ht="10.5" x14ac:dyDescent="0.15">
      <c r="B35" s="747" t="s">
        <v>428</v>
      </c>
      <c r="C35" s="343">
        <v>2.1</v>
      </c>
      <c r="D35" s="343">
        <v>2.4</v>
      </c>
      <c r="E35" s="343">
        <v>2.7</v>
      </c>
      <c r="F35" s="343">
        <v>2.4</v>
      </c>
      <c r="G35" s="343">
        <v>3.0461410903513744</v>
      </c>
      <c r="H35" s="698"/>
      <c r="I35" s="698"/>
      <c r="J35" s="698"/>
      <c r="K35" s="698"/>
      <c r="L35" s="698"/>
      <c r="M35" s="698"/>
    </row>
    <row r="36" spans="2:13" s="697" customFormat="1" ht="10.5" x14ac:dyDescent="0.15">
      <c r="B36" s="747" t="s">
        <v>429</v>
      </c>
      <c r="C36" s="343">
        <v>-46.4</v>
      </c>
      <c r="D36" s="343">
        <v>-44.2</v>
      </c>
      <c r="E36" s="343">
        <v>-43.7</v>
      </c>
      <c r="F36" s="343">
        <v>-39.700000000000003</v>
      </c>
      <c r="G36" s="343">
        <v>-42.170729189481776</v>
      </c>
      <c r="H36" s="698"/>
      <c r="I36" s="698"/>
      <c r="J36" s="698"/>
      <c r="K36" s="698"/>
      <c r="L36" s="698"/>
      <c r="M36" s="698"/>
    </row>
    <row r="37" spans="2:13" s="697" customFormat="1" ht="10.5" x14ac:dyDescent="0.15">
      <c r="B37" s="747" t="s">
        <v>430</v>
      </c>
      <c r="C37" s="343">
        <v>-34.5</v>
      </c>
      <c r="D37" s="343">
        <v>-32.200000000000003</v>
      </c>
      <c r="E37" s="343">
        <v>-31.6</v>
      </c>
      <c r="F37" s="343">
        <v>-30.7</v>
      </c>
      <c r="G37" s="343">
        <v>-32.975719901400502</v>
      </c>
      <c r="H37" s="698"/>
      <c r="I37" s="698"/>
      <c r="J37" s="698"/>
      <c r="K37" s="698"/>
      <c r="L37" s="698"/>
      <c r="M37" s="698"/>
    </row>
    <row r="38" spans="2:13" x14ac:dyDescent="0.2">
      <c r="C38" s="171"/>
      <c r="D38" s="171"/>
      <c r="E38" s="171"/>
      <c r="F38" s="171"/>
      <c r="G38" s="171"/>
    </row>
    <row r="40" spans="2:13" x14ac:dyDescent="0.2">
      <c r="C40" s="172"/>
      <c r="D40" s="172"/>
      <c r="E40" s="172"/>
      <c r="F40" s="172"/>
      <c r="G40" s="172"/>
    </row>
    <row r="44" spans="2:13" x14ac:dyDescent="0.2">
      <c r="D44" s="727"/>
    </row>
  </sheetData>
  <mergeCells count="6">
    <mergeCell ref="B1:G1"/>
    <mergeCell ref="B31:B32"/>
    <mergeCell ref="B3:G3"/>
    <mergeCell ref="B5:G5"/>
    <mergeCell ref="C31:F31"/>
    <mergeCell ref="B29:G29"/>
  </mergeCells>
  <hyperlinks>
    <hyperlink ref="B1:F1" location="Cuprins_ro!B34" display="II. Poziția investițională internațională la 31.03.2023 (date provizorii) " xr:uid="{00000000-0004-0000-1E00-000000000000}"/>
    <hyperlink ref="B1:G1" location="Cuprins_ro!B30" display="II. Poziția investițională internațională la 31.03.2024 (date provizorii) " xr:uid="{00000000-0004-0000-1E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X90"/>
  <sheetViews>
    <sheetView showGridLines="0" showRowColHeaders="0" zoomScaleNormal="100" workbookViewId="0"/>
  </sheetViews>
  <sheetFormatPr defaultRowHeight="10.5" x14ac:dyDescent="0.15"/>
  <cols>
    <col min="1" max="1" width="5.7109375" style="20" customWidth="1"/>
    <col min="2" max="2" width="45.7109375" style="20" customWidth="1"/>
    <col min="3" max="3" width="14.7109375" style="20" customWidth="1"/>
    <col min="4" max="8" width="10.140625" style="20" customWidth="1"/>
    <col min="9" max="16384" width="9.140625" style="20"/>
  </cols>
  <sheetData>
    <row r="1" spans="2:24" s="607" customFormat="1" ht="14.25" x14ac:dyDescent="0.2">
      <c r="B1" s="752" t="s">
        <v>130</v>
      </c>
      <c r="C1" s="753"/>
      <c r="D1" s="753"/>
      <c r="E1" s="753"/>
      <c r="F1" s="753"/>
      <c r="G1" s="753"/>
      <c r="H1" s="753"/>
    </row>
    <row r="2" spans="2:24" s="9" customFormat="1" ht="11.25" customHeight="1" x14ac:dyDescent="0.2">
      <c r="B2" s="274"/>
      <c r="C2" s="274"/>
      <c r="D2" s="274"/>
      <c r="E2" s="274"/>
      <c r="F2" s="274"/>
      <c r="G2" s="274"/>
      <c r="H2" s="274"/>
    </row>
    <row r="3" spans="2:24" s="607" customFormat="1" ht="14.25" x14ac:dyDescent="0.2">
      <c r="B3" s="768" t="s">
        <v>8</v>
      </c>
      <c r="C3" s="768"/>
      <c r="D3" s="768"/>
      <c r="E3" s="768"/>
      <c r="F3" s="768"/>
      <c r="G3" s="768"/>
      <c r="H3" s="768"/>
    </row>
    <row r="4" spans="2:24" ht="5.0999999999999996" customHeight="1" x14ac:dyDescent="0.15">
      <c r="B4" s="28"/>
      <c r="C4" s="28"/>
    </row>
    <row r="5" spans="2:24" s="68" customFormat="1" ht="12" x14ac:dyDescent="0.2">
      <c r="B5" s="761"/>
      <c r="C5" s="766" t="s">
        <v>54</v>
      </c>
      <c r="D5" s="763">
        <v>2024</v>
      </c>
      <c r="E5" s="764"/>
      <c r="F5" s="764"/>
      <c r="G5" s="765"/>
      <c r="H5" s="587">
        <v>2025</v>
      </c>
    </row>
    <row r="6" spans="2:24" s="68" customFormat="1" ht="12.75" thickBot="1" x14ac:dyDescent="0.25">
      <c r="B6" s="762"/>
      <c r="C6" s="767"/>
      <c r="D6" s="309" t="s">
        <v>0</v>
      </c>
      <c r="E6" s="309" t="s">
        <v>1</v>
      </c>
      <c r="F6" s="309" t="s">
        <v>2</v>
      </c>
      <c r="G6" s="310" t="s">
        <v>3</v>
      </c>
      <c r="H6" s="309" t="s">
        <v>0</v>
      </c>
    </row>
    <row r="7" spans="2:24" s="68" customFormat="1" ht="13.5" thickTop="1" thickBot="1" x14ac:dyDescent="0.25">
      <c r="B7" s="311" t="s">
        <v>268</v>
      </c>
      <c r="C7" s="312" t="s">
        <v>269</v>
      </c>
      <c r="D7" s="358">
        <v>68171</v>
      </c>
      <c r="E7" s="359">
        <v>75606</v>
      </c>
      <c r="F7" s="359">
        <v>91797</v>
      </c>
      <c r="G7" s="359">
        <v>88243</v>
      </c>
      <c r="H7" s="359">
        <v>72980</v>
      </c>
      <c r="N7" s="624"/>
      <c r="O7" s="624"/>
      <c r="P7" s="624"/>
      <c r="Q7" s="624"/>
      <c r="R7" s="624"/>
      <c r="S7" s="624"/>
      <c r="T7" s="624"/>
      <c r="U7" s="624"/>
      <c r="V7" s="624"/>
      <c r="W7" s="624"/>
      <c r="X7" s="624"/>
    </row>
    <row r="8" spans="2:24" s="68" customFormat="1" ht="13.5" thickTop="1" thickBot="1" x14ac:dyDescent="0.25">
      <c r="B8" s="313" t="s">
        <v>268</v>
      </c>
      <c r="C8" s="314" t="s">
        <v>270</v>
      </c>
      <c r="D8" s="428">
        <v>3842</v>
      </c>
      <c r="E8" s="315">
        <v>4254</v>
      </c>
      <c r="F8" s="315">
        <v>5214</v>
      </c>
      <c r="G8" s="315">
        <v>4890</v>
      </c>
      <c r="H8" s="315">
        <v>3951</v>
      </c>
      <c r="N8" s="624"/>
      <c r="O8" s="624"/>
      <c r="P8" s="624"/>
      <c r="Q8" s="624"/>
      <c r="R8" s="624"/>
      <c r="S8" s="624"/>
      <c r="T8" s="624"/>
      <c r="U8" s="624"/>
      <c r="V8" s="624"/>
      <c r="W8" s="624"/>
      <c r="X8" s="624"/>
    </row>
    <row r="9" spans="2:24" s="68" customFormat="1" ht="13.5" thickTop="1" thickBot="1" x14ac:dyDescent="0.25">
      <c r="B9" s="313" t="s">
        <v>271</v>
      </c>
      <c r="C9" s="316" t="s">
        <v>9</v>
      </c>
      <c r="D9" s="494">
        <v>102</v>
      </c>
      <c r="E9" s="59">
        <v>102.5</v>
      </c>
      <c r="F9" s="59">
        <v>98.1</v>
      </c>
      <c r="G9" s="59">
        <v>98.7</v>
      </c>
      <c r="H9" s="58">
        <v>98.8</v>
      </c>
      <c r="R9" s="624"/>
      <c r="S9" s="624"/>
      <c r="T9" s="624"/>
      <c r="U9" s="624"/>
      <c r="V9" s="624"/>
      <c r="W9" s="624"/>
      <c r="X9" s="624"/>
    </row>
    <row r="10" spans="2:24" s="68" customFormat="1" ht="13.5" thickTop="1" thickBot="1" x14ac:dyDescent="0.25">
      <c r="B10" s="313" t="s">
        <v>272</v>
      </c>
      <c r="C10" s="316" t="s">
        <v>9</v>
      </c>
      <c r="D10" s="429">
        <v>96.2</v>
      </c>
      <c r="E10" s="58">
        <v>89.9</v>
      </c>
      <c r="F10" s="58">
        <v>83.3</v>
      </c>
      <c r="G10" s="58">
        <v>83.3</v>
      </c>
      <c r="H10" s="58">
        <v>81.2</v>
      </c>
      <c r="I10" s="624"/>
      <c r="N10" s="624"/>
      <c r="O10" s="624"/>
      <c r="P10" s="624"/>
      <c r="R10" s="624"/>
      <c r="S10" s="624"/>
      <c r="T10" s="624"/>
      <c r="U10" s="624"/>
      <c r="V10" s="624"/>
      <c r="W10" s="624"/>
      <c r="X10" s="624"/>
    </row>
    <row r="11" spans="2:24" s="68" customFormat="1" ht="13.5" thickTop="1" thickBot="1" x14ac:dyDescent="0.25">
      <c r="B11" s="313" t="s">
        <v>273</v>
      </c>
      <c r="C11" s="316" t="s">
        <v>9</v>
      </c>
      <c r="D11" s="429">
        <v>89.4</v>
      </c>
      <c r="E11" s="58">
        <v>98.5</v>
      </c>
      <c r="F11" s="58">
        <v>103.4</v>
      </c>
      <c r="G11" s="58">
        <v>108.9</v>
      </c>
      <c r="H11" s="58">
        <v>108.5</v>
      </c>
      <c r="J11" s="625"/>
      <c r="R11" s="624"/>
      <c r="S11" s="624"/>
      <c r="T11" s="624"/>
      <c r="U11" s="624"/>
      <c r="V11" s="624"/>
      <c r="W11" s="624"/>
      <c r="X11" s="624"/>
    </row>
    <row r="12" spans="2:24" s="68" customFormat="1" ht="13.5" thickTop="1" thickBot="1" x14ac:dyDescent="0.25">
      <c r="B12" s="313" t="s">
        <v>274</v>
      </c>
      <c r="C12" s="314" t="s">
        <v>9</v>
      </c>
      <c r="D12" s="494">
        <v>104.1</v>
      </c>
      <c r="E12" s="59">
        <v>107.6</v>
      </c>
      <c r="F12" s="59">
        <v>115</v>
      </c>
      <c r="G12" s="59">
        <v>110.7</v>
      </c>
      <c r="H12" s="59">
        <v>116.8</v>
      </c>
      <c r="R12" s="624"/>
      <c r="S12" s="624"/>
      <c r="T12" s="624"/>
      <c r="U12" s="624"/>
      <c r="V12" s="624"/>
      <c r="W12" s="624"/>
      <c r="X12" s="624"/>
    </row>
    <row r="13" spans="2:24" s="68" customFormat="1" ht="13.5" thickTop="1" thickBot="1" x14ac:dyDescent="0.25">
      <c r="B13" s="313" t="s">
        <v>275</v>
      </c>
      <c r="C13" s="314" t="s">
        <v>9</v>
      </c>
      <c r="D13" s="494">
        <v>89.7</v>
      </c>
      <c r="E13" s="59">
        <v>97.2</v>
      </c>
      <c r="F13" s="59">
        <v>97.8</v>
      </c>
      <c r="G13" s="59">
        <v>97.9</v>
      </c>
      <c r="H13" s="59">
        <v>101.3</v>
      </c>
      <c r="R13" s="624"/>
      <c r="S13" s="624"/>
      <c r="T13" s="624"/>
      <c r="U13" s="624"/>
      <c r="V13" s="624"/>
      <c r="W13" s="624"/>
      <c r="X13" s="624"/>
    </row>
    <row r="14" spans="2:24" s="68" customFormat="1" ht="13.5" thickTop="1" thickBot="1" x14ac:dyDescent="0.25">
      <c r="B14" s="313" t="s">
        <v>276</v>
      </c>
      <c r="C14" s="314" t="s">
        <v>9</v>
      </c>
      <c r="D14" s="494">
        <v>99.7</v>
      </c>
      <c r="E14" s="59">
        <v>101.3</v>
      </c>
      <c r="F14" s="59">
        <v>105.7</v>
      </c>
      <c r="G14" s="59">
        <v>111.2</v>
      </c>
      <c r="H14" s="59">
        <v>107.1</v>
      </c>
      <c r="R14" s="624"/>
      <c r="S14" s="624"/>
      <c r="T14" s="624"/>
      <c r="U14" s="624"/>
      <c r="V14" s="624"/>
      <c r="W14" s="624"/>
      <c r="X14" s="624"/>
    </row>
    <row r="15" spans="2:24" s="68" customFormat="1" ht="13.5" thickTop="1" thickBot="1" x14ac:dyDescent="0.25">
      <c r="B15" s="313" t="s">
        <v>277</v>
      </c>
      <c r="C15" s="314" t="s">
        <v>278</v>
      </c>
      <c r="D15" s="495">
        <v>17.741399999999999</v>
      </c>
      <c r="E15" s="496">
        <v>17.772099999999998</v>
      </c>
      <c r="F15" s="496">
        <v>17.6066</v>
      </c>
      <c r="G15" s="496">
        <v>18.046399999999998</v>
      </c>
      <c r="H15" s="496">
        <v>18.472899999999999</v>
      </c>
      <c r="R15" s="624"/>
      <c r="S15" s="624"/>
      <c r="T15" s="624"/>
      <c r="U15" s="624"/>
      <c r="V15" s="624"/>
      <c r="W15" s="624"/>
      <c r="X15" s="624"/>
    </row>
    <row r="16" spans="2:24" s="68" customFormat="1" ht="13.5" thickTop="1" thickBot="1" x14ac:dyDescent="0.25">
      <c r="B16" s="313" t="s">
        <v>279</v>
      </c>
      <c r="C16" s="314" t="s">
        <v>9</v>
      </c>
      <c r="D16" s="59">
        <v>-11.7</v>
      </c>
      <c r="E16" s="59">
        <v>-16.7</v>
      </c>
      <c r="F16" s="59">
        <v>-16.8</v>
      </c>
      <c r="G16" s="59">
        <v>-18.100000000000001</v>
      </c>
      <c r="H16" s="742">
        <v>-25.8</v>
      </c>
      <c r="R16" s="624"/>
      <c r="S16" s="624"/>
      <c r="T16" s="624"/>
      <c r="U16" s="624"/>
      <c r="V16" s="624"/>
      <c r="W16" s="624"/>
      <c r="X16" s="624"/>
    </row>
    <row r="17" spans="2:24" s="68" customFormat="1" ht="13.5" thickTop="1" thickBot="1" x14ac:dyDescent="0.25">
      <c r="B17" s="313" t="s">
        <v>280</v>
      </c>
      <c r="C17" s="314" t="s">
        <v>9</v>
      </c>
      <c r="D17" s="59">
        <v>11.3</v>
      </c>
      <c r="E17" s="59">
        <v>11.3</v>
      </c>
      <c r="F17" s="59">
        <v>9.1999999999999993</v>
      </c>
      <c r="G17" s="59">
        <v>9.6</v>
      </c>
      <c r="H17" s="58">
        <v>10.4</v>
      </c>
      <c r="R17" s="624"/>
      <c r="S17" s="624"/>
      <c r="T17" s="624"/>
      <c r="U17" s="624"/>
      <c r="V17" s="624"/>
      <c r="W17" s="624"/>
      <c r="X17" s="624"/>
    </row>
    <row r="18" spans="2:24" s="68" customFormat="1" ht="13.5" thickTop="1" thickBot="1" x14ac:dyDescent="0.25">
      <c r="B18" s="8" t="s">
        <v>281</v>
      </c>
      <c r="C18" s="317" t="s">
        <v>9</v>
      </c>
      <c r="D18" s="62">
        <v>1.2</v>
      </c>
      <c r="E18" s="62">
        <v>1.3</v>
      </c>
      <c r="F18" s="62">
        <v>3</v>
      </c>
      <c r="G18" s="62">
        <v>1.5</v>
      </c>
      <c r="H18" s="58">
        <v>3.2</v>
      </c>
      <c r="R18" s="624"/>
      <c r="S18" s="624"/>
      <c r="T18" s="624"/>
      <c r="U18" s="624"/>
      <c r="V18" s="624"/>
      <c r="W18" s="624"/>
      <c r="X18" s="624"/>
    </row>
    <row r="19" spans="2:24" ht="11.25" thickTop="1" x14ac:dyDescent="0.15">
      <c r="B19" s="271" t="s">
        <v>282</v>
      </c>
      <c r="C19" s="46"/>
    </row>
    <row r="21" spans="2:24" x14ac:dyDescent="0.15">
      <c r="C21" s="273"/>
    </row>
    <row r="22" spans="2:24" ht="11.25" thickBot="1" x14ac:dyDescent="0.2">
      <c r="D22" s="272"/>
      <c r="E22" s="272"/>
      <c r="F22" s="272"/>
      <c r="G22" s="272"/>
      <c r="H22" s="272"/>
    </row>
    <row r="23" spans="2:24" ht="12" thickTop="1" thickBot="1" x14ac:dyDescent="0.2">
      <c r="C23" s="498"/>
      <c r="D23" s="497"/>
    </row>
    <row r="24" spans="2:24" ht="11.25" thickTop="1" x14ac:dyDescent="0.15"/>
    <row r="25" spans="2:24" x14ac:dyDescent="0.15">
      <c r="D25" s="272"/>
      <c r="E25" s="272"/>
      <c r="F25" s="272"/>
      <c r="G25" s="272"/>
      <c r="H25" s="272"/>
    </row>
    <row r="44" spans="4:4" x14ac:dyDescent="0.15">
      <c r="D44" s="729"/>
    </row>
    <row r="57" spans="4:8" x14ac:dyDescent="0.15">
      <c r="D57" s="272"/>
      <c r="E57" s="272"/>
      <c r="F57" s="272"/>
      <c r="G57" s="272"/>
      <c r="H57" s="272"/>
    </row>
    <row r="58" spans="4:8" x14ac:dyDescent="0.15">
      <c r="D58" s="272"/>
      <c r="E58" s="272"/>
      <c r="F58" s="272"/>
      <c r="G58" s="272"/>
      <c r="H58" s="272"/>
    </row>
    <row r="59" spans="4:8" x14ac:dyDescent="0.15">
      <c r="D59" s="272"/>
      <c r="E59" s="272"/>
      <c r="F59" s="272"/>
      <c r="G59" s="272"/>
      <c r="H59" s="272"/>
    </row>
    <row r="60" spans="4:8" x14ac:dyDescent="0.15">
      <c r="D60" s="272"/>
      <c r="E60" s="272"/>
      <c r="F60" s="272"/>
      <c r="G60" s="272"/>
      <c r="H60" s="272"/>
    </row>
    <row r="61" spans="4:8" x14ac:dyDescent="0.15">
      <c r="D61" s="272"/>
      <c r="E61" s="272"/>
      <c r="F61" s="272"/>
      <c r="G61" s="272"/>
      <c r="H61" s="272"/>
    </row>
    <row r="62" spans="4:8" x14ac:dyDescent="0.15">
      <c r="D62" s="272"/>
      <c r="E62" s="272"/>
      <c r="F62" s="272"/>
      <c r="G62" s="272"/>
      <c r="H62" s="272"/>
    </row>
    <row r="63" spans="4:8" x14ac:dyDescent="0.15">
      <c r="D63" s="272"/>
      <c r="E63" s="272"/>
      <c r="F63" s="272"/>
      <c r="G63" s="272"/>
      <c r="H63" s="272"/>
    </row>
    <row r="64" spans="4:8" x14ac:dyDescent="0.15">
      <c r="D64" s="272"/>
      <c r="E64" s="272"/>
      <c r="F64" s="272"/>
      <c r="G64" s="272"/>
      <c r="H64" s="272"/>
    </row>
    <row r="65" spans="4:8" x14ac:dyDescent="0.15">
      <c r="D65" s="272"/>
      <c r="E65" s="272"/>
      <c r="F65" s="272"/>
      <c r="G65" s="272"/>
      <c r="H65" s="272"/>
    </row>
    <row r="66" spans="4:8" x14ac:dyDescent="0.15">
      <c r="D66" s="272"/>
      <c r="E66" s="272"/>
      <c r="F66" s="272"/>
      <c r="G66" s="272"/>
      <c r="H66" s="272"/>
    </row>
    <row r="67" spans="4:8" x14ac:dyDescent="0.15">
      <c r="D67" s="272"/>
      <c r="E67" s="272"/>
      <c r="F67" s="272"/>
      <c r="G67" s="272"/>
      <c r="H67" s="272"/>
    </row>
    <row r="68" spans="4:8" x14ac:dyDescent="0.15">
      <c r="D68" s="272"/>
      <c r="E68" s="272"/>
      <c r="F68" s="272"/>
      <c r="G68" s="272"/>
      <c r="H68" s="272"/>
    </row>
    <row r="69" spans="4:8" x14ac:dyDescent="0.15">
      <c r="D69" s="272"/>
      <c r="E69" s="272"/>
      <c r="F69" s="272"/>
      <c r="G69" s="272"/>
      <c r="H69" s="272"/>
    </row>
    <row r="70" spans="4:8" x14ac:dyDescent="0.15">
      <c r="D70" s="272"/>
      <c r="E70" s="272"/>
      <c r="F70" s="272"/>
      <c r="G70" s="272"/>
      <c r="H70" s="272"/>
    </row>
    <row r="71" spans="4:8" x14ac:dyDescent="0.15">
      <c r="D71" s="272"/>
      <c r="E71" s="272"/>
      <c r="F71" s="272"/>
      <c r="G71" s="272"/>
      <c r="H71" s="272"/>
    </row>
    <row r="72" spans="4:8" x14ac:dyDescent="0.15">
      <c r="D72" s="272"/>
      <c r="E72" s="272"/>
      <c r="F72" s="272"/>
      <c r="G72" s="272"/>
      <c r="H72" s="272"/>
    </row>
    <row r="73" spans="4:8" x14ac:dyDescent="0.15">
      <c r="D73" s="272"/>
      <c r="E73" s="272"/>
      <c r="F73" s="272"/>
      <c r="G73" s="272"/>
      <c r="H73" s="272"/>
    </row>
    <row r="74" spans="4:8" x14ac:dyDescent="0.15">
      <c r="D74" s="272"/>
      <c r="E74" s="272"/>
      <c r="F74" s="272"/>
      <c r="G74" s="272"/>
      <c r="H74" s="272"/>
    </row>
    <row r="75" spans="4:8" x14ac:dyDescent="0.15">
      <c r="D75" s="272"/>
      <c r="E75" s="272"/>
      <c r="F75" s="272"/>
      <c r="G75" s="272"/>
      <c r="H75" s="272"/>
    </row>
    <row r="76" spans="4:8" x14ac:dyDescent="0.15">
      <c r="D76" s="272"/>
      <c r="E76" s="272"/>
      <c r="F76" s="272"/>
      <c r="G76" s="272"/>
      <c r="H76" s="272"/>
    </row>
    <row r="77" spans="4:8" x14ac:dyDescent="0.15">
      <c r="D77" s="272"/>
      <c r="E77" s="272"/>
      <c r="F77" s="272"/>
      <c r="G77" s="272"/>
      <c r="H77" s="272"/>
    </row>
    <row r="78" spans="4:8" x14ac:dyDescent="0.15">
      <c r="D78" s="272"/>
      <c r="E78" s="272"/>
      <c r="F78" s="272"/>
      <c r="G78" s="272"/>
      <c r="H78" s="272"/>
    </row>
    <row r="79" spans="4:8" x14ac:dyDescent="0.15">
      <c r="D79" s="272"/>
      <c r="E79" s="272"/>
      <c r="F79" s="272"/>
      <c r="G79" s="272"/>
      <c r="H79" s="272"/>
    </row>
    <row r="80" spans="4:8" x14ac:dyDescent="0.15">
      <c r="D80" s="272"/>
      <c r="E80" s="272"/>
      <c r="F80" s="272"/>
      <c r="G80" s="272"/>
      <c r="H80" s="272"/>
    </row>
    <row r="81" spans="4:8" x14ac:dyDescent="0.15">
      <c r="D81" s="272"/>
      <c r="E81" s="272"/>
      <c r="F81" s="272"/>
      <c r="G81" s="272"/>
      <c r="H81" s="272"/>
    </row>
    <row r="82" spans="4:8" x14ac:dyDescent="0.15">
      <c r="D82" s="272"/>
      <c r="E82" s="272"/>
      <c r="F82" s="272"/>
      <c r="G82" s="272"/>
      <c r="H82" s="272"/>
    </row>
    <row r="83" spans="4:8" x14ac:dyDescent="0.15">
      <c r="D83" s="272"/>
      <c r="E83" s="272"/>
      <c r="F83" s="272"/>
      <c r="G83" s="272"/>
      <c r="H83" s="272"/>
    </row>
    <row r="84" spans="4:8" x14ac:dyDescent="0.15">
      <c r="D84" s="272"/>
      <c r="E84" s="272"/>
      <c r="F84" s="272"/>
      <c r="G84" s="272"/>
      <c r="H84" s="272"/>
    </row>
    <row r="85" spans="4:8" x14ac:dyDescent="0.15">
      <c r="D85" s="272"/>
      <c r="E85" s="272"/>
      <c r="F85" s="272"/>
      <c r="G85" s="272"/>
      <c r="H85" s="272"/>
    </row>
    <row r="86" spans="4:8" x14ac:dyDescent="0.15">
      <c r="D86" s="272"/>
      <c r="E86" s="272"/>
      <c r="F86" s="272"/>
      <c r="G86" s="272"/>
      <c r="H86" s="272"/>
    </row>
    <row r="87" spans="4:8" x14ac:dyDescent="0.15">
      <c r="D87" s="272"/>
      <c r="E87" s="272"/>
      <c r="F87" s="272"/>
      <c r="G87" s="272"/>
      <c r="H87" s="272"/>
    </row>
    <row r="88" spans="4:8" x14ac:dyDescent="0.15">
      <c r="D88" s="272"/>
      <c r="E88" s="272"/>
      <c r="F88" s="272"/>
      <c r="G88" s="272"/>
      <c r="H88" s="272"/>
    </row>
    <row r="89" spans="4:8" x14ac:dyDescent="0.15">
      <c r="D89" s="272"/>
      <c r="E89" s="272"/>
      <c r="F89" s="272"/>
      <c r="G89" s="272"/>
      <c r="H89" s="272"/>
    </row>
    <row r="90" spans="4:8" x14ac:dyDescent="0.15">
      <c r="D90" s="272"/>
      <c r="E90" s="272"/>
      <c r="F90" s="272"/>
      <c r="G90" s="272"/>
      <c r="H90" s="272"/>
    </row>
  </sheetData>
  <mergeCells count="5">
    <mergeCell ref="B1:H1"/>
    <mergeCell ref="B5:B6"/>
    <mergeCell ref="D5:G5"/>
    <mergeCell ref="C5:C6"/>
    <mergeCell ref="B3:H3"/>
  </mergeCells>
  <hyperlinks>
    <hyperlink ref="B1:C1" location="Cuprins_ro!B4" display="I. Balanța de plăți a Republicii Moldova în trimestrul I 2023 (date provizorii)" xr:uid="{72D71C00-4780-4A6E-AE63-03C3E6B10882}"/>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H46"/>
  <sheetViews>
    <sheetView showGridLines="0" showRowColHeaders="0" zoomScaleNormal="100" workbookViewId="0"/>
  </sheetViews>
  <sheetFormatPr defaultColWidth="9.140625" defaultRowHeight="12.75" x14ac:dyDescent="0.2"/>
  <cols>
    <col min="1" max="1" width="5.7109375" style="43" customWidth="1"/>
    <col min="2" max="2" width="16.28515625" style="173" customWidth="1"/>
    <col min="3" max="3" width="31" style="173" customWidth="1"/>
    <col min="4" max="8" width="10.28515625" style="43" customWidth="1"/>
    <col min="9" max="16384" width="9.140625" style="43"/>
  </cols>
  <sheetData>
    <row r="1" spans="2:8" s="607" customFormat="1" ht="14.25" x14ac:dyDescent="0.2">
      <c r="B1" s="752" t="s">
        <v>138</v>
      </c>
      <c r="C1" s="752"/>
      <c r="D1" s="752"/>
      <c r="E1" s="752"/>
      <c r="F1" s="752"/>
      <c r="G1" s="752"/>
      <c r="H1" s="752"/>
    </row>
    <row r="3" spans="2:8" s="699" customFormat="1" ht="30" customHeight="1" x14ac:dyDescent="0.2">
      <c r="B3" s="903" t="s">
        <v>94</v>
      </c>
      <c r="C3" s="903"/>
      <c r="D3" s="903"/>
      <c r="E3" s="903"/>
      <c r="F3" s="903"/>
      <c r="G3" s="903"/>
      <c r="H3" s="903"/>
    </row>
    <row r="4" spans="2:8" ht="5.0999999999999996" customHeight="1" x14ac:dyDescent="0.2"/>
    <row r="5" spans="2:8" s="700" customFormat="1" ht="30" customHeight="1" x14ac:dyDescent="0.2">
      <c r="B5" s="908" t="s">
        <v>196</v>
      </c>
      <c r="C5" s="908"/>
      <c r="D5" s="908"/>
      <c r="E5" s="908"/>
      <c r="F5" s="908"/>
      <c r="G5" s="908"/>
      <c r="H5" s="908"/>
    </row>
    <row r="33" spans="2:8" x14ac:dyDescent="0.2">
      <c r="B33" s="904"/>
      <c r="C33" s="905"/>
    </row>
    <row r="34" spans="2:8" x14ac:dyDescent="0.2">
      <c r="B34" s="174"/>
      <c r="C34" s="174"/>
    </row>
    <row r="35" spans="2:8" s="9" customFormat="1" ht="15" customHeight="1" x14ac:dyDescent="0.2">
      <c r="B35" s="760"/>
      <c r="C35" s="760"/>
      <c r="D35" s="760"/>
      <c r="E35" s="760"/>
      <c r="F35" s="760"/>
      <c r="G35" s="760"/>
      <c r="H35" s="760"/>
    </row>
    <row r="36" spans="2:8" s="9" customFormat="1" ht="11.25" customHeight="1" x14ac:dyDescent="0.2">
      <c r="B36" s="250"/>
      <c r="C36" s="250"/>
      <c r="D36" s="250"/>
      <c r="E36" s="250"/>
      <c r="F36" s="250"/>
      <c r="G36" s="250"/>
      <c r="H36" s="250"/>
    </row>
    <row r="37" spans="2:8" s="47" customFormat="1" ht="10.5" x14ac:dyDescent="0.15">
      <c r="B37" s="901" t="s">
        <v>431</v>
      </c>
      <c r="C37" s="906"/>
      <c r="D37" s="909">
        <v>2024</v>
      </c>
      <c r="E37" s="910"/>
      <c r="F37" s="910"/>
      <c r="G37" s="910"/>
      <c r="H37" s="584">
        <v>2025</v>
      </c>
    </row>
    <row r="38" spans="2:8" s="47" customFormat="1" ht="10.5" x14ac:dyDescent="0.15">
      <c r="B38" s="902"/>
      <c r="C38" s="907"/>
      <c r="D38" s="608" t="s">
        <v>0</v>
      </c>
      <c r="E38" s="609" t="s">
        <v>1</v>
      </c>
      <c r="F38" s="609" t="s">
        <v>2</v>
      </c>
      <c r="G38" s="609" t="s">
        <v>3</v>
      </c>
      <c r="H38" s="609" t="s">
        <v>129</v>
      </c>
    </row>
    <row r="39" spans="2:8" s="47" customFormat="1" ht="10.5" x14ac:dyDescent="0.15">
      <c r="B39" s="902"/>
      <c r="C39" s="175" t="s">
        <v>373</v>
      </c>
      <c r="D39" s="550">
        <v>5.6</v>
      </c>
      <c r="E39" s="550">
        <v>5.8</v>
      </c>
      <c r="F39" s="550">
        <v>5.6</v>
      </c>
      <c r="G39" s="550">
        <v>6.1</v>
      </c>
      <c r="H39" s="550">
        <v>6.4</v>
      </c>
    </row>
    <row r="40" spans="2:8" s="47" customFormat="1" ht="10.5" x14ac:dyDescent="0.15">
      <c r="B40" s="902"/>
      <c r="C40" s="175" t="s">
        <v>432</v>
      </c>
      <c r="D40" s="550">
        <v>0.3</v>
      </c>
      <c r="E40" s="550">
        <v>0.3</v>
      </c>
      <c r="F40" s="550">
        <v>0.3</v>
      </c>
      <c r="G40" s="550">
        <v>1.1000000000000001</v>
      </c>
      <c r="H40" s="550">
        <v>1.4</v>
      </c>
    </row>
    <row r="41" spans="2:8" s="47" customFormat="1" ht="10.5" x14ac:dyDescent="0.15">
      <c r="B41" s="902"/>
      <c r="C41" s="175" t="s">
        <v>423</v>
      </c>
      <c r="D41" s="550">
        <v>24</v>
      </c>
      <c r="E41" s="550">
        <v>25.3</v>
      </c>
      <c r="F41" s="550">
        <v>25.7</v>
      </c>
      <c r="G41" s="550">
        <v>26.1</v>
      </c>
      <c r="H41" s="550">
        <v>25.6</v>
      </c>
    </row>
    <row r="42" spans="2:8" s="47" customFormat="1" ht="10.5" x14ac:dyDescent="0.15">
      <c r="B42" s="902"/>
      <c r="C42" s="175" t="s">
        <v>307</v>
      </c>
      <c r="D42" s="550">
        <v>70.099999999999994</v>
      </c>
      <c r="E42" s="550">
        <v>68.599999999999994</v>
      </c>
      <c r="F42" s="550">
        <v>68.400000000000006</v>
      </c>
      <c r="G42" s="550">
        <v>66.7</v>
      </c>
      <c r="H42" s="550">
        <v>66.599999999999994</v>
      </c>
    </row>
    <row r="43" spans="2:8" s="47" customFormat="1" ht="10.5" x14ac:dyDescent="0.15">
      <c r="B43" s="901" t="s">
        <v>386</v>
      </c>
      <c r="C43" s="175" t="s">
        <v>423</v>
      </c>
      <c r="D43" s="550">
        <v>-60</v>
      </c>
      <c r="E43" s="550">
        <v>-59.7</v>
      </c>
      <c r="F43" s="550">
        <v>-59.6</v>
      </c>
      <c r="G43" s="550">
        <v>-60.8</v>
      </c>
      <c r="H43" s="550">
        <v>-61</v>
      </c>
    </row>
    <row r="44" spans="2:8" s="47" customFormat="1" ht="10.5" x14ac:dyDescent="0.15">
      <c r="B44" s="902"/>
      <c r="C44" s="175" t="s">
        <v>373</v>
      </c>
      <c r="D44" s="726">
        <v>-39.799999999999997</v>
      </c>
      <c r="E44" s="550">
        <v>-40.1</v>
      </c>
      <c r="F44" s="550">
        <v>-40.200000000000003</v>
      </c>
      <c r="G44" s="550">
        <v>-39</v>
      </c>
      <c r="H44" s="550">
        <v>-38.799999999999997</v>
      </c>
    </row>
    <row r="45" spans="2:8" s="47" customFormat="1" ht="10.5" x14ac:dyDescent="0.15">
      <c r="B45" s="902"/>
      <c r="C45" s="175" t="s">
        <v>381</v>
      </c>
      <c r="D45" s="550">
        <v>-0.2</v>
      </c>
      <c r="E45" s="550">
        <v>-0.2</v>
      </c>
      <c r="F45" s="550">
        <v>-0.2</v>
      </c>
      <c r="G45" s="550">
        <v>-0.2</v>
      </c>
      <c r="H45" s="550">
        <v>-0.2</v>
      </c>
    </row>
    <row r="46" spans="2:8" x14ac:dyDescent="0.2">
      <c r="B46" s="174"/>
      <c r="C46" s="174"/>
    </row>
  </sheetData>
  <mergeCells count="9">
    <mergeCell ref="B1:H1"/>
    <mergeCell ref="B43:B45"/>
    <mergeCell ref="B3:H3"/>
    <mergeCell ref="B33:C33"/>
    <mergeCell ref="B37:B42"/>
    <mergeCell ref="C37:C38"/>
    <mergeCell ref="B5:H5"/>
    <mergeCell ref="B35:H35"/>
    <mergeCell ref="D37:G37"/>
  </mergeCells>
  <hyperlinks>
    <hyperlink ref="B1:F1" location="Cuprins_ro!B34" display="II. Poziția investițională internațională la 31.03.2023 (date provizorii) " xr:uid="{00000000-0004-0000-1F00-000000000000}"/>
    <hyperlink ref="B1:H1" location="Cuprins_ro!B30" display="II. Poziția investițională internațională la 31.03.2024 (date provizorii) " xr:uid="{00000000-0004-0000-1F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P44"/>
  <sheetViews>
    <sheetView showGridLines="0" showRowColHeaders="0" zoomScaleNormal="100" workbookViewId="0"/>
  </sheetViews>
  <sheetFormatPr defaultRowHeight="11.25" customHeight="1" x14ac:dyDescent="0.2"/>
  <cols>
    <col min="1" max="1" width="5.7109375" style="177" customWidth="1"/>
    <col min="2" max="2" width="43.5703125" style="177" customWidth="1"/>
    <col min="3" max="7" width="10.7109375" style="177" customWidth="1"/>
    <col min="8" max="246" width="9.140625" style="177"/>
    <col min="247" max="247" width="30.140625" style="177" customWidth="1"/>
    <col min="248" max="502" width="9.140625" style="177"/>
    <col min="503" max="503" width="30.140625" style="177" customWidth="1"/>
    <col min="504" max="758" width="9.140625" style="177"/>
    <col min="759" max="759" width="30.140625" style="177" customWidth="1"/>
    <col min="760" max="1014" width="9.140625" style="177"/>
    <col min="1015" max="1015" width="30.140625" style="177" customWidth="1"/>
    <col min="1016" max="1270" width="9.140625" style="177"/>
    <col min="1271" max="1271" width="30.140625" style="177" customWidth="1"/>
    <col min="1272" max="1526" width="9.140625" style="177"/>
    <col min="1527" max="1527" width="30.140625" style="177" customWidth="1"/>
    <col min="1528" max="1782" width="9.140625" style="177"/>
    <col min="1783" max="1783" width="30.140625" style="177" customWidth="1"/>
    <col min="1784" max="2038" width="9.140625" style="177"/>
    <col min="2039" max="2039" width="30.140625" style="177" customWidth="1"/>
    <col min="2040" max="2294" width="9.140625" style="177"/>
    <col min="2295" max="2295" width="30.140625" style="177" customWidth="1"/>
    <col min="2296" max="2550" width="9.140625" style="177"/>
    <col min="2551" max="2551" width="30.140625" style="177" customWidth="1"/>
    <col min="2552" max="2806" width="9.140625" style="177"/>
    <col min="2807" max="2807" width="30.140625" style="177" customWidth="1"/>
    <col min="2808" max="3062" width="9.140625" style="177"/>
    <col min="3063" max="3063" width="30.140625" style="177" customWidth="1"/>
    <col min="3064" max="3318" width="9.140625" style="177"/>
    <col min="3319" max="3319" width="30.140625" style="177" customWidth="1"/>
    <col min="3320" max="3574" width="9.140625" style="177"/>
    <col min="3575" max="3575" width="30.140625" style="177" customWidth="1"/>
    <col min="3576" max="3830" width="9.140625" style="177"/>
    <col min="3831" max="3831" width="30.140625" style="177" customWidth="1"/>
    <col min="3832" max="4086" width="9.140625" style="177"/>
    <col min="4087" max="4087" width="30.140625" style="177" customWidth="1"/>
    <col min="4088" max="4342" width="9.140625" style="177"/>
    <col min="4343" max="4343" width="30.140625" style="177" customWidth="1"/>
    <col min="4344" max="4598" width="9.140625" style="177"/>
    <col min="4599" max="4599" width="30.140625" style="177" customWidth="1"/>
    <col min="4600" max="4854" width="9.140625" style="177"/>
    <col min="4855" max="4855" width="30.140625" style="177" customWidth="1"/>
    <col min="4856" max="5110" width="9.140625" style="177"/>
    <col min="5111" max="5111" width="30.140625" style="177" customWidth="1"/>
    <col min="5112" max="5366" width="9.140625" style="177"/>
    <col min="5367" max="5367" width="30.140625" style="177" customWidth="1"/>
    <col min="5368" max="5622" width="9.140625" style="177"/>
    <col min="5623" max="5623" width="30.140625" style="177" customWidth="1"/>
    <col min="5624" max="5878" width="9.140625" style="177"/>
    <col min="5879" max="5879" width="30.140625" style="177" customWidth="1"/>
    <col min="5880" max="6134" width="9.140625" style="177"/>
    <col min="6135" max="6135" width="30.140625" style="177" customWidth="1"/>
    <col min="6136" max="6390" width="9.140625" style="177"/>
    <col min="6391" max="6391" width="30.140625" style="177" customWidth="1"/>
    <col min="6392" max="6646" width="9.140625" style="177"/>
    <col min="6647" max="6647" width="30.140625" style="177" customWidth="1"/>
    <col min="6648" max="6902" width="9.140625" style="177"/>
    <col min="6903" max="6903" width="30.140625" style="177" customWidth="1"/>
    <col min="6904" max="7158" width="9.140625" style="177"/>
    <col min="7159" max="7159" width="30.140625" style="177" customWidth="1"/>
    <col min="7160" max="7414" width="9.140625" style="177"/>
    <col min="7415" max="7415" width="30.140625" style="177" customWidth="1"/>
    <col min="7416" max="7670" width="9.140625" style="177"/>
    <col min="7671" max="7671" width="30.140625" style="177" customWidth="1"/>
    <col min="7672" max="7926" width="9.140625" style="177"/>
    <col min="7927" max="7927" width="30.140625" style="177" customWidth="1"/>
    <col min="7928" max="8182" width="9.140625" style="177"/>
    <col min="8183" max="8183" width="30.140625" style="177" customWidth="1"/>
    <col min="8184" max="8438" width="9.140625" style="177"/>
    <col min="8439" max="8439" width="30.140625" style="177" customWidth="1"/>
    <col min="8440" max="8694" width="9.140625" style="177"/>
    <col min="8695" max="8695" width="30.140625" style="177" customWidth="1"/>
    <col min="8696" max="8950" width="9.140625" style="177"/>
    <col min="8951" max="8951" width="30.140625" style="177" customWidth="1"/>
    <col min="8952" max="9206" width="9.140625" style="177"/>
    <col min="9207" max="9207" width="30.140625" style="177" customWidth="1"/>
    <col min="9208" max="9462" width="9.140625" style="177"/>
    <col min="9463" max="9463" width="30.140625" style="177" customWidth="1"/>
    <col min="9464" max="9718" width="9.140625" style="177"/>
    <col min="9719" max="9719" width="30.140625" style="177" customWidth="1"/>
    <col min="9720" max="9974" width="9.140625" style="177"/>
    <col min="9975" max="9975" width="30.140625" style="177" customWidth="1"/>
    <col min="9976" max="10230" width="9.140625" style="177"/>
    <col min="10231" max="10231" width="30.140625" style="177" customWidth="1"/>
    <col min="10232" max="10486" width="9.140625" style="177"/>
    <col min="10487" max="10487" width="30.140625" style="177" customWidth="1"/>
    <col min="10488" max="10742" width="9.140625" style="177"/>
    <col min="10743" max="10743" width="30.140625" style="177" customWidth="1"/>
    <col min="10744" max="10998" width="9.140625" style="177"/>
    <col min="10999" max="10999" width="30.140625" style="177" customWidth="1"/>
    <col min="11000" max="11254" width="9.140625" style="177"/>
    <col min="11255" max="11255" width="30.140625" style="177" customWidth="1"/>
    <col min="11256" max="11510" width="9.140625" style="177"/>
    <col min="11511" max="11511" width="30.140625" style="177" customWidth="1"/>
    <col min="11512" max="11766" width="9.140625" style="177"/>
    <col min="11767" max="11767" width="30.140625" style="177" customWidth="1"/>
    <col min="11768" max="12022" width="9.140625" style="177"/>
    <col min="12023" max="12023" width="30.140625" style="177" customWidth="1"/>
    <col min="12024" max="12278" width="9.140625" style="177"/>
    <col min="12279" max="12279" width="30.140625" style="177" customWidth="1"/>
    <col min="12280" max="12534" width="9.140625" style="177"/>
    <col min="12535" max="12535" width="30.140625" style="177" customWidth="1"/>
    <col min="12536" max="12790" width="9.140625" style="177"/>
    <col min="12791" max="12791" width="30.140625" style="177" customWidth="1"/>
    <col min="12792" max="13046" width="9.140625" style="177"/>
    <col min="13047" max="13047" width="30.140625" style="177" customWidth="1"/>
    <col min="13048" max="13302" width="9.140625" style="177"/>
    <col min="13303" max="13303" width="30.140625" style="177" customWidth="1"/>
    <col min="13304" max="13558" width="9.140625" style="177"/>
    <col min="13559" max="13559" width="30.140625" style="177" customWidth="1"/>
    <col min="13560" max="13814" width="9.140625" style="177"/>
    <col min="13815" max="13815" width="30.140625" style="177" customWidth="1"/>
    <col min="13816" max="14070" width="9.140625" style="177"/>
    <col min="14071" max="14071" width="30.140625" style="177" customWidth="1"/>
    <col min="14072" max="14326" width="9.140625" style="177"/>
    <col min="14327" max="14327" width="30.140625" style="177" customWidth="1"/>
    <col min="14328" max="14582" width="9.140625" style="177"/>
    <col min="14583" max="14583" width="30.140625" style="177" customWidth="1"/>
    <col min="14584" max="14838" width="9.140625" style="177"/>
    <col min="14839" max="14839" width="30.140625" style="177" customWidth="1"/>
    <col min="14840" max="15094" width="9.140625" style="177"/>
    <col min="15095" max="15095" width="30.140625" style="177" customWidth="1"/>
    <col min="15096" max="15350" width="9.140625" style="177"/>
    <col min="15351" max="15351" width="30.140625" style="177" customWidth="1"/>
    <col min="15352" max="15606" width="9.140625" style="177"/>
    <col min="15607" max="15607" width="30.140625" style="177" customWidth="1"/>
    <col min="15608" max="15862" width="9.140625" style="177"/>
    <col min="15863" max="15863" width="30.140625" style="177" customWidth="1"/>
    <col min="15864" max="16118" width="9.140625" style="177"/>
    <col min="16119" max="16119" width="30.140625" style="177" customWidth="1"/>
    <col min="16120" max="16384" width="9.140625" style="177"/>
  </cols>
  <sheetData>
    <row r="1" spans="2:9" s="607" customFormat="1" ht="14.25" x14ac:dyDescent="0.2">
      <c r="B1" s="752" t="s">
        <v>138</v>
      </c>
      <c r="C1" s="752"/>
      <c r="D1" s="752"/>
      <c r="E1" s="752"/>
      <c r="F1" s="752"/>
      <c r="G1" s="752"/>
    </row>
    <row r="2" spans="2:9" ht="15" customHeight="1" x14ac:dyDescent="0.2">
      <c r="B2" s="176"/>
    </row>
    <row r="3" spans="2:9" s="701" customFormat="1" ht="30" customHeight="1" x14ac:dyDescent="0.2">
      <c r="B3" s="914" t="s">
        <v>139</v>
      </c>
      <c r="C3" s="914"/>
      <c r="D3" s="914"/>
      <c r="E3" s="914"/>
      <c r="F3" s="914"/>
      <c r="G3" s="914"/>
    </row>
    <row r="4" spans="2:9" ht="5.0999999999999996" customHeight="1" x14ac:dyDescent="0.2">
      <c r="B4" s="176"/>
    </row>
    <row r="5" spans="2:9" s="701" customFormat="1" ht="14.25" x14ac:dyDescent="0.2">
      <c r="B5" s="913" t="s">
        <v>197</v>
      </c>
      <c r="C5" s="913"/>
      <c r="D5" s="913"/>
      <c r="E5" s="913"/>
      <c r="F5" s="913"/>
      <c r="G5" s="913"/>
    </row>
    <row r="6" spans="2:9" ht="11.25" customHeight="1" x14ac:dyDescent="0.2">
      <c r="C6" s="178"/>
      <c r="D6" s="178"/>
      <c r="E6" s="178"/>
      <c r="F6" s="178"/>
      <c r="G6" s="178"/>
      <c r="H6" s="179"/>
      <c r="I6" s="179"/>
    </row>
    <row r="7" spans="2:9" ht="11.25" customHeight="1" x14ac:dyDescent="0.2">
      <c r="C7" s="178"/>
      <c r="D7" s="178"/>
      <c r="E7" s="178"/>
      <c r="F7" s="178"/>
      <c r="G7" s="178"/>
      <c r="H7" s="179"/>
      <c r="I7" s="179"/>
    </row>
    <row r="8" spans="2:9" ht="11.25" customHeight="1" x14ac:dyDescent="0.2">
      <c r="C8" s="178"/>
      <c r="D8" s="178"/>
      <c r="E8" s="178"/>
      <c r="F8" s="178"/>
      <c r="G8" s="178"/>
      <c r="H8" s="179"/>
      <c r="I8" s="179"/>
    </row>
    <row r="9" spans="2:9" ht="11.25" customHeight="1" x14ac:dyDescent="0.2">
      <c r="C9" s="178"/>
      <c r="D9" s="178"/>
      <c r="E9" s="178"/>
      <c r="F9" s="178"/>
      <c r="G9" s="178"/>
      <c r="H9" s="179"/>
      <c r="I9" s="179"/>
    </row>
    <row r="10" spans="2:9" ht="11.25" customHeight="1" x14ac:dyDescent="0.2">
      <c r="C10" s="178"/>
      <c r="D10" s="178"/>
      <c r="E10" s="178"/>
      <c r="F10" s="178"/>
      <c r="G10" s="178"/>
      <c r="H10" s="179"/>
      <c r="I10" s="179"/>
    </row>
    <row r="11" spans="2:9" ht="11.25" customHeight="1" x14ac:dyDescent="0.2">
      <c r="C11" s="178"/>
      <c r="D11" s="178"/>
      <c r="E11" s="178"/>
      <c r="F11" s="178"/>
      <c r="G11" s="178"/>
      <c r="H11" s="179"/>
      <c r="I11" s="179"/>
    </row>
    <row r="12" spans="2:9" ht="11.25" customHeight="1" x14ac:dyDescent="0.2">
      <c r="C12" s="178"/>
      <c r="D12" s="178"/>
      <c r="E12" s="178"/>
      <c r="F12" s="178"/>
      <c r="G12" s="178"/>
      <c r="H12" s="179"/>
      <c r="I12" s="179"/>
    </row>
    <row r="13" spans="2:9" ht="11.25" customHeight="1" x14ac:dyDescent="0.2">
      <c r="C13" s="178"/>
      <c r="D13" s="178"/>
      <c r="E13" s="178"/>
      <c r="F13" s="178"/>
      <c r="G13" s="178"/>
      <c r="H13" s="179"/>
      <c r="I13" s="179"/>
    </row>
    <row r="14" spans="2:9" ht="11.25" customHeight="1" x14ac:dyDescent="0.2">
      <c r="C14" s="178"/>
      <c r="D14" s="178"/>
      <c r="E14" s="178"/>
      <c r="F14" s="178"/>
      <c r="G14" s="178"/>
      <c r="H14" s="179"/>
      <c r="I14" s="179"/>
    </row>
    <row r="15" spans="2:9" ht="11.25" customHeight="1" x14ac:dyDescent="0.2">
      <c r="C15" s="178"/>
      <c r="D15" s="178"/>
      <c r="E15" s="178"/>
      <c r="F15" s="178"/>
      <c r="G15" s="178"/>
      <c r="H15" s="179"/>
      <c r="I15" s="179"/>
    </row>
    <row r="16" spans="2:9" ht="11.25" customHeight="1" x14ac:dyDescent="0.2">
      <c r="C16" s="178"/>
      <c r="D16" s="178"/>
      <c r="E16" s="178"/>
      <c r="F16" s="178"/>
      <c r="G16" s="178"/>
      <c r="H16" s="179"/>
      <c r="I16" s="179"/>
    </row>
    <row r="17" spans="2:9" ht="11.25" customHeight="1" x14ac:dyDescent="0.2">
      <c r="C17" s="178"/>
      <c r="D17" s="178"/>
      <c r="E17" s="178"/>
      <c r="F17" s="178"/>
      <c r="G17" s="178"/>
      <c r="H17" s="180"/>
      <c r="I17" s="179"/>
    </row>
    <row r="18" spans="2:9" ht="11.25" customHeight="1" x14ac:dyDescent="0.2">
      <c r="C18" s="178"/>
      <c r="D18" s="178"/>
      <c r="E18" s="178"/>
      <c r="F18" s="178"/>
      <c r="G18" s="178"/>
      <c r="H18" s="179"/>
      <c r="I18" s="179"/>
    </row>
    <row r="19" spans="2:9" ht="11.25" customHeight="1" x14ac:dyDescent="0.2">
      <c r="C19" s="178"/>
      <c r="D19" s="178"/>
      <c r="E19" s="178"/>
      <c r="F19" s="178"/>
      <c r="G19" s="178"/>
      <c r="H19" s="179"/>
      <c r="I19" s="179"/>
    </row>
    <row r="20" spans="2:9" ht="11.25" customHeight="1" x14ac:dyDescent="0.2">
      <c r="C20" s="178"/>
      <c r="D20" s="178"/>
      <c r="E20" s="178"/>
      <c r="F20" s="178"/>
      <c r="G20" s="178"/>
      <c r="H20" s="179"/>
      <c r="I20" s="179"/>
    </row>
    <row r="21" spans="2:9" ht="11.25" customHeight="1" x14ac:dyDescent="0.2">
      <c r="C21" s="178"/>
      <c r="D21" s="178"/>
      <c r="E21" s="178"/>
      <c r="F21" s="178"/>
      <c r="G21" s="178"/>
      <c r="H21" s="179"/>
      <c r="I21" s="179"/>
    </row>
    <row r="22" spans="2:9" ht="11.25" customHeight="1" x14ac:dyDescent="0.2">
      <c r="C22" s="178"/>
      <c r="D22" s="178"/>
      <c r="E22" s="178"/>
      <c r="F22" s="178"/>
      <c r="G22" s="178"/>
      <c r="H22" s="179"/>
      <c r="I22" s="179"/>
    </row>
    <row r="23" spans="2:9" ht="11.25" customHeight="1" x14ac:dyDescent="0.2">
      <c r="C23" s="178"/>
      <c r="D23" s="178"/>
      <c r="E23" s="178"/>
      <c r="F23" s="178"/>
      <c r="G23" s="178"/>
      <c r="H23" s="179"/>
      <c r="I23" s="179"/>
    </row>
    <row r="24" spans="2:9" ht="11.25" customHeight="1" x14ac:dyDescent="0.2">
      <c r="C24" s="178"/>
      <c r="D24" s="178"/>
      <c r="E24" s="178"/>
      <c r="F24" s="178"/>
      <c r="G24" s="178"/>
      <c r="H24" s="179"/>
      <c r="I24" s="179"/>
    </row>
    <row r="25" spans="2:9" ht="11.25" customHeight="1" x14ac:dyDescent="0.2">
      <c r="C25" s="178"/>
      <c r="D25" s="178"/>
      <c r="E25" s="178"/>
      <c r="F25" s="178"/>
      <c r="G25" s="178"/>
      <c r="H25" s="179"/>
      <c r="I25" s="179"/>
    </row>
    <row r="26" spans="2:9" ht="11.25" customHeight="1" x14ac:dyDescent="0.2">
      <c r="C26" s="178"/>
      <c r="D26" s="178"/>
      <c r="E26" s="178"/>
      <c r="F26" s="178"/>
      <c r="G26" s="178"/>
      <c r="H26" s="179"/>
      <c r="I26" s="179"/>
    </row>
    <row r="27" spans="2:9" ht="11.25" customHeight="1" x14ac:dyDescent="0.2">
      <c r="C27" s="178"/>
      <c r="D27" s="178"/>
      <c r="E27" s="178"/>
      <c r="F27" s="178"/>
      <c r="G27" s="178"/>
      <c r="H27" s="179"/>
      <c r="I27" s="179"/>
    </row>
    <row r="28" spans="2:9" ht="11.25" customHeight="1" x14ac:dyDescent="0.2">
      <c r="C28" s="178"/>
      <c r="D28" s="178"/>
      <c r="E28" s="178"/>
      <c r="F28" s="178"/>
      <c r="G28" s="178"/>
      <c r="H28" s="179"/>
      <c r="I28" s="179"/>
    </row>
    <row r="29" spans="2:9" ht="11.25" customHeight="1" x14ac:dyDescent="0.2">
      <c r="C29" s="178"/>
      <c r="D29" s="178"/>
      <c r="E29" s="178"/>
      <c r="F29" s="178"/>
      <c r="G29" s="178"/>
      <c r="H29" s="179"/>
      <c r="I29" s="179"/>
    </row>
    <row r="30" spans="2:9" ht="11.25" customHeight="1" x14ac:dyDescent="0.2">
      <c r="C30" s="178"/>
      <c r="D30" s="178"/>
      <c r="E30" s="178"/>
      <c r="F30" s="178"/>
      <c r="G30" s="178"/>
      <c r="H30" s="179"/>
      <c r="I30" s="179"/>
    </row>
    <row r="31" spans="2:9" ht="11.25" customHeight="1" x14ac:dyDescent="0.2">
      <c r="C31" s="178"/>
      <c r="D31" s="178"/>
      <c r="E31" s="178"/>
      <c r="F31" s="178"/>
      <c r="G31" s="178"/>
      <c r="H31" s="179"/>
      <c r="I31" s="179"/>
    </row>
    <row r="32" spans="2:9" s="703" customFormat="1" ht="10.5" x14ac:dyDescent="0.15">
      <c r="B32" s="760" t="s">
        <v>433</v>
      </c>
      <c r="C32" s="760"/>
      <c r="D32" s="760"/>
      <c r="E32" s="760"/>
      <c r="F32" s="760"/>
      <c r="G32" s="760"/>
      <c r="H32" s="702"/>
      <c r="I32" s="702"/>
    </row>
    <row r="33" spans="2:16" s="703" customFormat="1" ht="10.5" x14ac:dyDescent="0.15">
      <c r="B33" s="181" t="s">
        <v>51</v>
      </c>
      <c r="C33" s="704"/>
      <c r="D33" s="704"/>
      <c r="E33" s="704"/>
      <c r="F33" s="704"/>
      <c r="G33" s="704"/>
      <c r="H33" s="702"/>
      <c r="I33" s="702"/>
    </row>
    <row r="34" spans="2:16" ht="11.25" customHeight="1" x14ac:dyDescent="0.2">
      <c r="B34" s="250"/>
      <c r="C34" s="250"/>
      <c r="D34" s="250"/>
      <c r="E34" s="250"/>
      <c r="F34" s="250"/>
      <c r="G34" s="250"/>
      <c r="H34" s="250"/>
      <c r="I34" s="179"/>
      <c r="J34" s="179"/>
      <c r="K34" s="179"/>
      <c r="L34" s="179"/>
      <c r="M34" s="179"/>
      <c r="N34" s="179"/>
      <c r="O34" s="179"/>
      <c r="P34" s="179"/>
    </row>
    <row r="35" spans="2:16" ht="11.25" customHeight="1" x14ac:dyDescent="0.25">
      <c r="B35" s="182"/>
      <c r="C35" s="911" t="s">
        <v>69</v>
      </c>
      <c r="D35" s="912"/>
      <c r="E35" s="912"/>
      <c r="F35" s="912"/>
      <c r="G35" s="576" t="s">
        <v>119</v>
      </c>
      <c r="I35" s="179"/>
      <c r="J35" s="179"/>
      <c r="K35" s="179"/>
      <c r="L35" s="179"/>
      <c r="M35" s="179"/>
      <c r="N35" s="179"/>
      <c r="O35" s="179"/>
      <c r="P35" s="179"/>
    </row>
    <row r="36" spans="2:16" s="703" customFormat="1" ht="10.5" x14ac:dyDescent="0.15">
      <c r="B36" s="182"/>
      <c r="C36" s="304" t="s">
        <v>129</v>
      </c>
      <c r="D36" s="304" t="s">
        <v>1</v>
      </c>
      <c r="E36" s="304" t="s">
        <v>2</v>
      </c>
      <c r="F36" s="304" t="s">
        <v>3</v>
      </c>
      <c r="G36" s="304" t="s">
        <v>0</v>
      </c>
      <c r="I36" s="702"/>
      <c r="J36" s="702"/>
      <c r="K36" s="702"/>
      <c r="L36" s="702"/>
      <c r="M36" s="702"/>
      <c r="N36" s="702"/>
      <c r="O36" s="702"/>
      <c r="P36" s="702"/>
    </row>
    <row r="37" spans="2:16" s="751" customFormat="1" ht="10.5" x14ac:dyDescent="0.15">
      <c r="B37" s="748" t="s">
        <v>307</v>
      </c>
      <c r="C37" s="749">
        <v>5393.2216103648998</v>
      </c>
      <c r="D37" s="749">
        <v>5288.6072752788004</v>
      </c>
      <c r="E37" s="749">
        <v>5681.8370100000002</v>
      </c>
      <c r="F37" s="749">
        <v>5483.5724689706003</v>
      </c>
      <c r="G37" s="749">
        <v>5441.8</v>
      </c>
      <c r="H37" s="750"/>
      <c r="I37" s="750"/>
      <c r="J37" s="750"/>
      <c r="K37" s="750"/>
      <c r="L37" s="750"/>
      <c r="M37" s="750"/>
      <c r="N37" s="750"/>
      <c r="O37" s="750"/>
      <c r="P37" s="750"/>
    </row>
    <row r="38" spans="2:16" s="706" customFormat="1" ht="10.5" x14ac:dyDescent="0.15">
      <c r="B38" s="183" t="s">
        <v>434</v>
      </c>
      <c r="C38" s="705">
        <v>2402.9349999999999</v>
      </c>
      <c r="D38" s="705">
        <v>2472.9900000000002</v>
      </c>
      <c r="E38" s="705">
        <v>2530.9250000000002</v>
      </c>
      <c r="F38" s="705">
        <v>2604.5925000000002</v>
      </c>
      <c r="G38" s="705">
        <v>2730.2189750275002</v>
      </c>
      <c r="H38" s="702"/>
      <c r="I38" s="702"/>
      <c r="J38" s="702"/>
      <c r="K38" s="702"/>
      <c r="L38" s="702"/>
      <c r="M38" s="702"/>
      <c r="N38" s="702"/>
      <c r="O38" s="702"/>
      <c r="P38" s="702"/>
    </row>
    <row r="39" spans="2:16" s="703" customFormat="1" ht="10.5" x14ac:dyDescent="0.15">
      <c r="B39" s="183" t="s">
        <v>435</v>
      </c>
      <c r="C39" s="705">
        <v>3918.18</v>
      </c>
      <c r="D39" s="705">
        <v>3716.66</v>
      </c>
      <c r="E39" s="705">
        <v>3704.91</v>
      </c>
      <c r="F39" s="705">
        <v>3685.85</v>
      </c>
      <c r="G39" s="705">
        <v>3702.4399999999996</v>
      </c>
      <c r="H39" s="702"/>
      <c r="I39" s="702"/>
      <c r="J39" s="702"/>
      <c r="K39" s="702"/>
      <c r="L39" s="702"/>
      <c r="M39" s="702"/>
      <c r="N39" s="702"/>
      <c r="O39" s="702"/>
      <c r="P39" s="702"/>
    </row>
    <row r="40" spans="2:16" s="706" customFormat="1" ht="10.5" x14ac:dyDescent="0.15">
      <c r="B40" s="183" t="s">
        <v>436</v>
      </c>
      <c r="C40" s="705">
        <v>1281.0158176016866</v>
      </c>
      <c r="D40" s="705">
        <v>1310.6299954821043</v>
      </c>
      <c r="E40" s="705">
        <v>1403.4068292682928</v>
      </c>
      <c r="F40" s="705">
        <v>1365.6854500489744</v>
      </c>
      <c r="G40" s="705">
        <v>1421.0944590034962</v>
      </c>
      <c r="H40" s="702"/>
      <c r="I40" s="702"/>
      <c r="J40" s="702"/>
      <c r="K40" s="702"/>
      <c r="L40" s="702"/>
      <c r="M40" s="702"/>
      <c r="N40" s="702"/>
      <c r="O40" s="702"/>
      <c r="P40" s="702"/>
    </row>
    <row r="41" spans="2:16" s="706" customFormat="1" ht="10.5" x14ac:dyDescent="0.15">
      <c r="B41" s="183" t="s">
        <v>437</v>
      </c>
      <c r="C41" s="705">
        <v>2677.1002438108417</v>
      </c>
      <c r="D41" s="705">
        <v>2609.3184320752557</v>
      </c>
      <c r="E41" s="705">
        <v>2746.539508764748</v>
      </c>
      <c r="F41" s="705">
        <v>2696.0881687820684</v>
      </c>
      <c r="G41" s="705">
        <v>2661.7351381918688</v>
      </c>
      <c r="H41" s="702"/>
      <c r="I41" s="702"/>
      <c r="J41" s="702"/>
      <c r="K41" s="702"/>
      <c r="L41" s="702"/>
      <c r="M41" s="702"/>
      <c r="N41" s="702"/>
      <c r="O41" s="702"/>
      <c r="P41" s="702"/>
    </row>
    <row r="42" spans="2:16" s="710" customFormat="1" ht="10.5" x14ac:dyDescent="0.15">
      <c r="B42" s="707" t="s">
        <v>438</v>
      </c>
      <c r="C42" s="708">
        <v>4015.6503657162625</v>
      </c>
      <c r="D42" s="708">
        <v>3913.9776481128838</v>
      </c>
      <c r="E42" s="708">
        <v>4021.0282471983719</v>
      </c>
      <c r="F42" s="708">
        <v>3945.35</v>
      </c>
      <c r="G42" s="708">
        <v>3992.6</v>
      </c>
      <c r="H42" s="709"/>
      <c r="I42" s="709"/>
      <c r="J42" s="709"/>
      <c r="K42" s="709"/>
      <c r="L42" s="709"/>
      <c r="M42" s="709"/>
      <c r="N42" s="709"/>
      <c r="O42" s="709"/>
      <c r="P42" s="709"/>
    </row>
    <row r="43" spans="2:16" ht="11.25" customHeight="1" x14ac:dyDescent="0.2">
      <c r="I43" s="179"/>
      <c r="J43" s="179"/>
      <c r="K43" s="179"/>
      <c r="L43" s="179"/>
      <c r="M43" s="179"/>
      <c r="N43" s="179"/>
      <c r="O43" s="179"/>
      <c r="P43" s="179"/>
    </row>
    <row r="44" spans="2:16" ht="11.25" customHeight="1" x14ac:dyDescent="0.2">
      <c r="D44" s="725"/>
    </row>
  </sheetData>
  <mergeCells count="5">
    <mergeCell ref="C35:F35"/>
    <mergeCell ref="B32:G32"/>
    <mergeCell ref="B1:G1"/>
    <mergeCell ref="B5:G5"/>
    <mergeCell ref="B3:G3"/>
  </mergeCells>
  <hyperlinks>
    <hyperlink ref="B33" r:id="rId1" xr:uid="{00000000-0004-0000-2000-000000000000}"/>
    <hyperlink ref="B1" location="Cuprins_ro!B34" display="II. Poziția investițională internațională la 31.03.2023 (date provizorii) " xr:uid="{00000000-0004-0000-2000-000001000000}"/>
    <hyperlink ref="B1:G1" location="Cuprins_ro!B30" display="II. Poziția investițională internațională la 31.03.2025 (date provizorii) " xr:uid="{00000000-0004-0000-2000-000004000000}"/>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3"/>
  <legacyDrawing r:id="rId4"/>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Q44"/>
  <sheetViews>
    <sheetView showGridLines="0" showRowColHeaders="0" zoomScaleNormal="100" workbookViewId="0"/>
  </sheetViews>
  <sheetFormatPr defaultColWidth="9.140625" defaultRowHeight="10.5" x14ac:dyDescent="0.15"/>
  <cols>
    <col min="1" max="1" width="5.7109375" style="47" customWidth="1"/>
    <col min="2" max="2" width="32.7109375" style="47" customWidth="1"/>
    <col min="3" max="7" width="11.7109375" style="47" customWidth="1"/>
    <col min="8" max="16384" width="9.140625" style="47"/>
  </cols>
  <sheetData>
    <row r="1" spans="2:7" s="607" customFormat="1" ht="14.25" x14ac:dyDescent="0.2">
      <c r="B1" s="752" t="s">
        <v>138</v>
      </c>
      <c r="C1" s="752"/>
      <c r="D1" s="752"/>
      <c r="E1" s="752"/>
      <c r="F1" s="752"/>
      <c r="G1" s="752"/>
    </row>
    <row r="3" spans="2:7" s="700" customFormat="1" ht="30" customHeight="1" x14ac:dyDescent="0.2">
      <c r="B3" s="919" t="s">
        <v>198</v>
      </c>
      <c r="C3" s="919"/>
      <c r="D3" s="919"/>
      <c r="E3" s="919"/>
      <c r="F3" s="919"/>
      <c r="G3" s="919"/>
    </row>
    <row r="4" spans="2:7" ht="5.0999999999999996" customHeight="1" x14ac:dyDescent="0.15">
      <c r="B4" s="184"/>
    </row>
    <row r="5" spans="2:7" s="700" customFormat="1" ht="30" customHeight="1" x14ac:dyDescent="0.2">
      <c r="B5" s="899" t="s">
        <v>199</v>
      </c>
      <c r="C5" s="899"/>
      <c r="D5" s="899"/>
      <c r="E5" s="899"/>
      <c r="F5" s="899"/>
      <c r="G5" s="899"/>
    </row>
    <row r="6" spans="2:7" x14ac:dyDescent="0.15">
      <c r="B6" s="184"/>
    </row>
    <row r="7" spans="2:7" x14ac:dyDescent="0.15">
      <c r="B7" s="184"/>
    </row>
    <row r="8" spans="2:7" x14ac:dyDescent="0.15">
      <c r="B8" s="184"/>
    </row>
    <row r="9" spans="2:7" x14ac:dyDescent="0.15">
      <c r="B9" s="184"/>
    </row>
    <row r="10" spans="2:7" x14ac:dyDescent="0.15">
      <c r="B10" s="184"/>
    </row>
    <row r="11" spans="2:7" x14ac:dyDescent="0.15">
      <c r="B11" s="184"/>
    </row>
    <row r="12" spans="2:7" x14ac:dyDescent="0.15">
      <c r="B12" s="184"/>
    </row>
    <row r="13" spans="2:7" x14ac:dyDescent="0.15">
      <c r="B13" s="184"/>
    </row>
    <row r="14" spans="2:7" x14ac:dyDescent="0.15">
      <c r="B14" s="184"/>
    </row>
    <row r="15" spans="2:7" x14ac:dyDescent="0.15">
      <c r="B15" s="184"/>
    </row>
    <row r="16" spans="2:7" x14ac:dyDescent="0.15">
      <c r="B16" s="184"/>
    </row>
    <row r="17" spans="2:17" x14ac:dyDescent="0.15">
      <c r="B17" s="184"/>
    </row>
    <row r="18" spans="2:17" x14ac:dyDescent="0.15">
      <c r="B18" s="184"/>
    </row>
    <row r="19" spans="2:17" x14ac:dyDescent="0.15">
      <c r="B19" s="184"/>
    </row>
    <row r="20" spans="2:17" x14ac:dyDescent="0.15">
      <c r="B20" s="184"/>
    </row>
    <row r="21" spans="2:17" x14ac:dyDescent="0.15">
      <c r="B21" s="184"/>
    </row>
    <row r="22" spans="2:17" x14ac:dyDescent="0.15">
      <c r="B22" s="184"/>
    </row>
    <row r="23" spans="2:17" x14ac:dyDescent="0.15">
      <c r="B23" s="184"/>
    </row>
    <row r="24" spans="2:17" x14ac:dyDescent="0.15">
      <c r="B24" s="184"/>
    </row>
    <row r="25" spans="2:17" x14ac:dyDescent="0.15">
      <c r="B25" s="184"/>
    </row>
    <row r="26" spans="2:17" x14ac:dyDescent="0.15">
      <c r="B26" s="184"/>
    </row>
    <row r="27" spans="2:17" x14ac:dyDescent="0.15">
      <c r="B27" s="184"/>
    </row>
    <row r="28" spans="2:17" x14ac:dyDescent="0.15">
      <c r="B28" s="184"/>
    </row>
    <row r="29" spans="2:17" x14ac:dyDescent="0.15">
      <c r="B29" s="184"/>
    </row>
    <row r="30" spans="2:17" x14ac:dyDescent="0.15">
      <c r="B30" s="920" t="s">
        <v>439</v>
      </c>
      <c r="C30" s="920"/>
      <c r="D30" s="920"/>
      <c r="E30" s="920"/>
      <c r="F30" s="920"/>
      <c r="G30" s="920"/>
    </row>
    <row r="31" spans="2:17" x14ac:dyDescent="0.15">
      <c r="B31" s="184"/>
    </row>
    <row r="32" spans="2:17" s="185" customFormat="1" ht="11.25" customHeight="1" x14ac:dyDescent="0.15">
      <c r="B32" s="915"/>
      <c r="C32" s="917">
        <v>2024</v>
      </c>
      <c r="D32" s="918"/>
      <c r="E32" s="918"/>
      <c r="F32" s="918"/>
      <c r="G32" s="489">
        <v>2025</v>
      </c>
      <c r="H32" s="47"/>
      <c r="I32" s="47"/>
      <c r="J32" s="47"/>
      <c r="K32" s="47"/>
      <c r="L32" s="47"/>
      <c r="M32" s="47"/>
      <c r="N32" s="47"/>
      <c r="O32" s="47"/>
      <c r="P32" s="47"/>
      <c r="Q32" s="47"/>
    </row>
    <row r="33" spans="2:17" s="185" customFormat="1" x14ac:dyDescent="0.15">
      <c r="B33" s="916"/>
      <c r="C33" s="304" t="s">
        <v>0</v>
      </c>
      <c r="D33" s="304" t="s">
        <v>1</v>
      </c>
      <c r="E33" s="304" t="s">
        <v>2</v>
      </c>
      <c r="F33" s="304" t="s">
        <v>3</v>
      </c>
      <c r="G33" s="304" t="s">
        <v>129</v>
      </c>
      <c r="H33" s="47"/>
      <c r="I33" s="47"/>
      <c r="J33" s="47"/>
      <c r="K33" s="47"/>
      <c r="L33" s="47"/>
      <c r="M33" s="47"/>
      <c r="N33" s="47"/>
      <c r="O33" s="47"/>
      <c r="P33" s="47"/>
      <c r="Q33" s="47"/>
    </row>
    <row r="34" spans="2:17" x14ac:dyDescent="0.15">
      <c r="B34" s="186" t="s">
        <v>169</v>
      </c>
      <c r="C34" s="380">
        <v>3007.2706515154864</v>
      </c>
      <c r="D34" s="380">
        <v>2996.9837237756096</v>
      </c>
      <c r="E34" s="380">
        <v>3219.1727853802317</v>
      </c>
      <c r="F34" s="381">
        <v>3066.6483276306772</v>
      </c>
      <c r="G34" s="380">
        <v>3145.4986989509498</v>
      </c>
    </row>
    <row r="35" spans="2:17" x14ac:dyDescent="0.15">
      <c r="B35" s="186" t="s">
        <v>440</v>
      </c>
      <c r="C35" s="380">
        <v>523.65980723873326</v>
      </c>
      <c r="D35" s="380">
        <v>507.73233617854879</v>
      </c>
      <c r="E35" s="380">
        <v>572.5676550950003</v>
      </c>
      <c r="F35" s="381">
        <v>534.2309215339219</v>
      </c>
      <c r="G35" s="380">
        <v>556.528385057111</v>
      </c>
    </row>
    <row r="36" spans="2:17" x14ac:dyDescent="0.15">
      <c r="B36" s="186" t="s">
        <v>441</v>
      </c>
      <c r="C36" s="380">
        <v>-24.917443106364772</v>
      </c>
      <c r="D36" s="380">
        <v>-33.27205655473302</v>
      </c>
      <c r="E36" s="380">
        <v>-22.2216302075974</v>
      </c>
      <c r="F36" s="381">
        <v>-20.885926060368398</v>
      </c>
      <c r="G36" s="380">
        <v>-33.032296153989357</v>
      </c>
    </row>
    <row r="37" spans="2:17" x14ac:dyDescent="0.15">
      <c r="C37" s="187"/>
      <c r="D37" s="187"/>
      <c r="E37" s="187"/>
      <c r="F37" s="187"/>
      <c r="G37" s="187"/>
    </row>
    <row r="38" spans="2:17" x14ac:dyDescent="0.15">
      <c r="C38" s="188"/>
      <c r="D38" s="188"/>
      <c r="E38" s="188"/>
      <c r="F38" s="188"/>
      <c r="G38" s="188"/>
    </row>
    <row r="44" spans="2:17" x14ac:dyDescent="0.15">
      <c r="D44" s="723"/>
    </row>
  </sheetData>
  <mergeCells count="6">
    <mergeCell ref="B32:B33"/>
    <mergeCell ref="C32:F32"/>
    <mergeCell ref="B1:G1"/>
    <mergeCell ref="B3:G3"/>
    <mergeCell ref="B5:G5"/>
    <mergeCell ref="B30:G30"/>
  </mergeCells>
  <hyperlinks>
    <hyperlink ref="B1:F1" location="Cuprins_ro!B34" display="II. Poziția investițională internațională la 31.03.2023 (date provizorii) " xr:uid="{00000000-0004-0000-2100-000000000000}"/>
    <hyperlink ref="B1:G1" location="Cuprins_ro!B30" display="II. Poziția investițională internațională la 31.03.2024 (date provizorii) " xr:uid="{00000000-0004-0000-21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J68"/>
  <sheetViews>
    <sheetView showGridLines="0" showRowColHeaders="0" zoomScaleNormal="100" zoomScaleSheetLayoutView="80" workbookViewId="0"/>
  </sheetViews>
  <sheetFormatPr defaultColWidth="9.140625" defaultRowHeight="10.5" x14ac:dyDescent="0.15"/>
  <cols>
    <col min="1" max="1" width="5.7109375" style="189" customWidth="1"/>
    <col min="2" max="2" width="70.140625" style="189" customWidth="1"/>
    <col min="3" max="4" width="9.140625" style="189" customWidth="1"/>
    <col min="5" max="7" width="10" style="189" customWidth="1"/>
    <col min="8" max="22" width="9.140625" style="189" customWidth="1"/>
    <col min="23" max="16384" width="9.140625" style="189"/>
  </cols>
  <sheetData>
    <row r="1" spans="2:10" s="607" customFormat="1" ht="14.25" x14ac:dyDescent="0.2">
      <c r="B1" s="752" t="s">
        <v>138</v>
      </c>
      <c r="C1" s="752"/>
      <c r="D1" s="752"/>
      <c r="E1" s="752"/>
      <c r="F1" s="197"/>
      <c r="G1" s="197"/>
      <c r="H1" s="31"/>
    </row>
    <row r="3" spans="2:10" s="711" customFormat="1" ht="14.25" x14ac:dyDescent="0.2">
      <c r="B3" s="919" t="s">
        <v>95</v>
      </c>
      <c r="C3" s="919"/>
      <c r="D3" s="919"/>
      <c r="E3" s="919"/>
      <c r="J3" s="712"/>
    </row>
    <row r="4" spans="2:10" ht="5.0999999999999996" customHeight="1" x14ac:dyDescent="0.15"/>
    <row r="5" spans="2:10" s="711" customFormat="1" ht="14.25" x14ac:dyDescent="0.2">
      <c r="B5" s="908" t="s">
        <v>200</v>
      </c>
      <c r="C5" s="908"/>
      <c r="D5" s="908"/>
      <c r="E5" s="908"/>
      <c r="F5" s="700"/>
      <c r="G5" s="700"/>
      <c r="H5" s="700"/>
    </row>
    <row r="6" spans="2:10" x14ac:dyDescent="0.15">
      <c r="F6" s="190"/>
    </row>
    <row r="41" spans="2:5" x14ac:dyDescent="0.15">
      <c r="B41" s="191" t="s">
        <v>442</v>
      </c>
    </row>
    <row r="42" spans="2:5" x14ac:dyDescent="0.15">
      <c r="D42" s="192"/>
      <c r="E42" s="192"/>
    </row>
    <row r="43" spans="2:5" x14ac:dyDescent="0.15">
      <c r="B43" s="193" t="s">
        <v>167</v>
      </c>
      <c r="C43" s="306">
        <v>2.5999999999999943</v>
      </c>
    </row>
    <row r="44" spans="2:5" x14ac:dyDescent="0.15">
      <c r="B44" s="193" t="s">
        <v>443</v>
      </c>
      <c r="C44" s="306">
        <v>36.4</v>
      </c>
      <c r="D44" s="724"/>
    </row>
    <row r="45" spans="2:5" x14ac:dyDescent="0.15">
      <c r="B45" s="193" t="s">
        <v>444</v>
      </c>
      <c r="C45" s="306">
        <v>24.5</v>
      </c>
    </row>
    <row r="46" spans="2:5" x14ac:dyDescent="0.15">
      <c r="B46" s="193" t="s">
        <v>445</v>
      </c>
      <c r="C46" s="306">
        <v>19.8</v>
      </c>
    </row>
    <row r="47" spans="2:5" x14ac:dyDescent="0.15">
      <c r="B47" s="193" t="s">
        <v>446</v>
      </c>
      <c r="C47" s="306">
        <v>5.3</v>
      </c>
    </row>
    <row r="48" spans="2:5" x14ac:dyDescent="0.15">
      <c r="B48" s="305" t="s">
        <v>447</v>
      </c>
      <c r="C48" s="306">
        <v>4</v>
      </c>
    </row>
    <row r="49" spans="2:5" x14ac:dyDescent="0.15">
      <c r="B49" s="193" t="s">
        <v>448</v>
      </c>
      <c r="C49" s="306">
        <v>2.9</v>
      </c>
    </row>
    <row r="50" spans="2:5" x14ac:dyDescent="0.15">
      <c r="B50" s="193" t="s">
        <v>449</v>
      </c>
      <c r="C50" s="306">
        <v>1.8</v>
      </c>
    </row>
    <row r="51" spans="2:5" x14ac:dyDescent="0.15">
      <c r="B51" s="193" t="s">
        <v>450</v>
      </c>
      <c r="C51" s="306">
        <v>1.4</v>
      </c>
    </row>
    <row r="52" spans="2:5" x14ac:dyDescent="0.15">
      <c r="B52" s="193" t="s">
        <v>349</v>
      </c>
      <c r="C52" s="306">
        <v>1.3</v>
      </c>
      <c r="D52" s="270"/>
      <c r="E52" s="270"/>
    </row>
    <row r="55" spans="2:5" x14ac:dyDescent="0.15">
      <c r="C55" s="194"/>
    </row>
    <row r="56" spans="2:5" x14ac:dyDescent="0.15">
      <c r="C56" s="195"/>
    </row>
    <row r="57" spans="2:5" x14ac:dyDescent="0.15">
      <c r="C57" s="196"/>
    </row>
    <row r="58" spans="2:5" x14ac:dyDescent="0.15">
      <c r="C58" s="196"/>
    </row>
    <row r="59" spans="2:5" x14ac:dyDescent="0.15">
      <c r="C59" s="196"/>
    </row>
    <row r="60" spans="2:5" x14ac:dyDescent="0.15">
      <c r="C60" s="196"/>
    </row>
    <row r="61" spans="2:5" x14ac:dyDescent="0.15">
      <c r="C61" s="196"/>
    </row>
    <row r="62" spans="2:5" x14ac:dyDescent="0.15">
      <c r="C62" s="196"/>
    </row>
    <row r="63" spans="2:5" x14ac:dyDescent="0.15">
      <c r="C63" s="196"/>
    </row>
    <row r="64" spans="2:5" x14ac:dyDescent="0.15">
      <c r="C64" s="196"/>
    </row>
    <row r="65" spans="3:3" x14ac:dyDescent="0.15">
      <c r="C65" s="196"/>
    </row>
    <row r="66" spans="3:3" x14ac:dyDescent="0.15">
      <c r="C66" s="196"/>
    </row>
    <row r="67" spans="3:3" x14ac:dyDescent="0.15">
      <c r="C67" s="196"/>
    </row>
    <row r="68" spans="3:3" x14ac:dyDescent="0.15">
      <c r="C68" s="196"/>
    </row>
  </sheetData>
  <mergeCells count="3">
    <mergeCell ref="B1:E1"/>
    <mergeCell ref="B3:E3"/>
    <mergeCell ref="B5:E5"/>
  </mergeCells>
  <hyperlinks>
    <hyperlink ref="B1:E1" location="Cuprins_ro!B34" display="II. Poziția investițională internațională la 31.03.2023 (date provizorii) " xr:uid="{00000000-0004-0000-2200-000000000000}"/>
    <hyperlink ref="B1:E1" location="Cuprins_ro!B30" display="II. Poziția investițională internațională la 31.03.2024 (date provizorii) " xr:uid="{00000000-0004-0000-22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O40"/>
  <sheetViews>
    <sheetView showGridLines="0" showRowColHeaders="0" zoomScaleNormal="100" workbookViewId="0"/>
  </sheetViews>
  <sheetFormatPr defaultColWidth="9.140625" defaultRowHeight="11.25" customHeight="1" x14ac:dyDescent="0.2"/>
  <cols>
    <col min="1" max="1" width="5.7109375" style="43" customWidth="1"/>
    <col min="2" max="2" width="17.85546875" style="43" customWidth="1"/>
    <col min="3" max="3" width="23.28515625" style="43" customWidth="1"/>
    <col min="4" max="8" width="10.7109375" style="43" customWidth="1"/>
    <col min="9" max="16384" width="9.140625" style="43"/>
  </cols>
  <sheetData>
    <row r="1" spans="2:9" s="607" customFormat="1" ht="14.25" x14ac:dyDescent="0.2">
      <c r="B1" s="752" t="s">
        <v>138</v>
      </c>
      <c r="C1" s="752"/>
      <c r="D1" s="752"/>
      <c r="E1" s="752"/>
      <c r="F1" s="752"/>
      <c r="G1" s="752"/>
      <c r="H1" s="752"/>
      <c r="I1" s="586"/>
    </row>
    <row r="3" spans="2:9" s="700" customFormat="1" ht="30" customHeight="1" x14ac:dyDescent="0.2">
      <c r="B3" s="921" t="s">
        <v>89</v>
      </c>
      <c r="C3" s="921"/>
      <c r="D3" s="921"/>
      <c r="E3" s="921"/>
      <c r="F3" s="921"/>
      <c r="G3" s="921"/>
      <c r="H3" s="921"/>
      <c r="I3" s="212"/>
    </row>
    <row r="4" spans="2:9" ht="5.0999999999999996" customHeight="1" x14ac:dyDescent="0.2">
      <c r="B4" s="213"/>
      <c r="C4" s="214"/>
    </row>
    <row r="5" spans="2:9" s="700" customFormat="1" ht="14.25" x14ac:dyDescent="0.2">
      <c r="B5" s="899" t="s">
        <v>201</v>
      </c>
      <c r="C5" s="929"/>
      <c r="D5" s="929"/>
      <c r="E5" s="929"/>
      <c r="F5" s="929"/>
      <c r="G5" s="929"/>
      <c r="H5" s="929"/>
    </row>
    <row r="6" spans="2:9" ht="11.25" customHeight="1" x14ac:dyDescent="0.2">
      <c r="B6" s="213"/>
      <c r="C6" s="214"/>
    </row>
    <row r="7" spans="2:9" ht="11.25" customHeight="1" x14ac:dyDescent="0.2">
      <c r="B7" s="213"/>
      <c r="C7" s="214"/>
    </row>
    <row r="8" spans="2:9" ht="11.25" customHeight="1" x14ac:dyDescent="0.2">
      <c r="B8" s="213"/>
      <c r="C8" s="214"/>
    </row>
    <row r="9" spans="2:9" ht="11.25" customHeight="1" x14ac:dyDescent="0.2">
      <c r="B9" s="213"/>
      <c r="C9" s="214"/>
    </row>
    <row r="10" spans="2:9" ht="11.25" customHeight="1" x14ac:dyDescent="0.2">
      <c r="B10" s="213"/>
      <c r="C10" s="214"/>
    </row>
    <row r="11" spans="2:9" ht="11.25" customHeight="1" x14ac:dyDescent="0.2">
      <c r="B11" s="213"/>
      <c r="C11" s="214"/>
    </row>
    <row r="12" spans="2:9" ht="11.25" customHeight="1" x14ac:dyDescent="0.2">
      <c r="B12" s="213"/>
      <c r="C12" s="214"/>
    </row>
    <row r="13" spans="2:9" ht="11.25" customHeight="1" x14ac:dyDescent="0.2">
      <c r="B13" s="213"/>
      <c r="C13" s="214"/>
    </row>
    <row r="14" spans="2:9" ht="11.25" customHeight="1" x14ac:dyDescent="0.2">
      <c r="B14" s="213"/>
      <c r="C14" s="214"/>
    </row>
    <row r="15" spans="2:9" ht="11.25" customHeight="1" x14ac:dyDescent="0.2">
      <c r="B15" s="213"/>
      <c r="C15" s="214"/>
    </row>
    <row r="16" spans="2:9" ht="11.25" customHeight="1" x14ac:dyDescent="0.2">
      <c r="B16" s="213"/>
      <c r="C16" s="214"/>
    </row>
    <row r="17" spans="2:3" ht="11.25" customHeight="1" x14ac:dyDescent="0.2">
      <c r="B17" s="213"/>
      <c r="C17" s="214"/>
    </row>
    <row r="18" spans="2:3" ht="11.25" customHeight="1" x14ac:dyDescent="0.2">
      <c r="B18" s="213"/>
      <c r="C18" s="214"/>
    </row>
    <row r="19" spans="2:3" ht="11.25" customHeight="1" x14ac:dyDescent="0.2">
      <c r="B19" s="213"/>
      <c r="C19" s="214"/>
    </row>
    <row r="20" spans="2:3" ht="11.25" customHeight="1" x14ac:dyDescent="0.2">
      <c r="B20" s="213"/>
      <c r="C20" s="214"/>
    </row>
    <row r="21" spans="2:3" ht="11.25" customHeight="1" x14ac:dyDescent="0.2">
      <c r="B21" s="213"/>
      <c r="C21" s="214"/>
    </row>
    <row r="22" spans="2:3" ht="11.25" customHeight="1" x14ac:dyDescent="0.2">
      <c r="B22" s="213"/>
      <c r="C22" s="214"/>
    </row>
    <row r="23" spans="2:3" ht="11.25" customHeight="1" x14ac:dyDescent="0.2">
      <c r="B23" s="213"/>
      <c r="C23" s="214"/>
    </row>
    <row r="24" spans="2:3" ht="11.25" customHeight="1" x14ac:dyDescent="0.2">
      <c r="B24" s="213"/>
      <c r="C24" s="214"/>
    </row>
    <row r="25" spans="2:3" ht="11.25" customHeight="1" x14ac:dyDescent="0.2">
      <c r="B25" s="213"/>
      <c r="C25" s="214"/>
    </row>
    <row r="26" spans="2:3" ht="11.25" customHeight="1" x14ac:dyDescent="0.2">
      <c r="B26" s="213"/>
      <c r="C26" s="214"/>
    </row>
    <row r="27" spans="2:3" ht="11.25" customHeight="1" x14ac:dyDescent="0.2">
      <c r="B27" s="213"/>
      <c r="C27" s="214"/>
    </row>
    <row r="28" spans="2:3" ht="11.25" customHeight="1" x14ac:dyDescent="0.2">
      <c r="B28" s="213"/>
      <c r="C28" s="214"/>
    </row>
    <row r="29" spans="2:3" ht="11.25" customHeight="1" x14ac:dyDescent="0.2">
      <c r="B29" s="213"/>
      <c r="C29" s="214"/>
    </row>
    <row r="30" spans="2:3" ht="11.25" customHeight="1" x14ac:dyDescent="0.2">
      <c r="B30" s="213"/>
      <c r="C30" s="214"/>
    </row>
    <row r="31" spans="2:3" ht="11.25" customHeight="1" x14ac:dyDescent="0.2">
      <c r="B31" s="213"/>
      <c r="C31" s="214"/>
    </row>
    <row r="32" spans="2:3" ht="11.25" customHeight="1" x14ac:dyDescent="0.2">
      <c r="B32" s="213"/>
      <c r="C32" s="214"/>
    </row>
    <row r="33" spans="2:15" ht="11.25" customHeight="1" x14ac:dyDescent="0.2">
      <c r="B33" s="213"/>
      <c r="C33" s="214"/>
    </row>
    <row r="34" spans="2:15" s="185" customFormat="1" ht="11.25" customHeight="1" x14ac:dyDescent="0.15">
      <c r="B34" s="923"/>
      <c r="C34" s="924"/>
      <c r="D34" s="927">
        <v>2024</v>
      </c>
      <c r="E34" s="928"/>
      <c r="F34" s="928"/>
      <c r="G34" s="928"/>
      <c r="H34" s="547">
        <v>2025</v>
      </c>
    </row>
    <row r="35" spans="2:15" s="185" customFormat="1" ht="10.5" x14ac:dyDescent="0.15">
      <c r="B35" s="925"/>
      <c r="C35" s="926"/>
      <c r="D35" s="548" t="s">
        <v>0</v>
      </c>
      <c r="E35" s="548" t="s">
        <v>1</v>
      </c>
      <c r="F35" s="548" t="s">
        <v>2</v>
      </c>
      <c r="G35" s="548" t="s">
        <v>3</v>
      </c>
      <c r="H35" s="548" t="s">
        <v>129</v>
      </c>
    </row>
    <row r="36" spans="2:15" s="47" customFormat="1" ht="10.5" x14ac:dyDescent="0.15">
      <c r="B36" s="922" t="s">
        <v>385</v>
      </c>
      <c r="C36" s="549" t="s">
        <v>451</v>
      </c>
      <c r="D36" s="550">
        <v>37.9</v>
      </c>
      <c r="E36" s="550">
        <v>36.4</v>
      </c>
      <c r="F36" s="550">
        <v>40.700000000000003</v>
      </c>
      <c r="G36" s="550">
        <v>41.8</v>
      </c>
      <c r="H36" s="550">
        <v>44</v>
      </c>
      <c r="I36" s="185"/>
      <c r="J36" s="185"/>
      <c r="K36" s="185"/>
      <c r="L36" s="185"/>
      <c r="M36" s="185"/>
      <c r="N36" s="185"/>
      <c r="O36" s="185"/>
    </row>
    <row r="37" spans="2:15" s="47" customFormat="1" ht="10.5" x14ac:dyDescent="0.15">
      <c r="B37" s="922"/>
      <c r="C37" s="549" t="s">
        <v>452</v>
      </c>
      <c r="D37" s="550">
        <v>62.1</v>
      </c>
      <c r="E37" s="550">
        <v>63.6</v>
      </c>
      <c r="F37" s="550">
        <v>59.3</v>
      </c>
      <c r="G37" s="550">
        <v>58.2</v>
      </c>
      <c r="H37" s="550">
        <v>56</v>
      </c>
      <c r="I37" s="185"/>
      <c r="J37" s="185"/>
      <c r="K37" s="185"/>
      <c r="L37" s="185"/>
      <c r="M37" s="185"/>
      <c r="N37" s="185"/>
      <c r="O37" s="185"/>
    </row>
    <row r="38" spans="2:15" s="47" customFormat="1" ht="10.5" x14ac:dyDescent="0.15">
      <c r="B38" s="922" t="s">
        <v>386</v>
      </c>
      <c r="C38" s="549" t="s">
        <v>451</v>
      </c>
      <c r="D38" s="550">
        <v>-19.8</v>
      </c>
      <c r="E38" s="550">
        <v>-19.5</v>
      </c>
      <c r="F38" s="550">
        <v>-18.7</v>
      </c>
      <c r="G38" s="550">
        <v>-17.5</v>
      </c>
      <c r="H38" s="550">
        <v>-18.559302789245454</v>
      </c>
      <c r="I38" s="185"/>
      <c r="J38" s="185"/>
      <c r="K38" s="185"/>
      <c r="L38" s="185"/>
      <c r="M38" s="185"/>
      <c r="N38" s="185"/>
      <c r="O38" s="185"/>
    </row>
    <row r="39" spans="2:15" s="47" customFormat="1" ht="10.5" x14ac:dyDescent="0.15">
      <c r="B39" s="922"/>
      <c r="C39" s="549" t="s">
        <v>452</v>
      </c>
      <c r="D39" s="550">
        <v>-80.2</v>
      </c>
      <c r="E39" s="550">
        <v>-80.5</v>
      </c>
      <c r="F39" s="550">
        <v>-81.3</v>
      </c>
      <c r="G39" s="550">
        <v>-82.5</v>
      </c>
      <c r="H39" s="550">
        <v>-81.440697210754536</v>
      </c>
      <c r="I39" s="185"/>
      <c r="J39" s="185"/>
      <c r="K39" s="185"/>
      <c r="L39" s="185"/>
      <c r="M39" s="185"/>
      <c r="N39" s="185"/>
      <c r="O39" s="185"/>
    </row>
    <row r="40" spans="2:15" s="47" customFormat="1" ht="11.25" customHeight="1" x14ac:dyDescent="0.15">
      <c r="D40" s="723"/>
      <c r="H40" s="546"/>
    </row>
  </sheetData>
  <mergeCells count="7">
    <mergeCell ref="B1:H1"/>
    <mergeCell ref="B3:H3"/>
    <mergeCell ref="B38:B39"/>
    <mergeCell ref="B34:C35"/>
    <mergeCell ref="D34:G34"/>
    <mergeCell ref="B36:B37"/>
    <mergeCell ref="B5:H5"/>
  </mergeCells>
  <hyperlinks>
    <hyperlink ref="B1:F1" location="Cuprins_ro!B34" display="II. Poziția investițională internațională la 31.03.2023 (date provizorii) " xr:uid="{00000000-0004-0000-2300-000000000000}"/>
    <hyperlink ref="B1:H1" location="Cuprins_ro!B30" display="II. Poziția investițională internațională la 31.03.2024 (date provizorii) " xr:uid="{00000000-0004-0000-23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44"/>
  <sheetViews>
    <sheetView showGridLines="0" showRowColHeaders="0" zoomScaleNormal="100" workbookViewId="0"/>
  </sheetViews>
  <sheetFormatPr defaultRowHeight="12" x14ac:dyDescent="0.2"/>
  <cols>
    <col min="1" max="1" width="5.7109375" style="68" customWidth="1"/>
    <col min="2" max="2" width="29.85546875" style="68" customWidth="1"/>
    <col min="3" max="8" width="9.5703125" style="68" customWidth="1"/>
    <col min="9" max="16384" width="9.140625" style="68"/>
  </cols>
  <sheetData>
    <row r="1" spans="1:9" s="607" customFormat="1" ht="14.25" x14ac:dyDescent="0.2">
      <c r="B1" s="930" t="s">
        <v>118</v>
      </c>
      <c r="C1" s="930"/>
      <c r="D1" s="930"/>
      <c r="E1" s="930"/>
      <c r="F1" s="930"/>
      <c r="G1" s="930"/>
      <c r="H1" s="930"/>
    </row>
    <row r="3" spans="1:9" s="607" customFormat="1" ht="14.25" x14ac:dyDescent="0.2">
      <c r="B3" s="785" t="s">
        <v>58</v>
      </c>
      <c r="C3" s="785"/>
      <c r="D3" s="785"/>
      <c r="E3" s="785"/>
      <c r="F3" s="785"/>
      <c r="G3" s="785"/>
      <c r="H3" s="591"/>
    </row>
    <row r="4" spans="1:9" ht="5.0999999999999996" customHeight="1" thickBot="1" x14ac:dyDescent="0.25">
      <c r="B4" s="275"/>
      <c r="C4" s="275"/>
      <c r="D4" s="275"/>
      <c r="E4" s="275"/>
      <c r="F4" s="275"/>
      <c r="G4" s="275"/>
      <c r="H4" s="275"/>
    </row>
    <row r="5" spans="1:9" ht="12.75" thickBot="1" x14ac:dyDescent="0.25">
      <c r="A5" s="397"/>
      <c r="B5" s="72"/>
      <c r="C5" s="861">
        <v>2024</v>
      </c>
      <c r="D5" s="934"/>
      <c r="E5" s="934"/>
      <c r="F5" s="935"/>
      <c r="G5" s="481">
        <v>2025</v>
      </c>
      <c r="H5" s="937" t="s">
        <v>114</v>
      </c>
      <c r="I5" s="385"/>
    </row>
    <row r="6" spans="1:9" ht="12.75" thickBot="1" x14ac:dyDescent="0.25">
      <c r="A6" s="397"/>
      <c r="B6" s="73"/>
      <c r="C6" s="611" t="s">
        <v>0</v>
      </c>
      <c r="D6" s="390" t="s">
        <v>1</v>
      </c>
      <c r="E6" s="391" t="s">
        <v>2</v>
      </c>
      <c r="F6" s="392" t="s">
        <v>3</v>
      </c>
      <c r="G6" s="551" t="s">
        <v>0</v>
      </c>
      <c r="H6" s="937"/>
      <c r="I6" s="386"/>
    </row>
    <row r="7" spans="1:9" ht="12.75" thickBot="1" x14ac:dyDescent="0.25">
      <c r="A7" s="397"/>
      <c r="B7" s="384"/>
      <c r="C7" s="932" t="s">
        <v>378</v>
      </c>
      <c r="D7" s="933"/>
      <c r="E7" s="933"/>
      <c r="F7" s="933"/>
      <c r="G7" s="933"/>
      <c r="H7" s="938"/>
      <c r="I7" s="386"/>
    </row>
    <row r="8" spans="1:9" ht="13.5" thickTop="1" thickBot="1" x14ac:dyDescent="0.25">
      <c r="A8" s="397"/>
      <c r="B8" s="394" t="s">
        <v>453</v>
      </c>
      <c r="C8" s="395">
        <v>10015.85</v>
      </c>
      <c r="D8" s="395">
        <v>9773.7099999999991</v>
      </c>
      <c r="E8" s="395">
        <v>10193.880000000001</v>
      </c>
      <c r="F8" s="395">
        <v>10213.33</v>
      </c>
      <c r="G8" s="395">
        <v>10517.15</v>
      </c>
      <c r="H8" s="555">
        <v>0.03</v>
      </c>
      <c r="I8" s="386"/>
    </row>
    <row r="9" spans="1:9" ht="12.75" thickBot="1" x14ac:dyDescent="0.25">
      <c r="A9" s="397"/>
      <c r="B9" s="388" t="s">
        <v>454</v>
      </c>
      <c r="C9" s="389">
        <v>3751.41</v>
      </c>
      <c r="D9" s="389">
        <v>3656.4599999999996</v>
      </c>
      <c r="E9" s="389">
        <v>4009.4600000000005</v>
      </c>
      <c r="F9" s="389">
        <v>4310.26</v>
      </c>
      <c r="G9" s="389">
        <v>4343.26</v>
      </c>
      <c r="H9" s="556">
        <v>8.0000000000000002E-3</v>
      </c>
      <c r="I9" s="386"/>
    </row>
    <row r="10" spans="1:9" ht="12.75" thickBot="1" x14ac:dyDescent="0.25">
      <c r="A10" s="397"/>
      <c r="B10" s="8" t="s">
        <v>455</v>
      </c>
      <c r="C10" s="382">
        <v>6264.44</v>
      </c>
      <c r="D10" s="382">
        <v>6117.25</v>
      </c>
      <c r="E10" s="382">
        <v>6184.42</v>
      </c>
      <c r="F10" s="382">
        <v>5903.07</v>
      </c>
      <c r="G10" s="382">
        <v>6173.89</v>
      </c>
      <c r="H10" s="556">
        <v>4.5999999999999999E-2</v>
      </c>
      <c r="I10" s="386"/>
    </row>
    <row r="11" spans="1:9" ht="13.5" thickTop="1" thickBot="1" x14ac:dyDescent="0.25">
      <c r="A11" s="397"/>
      <c r="B11" s="396" t="s">
        <v>456</v>
      </c>
      <c r="C11" s="393">
        <v>2681.1200000000003</v>
      </c>
      <c r="D11" s="393">
        <v>2587.9899999999998</v>
      </c>
      <c r="E11" s="393">
        <v>2616.54</v>
      </c>
      <c r="F11" s="393">
        <v>2420.4200000000005</v>
      </c>
      <c r="G11" s="393">
        <v>2636.72</v>
      </c>
      <c r="H11" s="556">
        <v>8.8999999999999996E-2</v>
      </c>
      <c r="I11" s="386"/>
    </row>
    <row r="12" spans="1:9" ht="12.75" thickBot="1" x14ac:dyDescent="0.25">
      <c r="A12" s="397"/>
      <c r="B12" s="388" t="s">
        <v>457</v>
      </c>
      <c r="C12" s="389">
        <v>7334.73</v>
      </c>
      <c r="D12" s="389">
        <v>7185.7199999999993</v>
      </c>
      <c r="E12" s="389">
        <v>7577.3400000000011</v>
      </c>
      <c r="F12" s="389">
        <v>7792.91</v>
      </c>
      <c r="G12" s="389">
        <v>7880.43</v>
      </c>
      <c r="H12" s="556">
        <v>1.0999999999999999E-2</v>
      </c>
      <c r="I12" s="386"/>
    </row>
    <row r="13" spans="1:9" ht="12.75" thickBot="1" x14ac:dyDescent="0.25">
      <c r="A13" s="397"/>
      <c r="B13" s="383"/>
      <c r="C13" s="936" t="s">
        <v>379</v>
      </c>
      <c r="D13" s="936"/>
      <c r="E13" s="936"/>
      <c r="F13" s="936"/>
      <c r="G13" s="936"/>
      <c r="H13" s="713" t="s">
        <v>313</v>
      </c>
      <c r="I13" s="386"/>
    </row>
    <row r="14" spans="1:9" ht="12.75" thickBot="1" x14ac:dyDescent="0.25">
      <c r="A14" s="397"/>
      <c r="B14" s="394" t="s">
        <v>453</v>
      </c>
      <c r="C14" s="395">
        <v>59</v>
      </c>
      <c r="D14" s="395">
        <v>56.6</v>
      </c>
      <c r="E14" s="395">
        <v>56.7</v>
      </c>
      <c r="F14" s="395">
        <v>56.1</v>
      </c>
      <c r="G14" s="395">
        <v>57.4</v>
      </c>
      <c r="H14" s="552">
        <v>1.3</v>
      </c>
      <c r="I14" s="386"/>
    </row>
    <row r="15" spans="1:9" ht="12.75" thickBot="1" x14ac:dyDescent="0.25">
      <c r="A15" s="397"/>
      <c r="B15" s="396" t="s">
        <v>454</v>
      </c>
      <c r="C15" s="393">
        <v>22.1</v>
      </c>
      <c r="D15" s="393">
        <v>21.2</v>
      </c>
      <c r="E15" s="393">
        <v>22.3</v>
      </c>
      <c r="F15" s="393">
        <v>23.7</v>
      </c>
      <c r="G15" s="393">
        <v>23.7</v>
      </c>
      <c r="H15" s="553">
        <v>0</v>
      </c>
      <c r="I15" s="386"/>
    </row>
    <row r="16" spans="1:9" ht="12.75" thickBot="1" x14ac:dyDescent="0.25">
      <c r="A16" s="397"/>
      <c r="B16" s="396" t="s">
        <v>455</v>
      </c>
      <c r="C16" s="393">
        <v>36.9</v>
      </c>
      <c r="D16" s="393">
        <v>35.400000000000006</v>
      </c>
      <c r="E16" s="393">
        <v>34.400000000000006</v>
      </c>
      <c r="F16" s="393">
        <v>32.400000000000006</v>
      </c>
      <c r="G16" s="393">
        <v>33.700000000000003</v>
      </c>
      <c r="H16" s="553">
        <v>1.3</v>
      </c>
      <c r="I16" s="386"/>
    </row>
    <row r="17" spans="1:9" ht="12.75" thickBot="1" x14ac:dyDescent="0.25">
      <c r="A17" s="397"/>
      <c r="B17" s="396" t="s">
        <v>458</v>
      </c>
      <c r="C17" s="393">
        <v>15.8</v>
      </c>
      <c r="D17" s="393">
        <v>15</v>
      </c>
      <c r="E17" s="393">
        <v>14.6</v>
      </c>
      <c r="F17" s="393">
        <v>13.3</v>
      </c>
      <c r="G17" s="393">
        <v>14.4</v>
      </c>
      <c r="H17" s="553">
        <v>1.1000000000000001</v>
      </c>
      <c r="I17" s="386"/>
    </row>
    <row r="18" spans="1:9" ht="12.75" thickBot="1" x14ac:dyDescent="0.25">
      <c r="A18" s="397"/>
      <c r="B18" s="8" t="s">
        <v>459</v>
      </c>
      <c r="C18" s="382">
        <v>43.2</v>
      </c>
      <c r="D18" s="382">
        <v>41.6</v>
      </c>
      <c r="E18" s="382">
        <v>42.1</v>
      </c>
      <c r="F18" s="382">
        <v>42.8</v>
      </c>
      <c r="G18" s="382">
        <v>43</v>
      </c>
      <c r="H18" s="554">
        <v>0.2</v>
      </c>
      <c r="I18" s="387"/>
    </row>
    <row r="19" spans="1:9" s="20" customFormat="1" ht="10.5" x14ac:dyDescent="0.15">
      <c r="B19" s="931" t="s">
        <v>460</v>
      </c>
      <c r="C19" s="931"/>
      <c r="D19" s="931"/>
      <c r="E19" s="931"/>
      <c r="F19" s="931"/>
      <c r="G19" s="931"/>
      <c r="H19" s="931"/>
    </row>
    <row r="44" spans="4:4" x14ac:dyDescent="0.2">
      <c r="D44" s="720"/>
    </row>
  </sheetData>
  <mergeCells count="7">
    <mergeCell ref="B1:H1"/>
    <mergeCell ref="B3:G3"/>
    <mergeCell ref="B19:H19"/>
    <mergeCell ref="C7:G7"/>
    <mergeCell ref="C5:F5"/>
    <mergeCell ref="C13:G13"/>
    <mergeCell ref="H5:H7"/>
  </mergeCells>
  <hyperlinks>
    <hyperlink ref="B1:G1" location="Cuprins_ro!B44" display="III. Datoria externă brută la 31.03.2023 (date provizorii)" xr:uid="{00000000-0004-0000-2400-000000000000}"/>
    <hyperlink ref="B1:G1" location="Cuprins_ro!B40" display="III. Datoria externă brută la 31.03.2024 (date provizorii)" xr:uid="{00000000-0004-0000-2400-000003000000}"/>
    <hyperlink ref="B1:G1" location="Cuprins_ro!B41" display="III. Datoria externă brută la 30.09.2024 (date provizorii)" xr:uid="{4219586F-B396-498F-93CF-54342BF6E40E}"/>
    <hyperlink ref="B1:H1" location="Cuprins_ro!B40" display="III. Datoria externă brută la 31.03.2025 (date provizorii)" xr:uid="{E4B9E654-B329-4C6C-83E9-7181738EEF8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O44"/>
  <sheetViews>
    <sheetView showGridLines="0" showRowColHeaders="0" zoomScaleNormal="100" workbookViewId="0"/>
  </sheetViews>
  <sheetFormatPr defaultRowHeight="12" x14ac:dyDescent="0.2"/>
  <cols>
    <col min="1" max="1" width="5.7109375" style="68" customWidth="1"/>
    <col min="2" max="2" width="62" style="68" customWidth="1"/>
    <col min="3" max="7" width="11.42578125" style="68" customWidth="1"/>
    <col min="8" max="8" width="8.7109375" style="68" customWidth="1"/>
    <col min="9" max="16384" width="9.140625" style="68"/>
  </cols>
  <sheetData>
    <row r="1" spans="2:9" s="607" customFormat="1" ht="14.25" x14ac:dyDescent="0.2">
      <c r="B1" s="930" t="s">
        <v>118</v>
      </c>
      <c r="C1" s="930"/>
      <c r="D1" s="930"/>
      <c r="E1" s="930"/>
      <c r="F1" s="930"/>
      <c r="G1" s="930"/>
      <c r="H1" s="930"/>
    </row>
    <row r="3" spans="2:9" s="607" customFormat="1" ht="14.25" x14ac:dyDescent="0.2">
      <c r="B3" s="785" t="s">
        <v>96</v>
      </c>
      <c r="C3" s="785"/>
      <c r="D3" s="785"/>
      <c r="E3" s="785"/>
      <c r="F3" s="785"/>
      <c r="G3" s="785"/>
      <c r="H3" s="785"/>
    </row>
    <row r="4" spans="2:9" ht="5.0999999999999996" customHeight="1" thickBot="1" x14ac:dyDescent="0.25"/>
    <row r="5" spans="2:9" ht="12.75" thickBot="1" x14ac:dyDescent="0.25">
      <c r="B5" s="934"/>
      <c r="C5" s="941">
        <v>2024</v>
      </c>
      <c r="D5" s="934"/>
      <c r="E5" s="934"/>
      <c r="F5" s="935"/>
      <c r="G5" s="300">
        <v>2025</v>
      </c>
      <c r="H5" s="937" t="s">
        <v>117</v>
      </c>
      <c r="I5" s="400"/>
    </row>
    <row r="6" spans="2:9" ht="12.75" thickBot="1" x14ac:dyDescent="0.25">
      <c r="B6" s="934"/>
      <c r="C6" s="300" t="s">
        <v>0</v>
      </c>
      <c r="D6" s="300" t="s">
        <v>1</v>
      </c>
      <c r="E6" s="300" t="s">
        <v>2</v>
      </c>
      <c r="F6" s="300" t="s">
        <v>3</v>
      </c>
      <c r="G6" s="300" t="s">
        <v>0</v>
      </c>
      <c r="H6" s="938"/>
      <c r="I6" s="400"/>
    </row>
    <row r="7" spans="2:9" ht="12.75" thickBot="1" x14ac:dyDescent="0.25">
      <c r="B7" s="872"/>
      <c r="C7" s="939" t="s">
        <v>9</v>
      </c>
      <c r="D7" s="936"/>
      <c r="E7" s="936"/>
      <c r="F7" s="936"/>
      <c r="G7" s="940"/>
      <c r="H7" s="557" t="s">
        <v>461</v>
      </c>
      <c r="I7" s="400"/>
    </row>
    <row r="8" spans="2:9" ht="12.75" thickBot="1" x14ac:dyDescent="0.25">
      <c r="B8" s="396" t="s">
        <v>462</v>
      </c>
      <c r="C8" s="558">
        <v>37.5</v>
      </c>
      <c r="D8" s="398">
        <v>37.4</v>
      </c>
      <c r="E8" s="398">
        <v>39.299999999999997</v>
      </c>
      <c r="F8" s="398">
        <v>42.2</v>
      </c>
      <c r="G8" s="398">
        <v>41.3</v>
      </c>
      <c r="H8" s="559">
        <v>-0.9</v>
      </c>
      <c r="I8" s="401"/>
    </row>
    <row r="9" spans="2:9" ht="12.75" thickBot="1" x14ac:dyDescent="0.25">
      <c r="B9" s="396" t="s">
        <v>463</v>
      </c>
      <c r="C9" s="558">
        <v>73.2</v>
      </c>
      <c r="D9" s="398">
        <v>73.5</v>
      </c>
      <c r="E9" s="398">
        <v>74.3</v>
      </c>
      <c r="F9" s="398">
        <v>76.3</v>
      </c>
      <c r="G9" s="398">
        <v>74.900000000000006</v>
      </c>
      <c r="H9" s="559">
        <v>-1.4</v>
      </c>
      <c r="I9" s="401"/>
    </row>
    <row r="10" spans="2:9" ht="12.75" thickBot="1" x14ac:dyDescent="0.25">
      <c r="B10" s="396" t="s">
        <v>464</v>
      </c>
      <c r="C10" s="558">
        <v>26.8</v>
      </c>
      <c r="D10" s="398">
        <v>26.5</v>
      </c>
      <c r="E10" s="398">
        <v>25.7</v>
      </c>
      <c r="F10" s="398">
        <v>23.7</v>
      </c>
      <c r="G10" s="398">
        <v>25.1</v>
      </c>
      <c r="H10" s="559">
        <v>1.4</v>
      </c>
      <c r="I10" s="401"/>
    </row>
    <row r="11" spans="2:9" ht="24.75" thickBot="1" x14ac:dyDescent="0.25">
      <c r="B11" s="396" t="s">
        <v>465</v>
      </c>
      <c r="C11" s="558">
        <v>59.3</v>
      </c>
      <c r="D11" s="398">
        <v>58.7</v>
      </c>
      <c r="E11" s="398">
        <v>60.6</v>
      </c>
      <c r="F11" s="398">
        <v>62.4</v>
      </c>
      <c r="G11" s="398">
        <v>62.2</v>
      </c>
      <c r="H11" s="559">
        <v>-0.2</v>
      </c>
      <c r="I11" s="401"/>
    </row>
    <row r="12" spans="2:9" ht="24.75" thickBot="1" x14ac:dyDescent="0.25">
      <c r="B12" s="396" t="s">
        <v>466</v>
      </c>
      <c r="C12" s="558">
        <v>0.5</v>
      </c>
      <c r="D12" s="398">
        <v>0.7</v>
      </c>
      <c r="E12" s="398">
        <v>0.6</v>
      </c>
      <c r="F12" s="398">
        <v>0.7</v>
      </c>
      <c r="G12" s="398">
        <v>0.6</v>
      </c>
      <c r="H12" s="559">
        <v>0.1</v>
      </c>
      <c r="I12" s="401"/>
    </row>
    <row r="13" spans="2:9" ht="24.75" thickBot="1" x14ac:dyDescent="0.25">
      <c r="B13" s="396" t="s">
        <v>467</v>
      </c>
      <c r="C13" s="558">
        <v>86.1</v>
      </c>
      <c r="D13" s="398">
        <v>47.7</v>
      </c>
      <c r="E13" s="398">
        <v>151.6</v>
      </c>
      <c r="F13" s="398">
        <v>306.3</v>
      </c>
      <c r="G13" s="398">
        <v>55.7</v>
      </c>
      <c r="H13" s="559">
        <v>-250.6</v>
      </c>
      <c r="I13" s="401"/>
    </row>
    <row r="14" spans="2:9" ht="12.75" thickBot="1" x14ac:dyDescent="0.25">
      <c r="B14" s="399"/>
      <c r="C14" s="939" t="s">
        <v>468</v>
      </c>
      <c r="D14" s="936"/>
      <c r="E14" s="936"/>
      <c r="F14" s="936"/>
      <c r="G14" s="936"/>
      <c r="H14" s="940"/>
      <c r="I14" s="401"/>
    </row>
    <row r="15" spans="2:9" ht="36.75" thickBot="1" x14ac:dyDescent="0.25">
      <c r="B15" s="8" t="s">
        <v>469</v>
      </c>
      <c r="C15" s="560">
        <v>8.6</v>
      </c>
      <c r="D15" s="561">
        <v>5.4</v>
      </c>
      <c r="E15" s="561">
        <v>5.6</v>
      </c>
      <c r="F15" s="561">
        <v>7.1</v>
      </c>
      <c r="G15" s="561">
        <v>7.1</v>
      </c>
      <c r="H15" s="562">
        <v>0</v>
      </c>
      <c r="I15" s="401"/>
    </row>
    <row r="28" spans="9:15" ht="14.25" x14ac:dyDescent="0.2">
      <c r="I28" s="930"/>
      <c r="J28" s="930"/>
      <c r="K28" s="930"/>
      <c r="L28" s="930"/>
      <c r="M28" s="930"/>
      <c r="N28" s="930"/>
      <c r="O28" s="930"/>
    </row>
    <row r="44" spans="4:4" x14ac:dyDescent="0.2">
      <c r="D44" s="720"/>
    </row>
  </sheetData>
  <mergeCells count="8">
    <mergeCell ref="I28:O28"/>
    <mergeCell ref="B3:H3"/>
    <mergeCell ref="B1:H1"/>
    <mergeCell ref="H5:H6"/>
    <mergeCell ref="C7:G7"/>
    <mergeCell ref="C5:F5"/>
    <mergeCell ref="B5:B7"/>
    <mergeCell ref="C14:H14"/>
  </mergeCells>
  <hyperlinks>
    <hyperlink ref="B1:H1" location="Cuprins_ro!B44" display="III. Datoria externă brută la 31.03.2023 (date provizorii)" xr:uid="{0FB8A6E0-D603-40D1-8CC0-C0AC0B09775B}"/>
    <hyperlink ref="B1:H1" location="Cuprins_ro!B40" display="III. Datoria externă brută la 31.03.2024 (date provizorii)" xr:uid="{59112034-89DE-456D-9F23-2770D2D6A278}"/>
    <hyperlink ref="B1:H1" location="Cuprins_ro!B40" display="III. Datoria externă brută la 31.03.2025 (date provizorii)" xr:uid="{B4D237AC-1D28-44DE-8C84-CC3136618E8D}"/>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O44"/>
  <sheetViews>
    <sheetView showGridLines="0" showRowColHeaders="0" zoomScaleNormal="100" workbookViewId="0"/>
  </sheetViews>
  <sheetFormatPr defaultRowHeight="12" x14ac:dyDescent="0.2"/>
  <cols>
    <col min="1" max="1" width="5.7109375" style="68" customWidth="1"/>
    <col min="2" max="2" width="67.28515625" style="68" customWidth="1"/>
    <col min="3" max="6" width="11.7109375" style="68" customWidth="1"/>
    <col min="7" max="7" width="11.5703125" style="68" customWidth="1"/>
    <col min="8" max="16384" width="9.140625" style="68"/>
  </cols>
  <sheetData>
    <row r="1" spans="2:7" s="607" customFormat="1" ht="14.25" x14ac:dyDescent="0.2">
      <c r="B1" s="930" t="s">
        <v>118</v>
      </c>
      <c r="C1" s="930"/>
      <c r="D1" s="930"/>
      <c r="E1" s="930"/>
      <c r="F1" s="930"/>
      <c r="G1" s="930"/>
    </row>
    <row r="3" spans="2:7" s="607" customFormat="1" ht="14.25" x14ac:dyDescent="0.2">
      <c r="B3" s="785" t="s">
        <v>92</v>
      </c>
      <c r="C3" s="785"/>
      <c r="D3" s="785"/>
      <c r="E3" s="785"/>
      <c r="F3" s="785"/>
      <c r="G3" s="785"/>
    </row>
    <row r="4" spans="2:7" ht="5.0999999999999996" customHeight="1" x14ac:dyDescent="0.2"/>
    <row r="5" spans="2:7" ht="15.75" customHeight="1" thickBot="1" x14ac:dyDescent="0.25">
      <c r="B5" s="942"/>
      <c r="C5" s="861">
        <v>2024</v>
      </c>
      <c r="D5" s="855"/>
      <c r="E5" s="855"/>
      <c r="F5" s="862"/>
      <c r="G5" s="7">
        <v>2025</v>
      </c>
    </row>
    <row r="6" spans="2:7" ht="12.75" thickBot="1" x14ac:dyDescent="0.25">
      <c r="B6" s="942"/>
      <c r="C6" s="604" t="s">
        <v>0</v>
      </c>
      <c r="D6" s="606" t="s">
        <v>1</v>
      </c>
      <c r="E6" s="606" t="s">
        <v>2</v>
      </c>
      <c r="F6" s="606" t="s">
        <v>3</v>
      </c>
      <c r="G6" s="604" t="s">
        <v>0</v>
      </c>
    </row>
    <row r="7" spans="2:7" ht="12.75" thickBot="1" x14ac:dyDescent="0.25">
      <c r="B7" s="95"/>
      <c r="C7" s="943" t="s">
        <v>270</v>
      </c>
      <c r="D7" s="944"/>
      <c r="E7" s="944"/>
      <c r="F7" s="944"/>
      <c r="G7" s="945"/>
    </row>
    <row r="8" spans="2:7" ht="13.5" thickTop="1" thickBot="1" x14ac:dyDescent="0.25">
      <c r="B8" s="64" t="s">
        <v>470</v>
      </c>
      <c r="C8" s="57">
        <v>175.26</v>
      </c>
      <c r="D8" s="57">
        <v>277.79000000000002</v>
      </c>
      <c r="E8" s="57">
        <v>273.56</v>
      </c>
      <c r="F8" s="57">
        <v>228.09</v>
      </c>
      <c r="G8" s="57">
        <v>232.78</v>
      </c>
    </row>
    <row r="9" spans="2:7" ht="25.5" thickTop="1" thickBot="1" x14ac:dyDescent="0.25">
      <c r="B9" s="424" t="s">
        <v>471</v>
      </c>
      <c r="C9" s="41">
        <v>76.739999999999995</v>
      </c>
      <c r="D9" s="41">
        <v>134.33000000000001</v>
      </c>
      <c r="E9" s="41">
        <v>155.27000000000001</v>
      </c>
      <c r="F9" s="41">
        <v>101.37</v>
      </c>
      <c r="G9" s="41">
        <v>142.19</v>
      </c>
    </row>
    <row r="10" spans="2:7" ht="13.5" thickTop="1" thickBot="1" x14ac:dyDescent="0.25">
      <c r="B10" s="66" t="s">
        <v>472</v>
      </c>
      <c r="C10" s="334">
        <v>70.91</v>
      </c>
      <c r="D10" s="334">
        <v>121.51</v>
      </c>
      <c r="E10" s="334">
        <v>152.33000000000001</v>
      </c>
      <c r="F10" s="334">
        <v>87.8</v>
      </c>
      <c r="G10" s="334">
        <v>139.01</v>
      </c>
    </row>
    <row r="11" spans="2:7" ht="13.5" thickTop="1" thickBot="1" x14ac:dyDescent="0.25">
      <c r="B11" s="425" t="s">
        <v>473</v>
      </c>
      <c r="C11" s="230">
        <v>98.52</v>
      </c>
      <c r="D11" s="230">
        <v>143.46</v>
      </c>
      <c r="E11" s="230">
        <v>118.29</v>
      </c>
      <c r="F11" s="230">
        <v>126.72</v>
      </c>
      <c r="G11" s="230">
        <v>90.59</v>
      </c>
    </row>
    <row r="12" spans="2:7" ht="13.5" thickTop="1" thickBot="1" x14ac:dyDescent="0.25">
      <c r="B12" s="112"/>
      <c r="C12" s="946" t="s">
        <v>474</v>
      </c>
      <c r="D12" s="947"/>
      <c r="E12" s="947"/>
      <c r="F12" s="947"/>
      <c r="G12" s="947"/>
    </row>
    <row r="13" spans="2:7" ht="13.5" thickTop="1" thickBot="1" x14ac:dyDescent="0.25">
      <c r="B13" s="113" t="s">
        <v>470</v>
      </c>
      <c r="C13" s="231">
        <v>12.8</v>
      </c>
      <c r="D13" s="231">
        <v>20</v>
      </c>
      <c r="E13" s="231">
        <v>19</v>
      </c>
      <c r="F13" s="231">
        <v>15</v>
      </c>
      <c r="G13" s="231">
        <v>17.670000000000002</v>
      </c>
    </row>
    <row r="14" spans="2:7" ht="25.5" thickTop="1" thickBot="1" x14ac:dyDescent="0.25">
      <c r="B14" s="424" t="s">
        <v>471</v>
      </c>
      <c r="C14" s="232">
        <v>5.6</v>
      </c>
      <c r="D14" s="232">
        <v>9.6999999999999993</v>
      </c>
      <c r="E14" s="232">
        <v>10.8</v>
      </c>
      <c r="F14" s="232">
        <v>6.7</v>
      </c>
      <c r="G14" s="232">
        <v>10.8</v>
      </c>
    </row>
    <row r="15" spans="2:7" ht="13.5" thickTop="1" thickBot="1" x14ac:dyDescent="0.25">
      <c r="B15" s="66" t="s">
        <v>472</v>
      </c>
      <c r="C15" s="349">
        <v>5.2</v>
      </c>
      <c r="D15" s="349">
        <v>8.6999999999999993</v>
      </c>
      <c r="E15" s="349">
        <v>10.6</v>
      </c>
      <c r="F15" s="349">
        <v>5.8</v>
      </c>
      <c r="G15" s="349">
        <v>10.55</v>
      </c>
    </row>
    <row r="16" spans="2:7" ht="12.75" thickTop="1" x14ac:dyDescent="0.2">
      <c r="B16" s="425" t="s">
        <v>473</v>
      </c>
      <c r="C16" s="232">
        <v>7.2</v>
      </c>
      <c r="D16" s="232">
        <v>10.3</v>
      </c>
      <c r="E16" s="232">
        <v>8.1999999999999993</v>
      </c>
      <c r="F16" s="232">
        <v>8.3000000000000007</v>
      </c>
      <c r="G16" s="232">
        <v>6.88</v>
      </c>
    </row>
    <row r="29" spans="8:15" ht="14.25" x14ac:dyDescent="0.2">
      <c r="H29" s="930"/>
      <c r="I29" s="930"/>
      <c r="J29" s="930"/>
      <c r="K29" s="930"/>
      <c r="L29" s="930"/>
      <c r="M29" s="930"/>
      <c r="N29" s="930"/>
      <c r="O29" s="930"/>
    </row>
    <row r="44" spans="4:4" x14ac:dyDescent="0.2">
      <c r="D44" s="720"/>
    </row>
  </sheetData>
  <mergeCells count="7">
    <mergeCell ref="B3:G3"/>
    <mergeCell ref="B1:G1"/>
    <mergeCell ref="H29:O29"/>
    <mergeCell ref="B5:B6"/>
    <mergeCell ref="C5:F5"/>
    <mergeCell ref="C7:G7"/>
    <mergeCell ref="C12:G12"/>
  </mergeCells>
  <hyperlinks>
    <hyperlink ref="B1:G1" location="Cuprins_ro!B44" display="III. Datoria externă brută la 31.03.2023 (date provizorii)" xr:uid="{7081645A-970A-4C45-BF80-FC7821436648}"/>
    <hyperlink ref="B1:G1" location="Cuprins_ro!B40" display="III. Datoria externă brută la 31.03.2024 (date provizorii)" xr:uid="{DD7E30E2-6DA1-4AAB-8914-5DF4D19AEEC1}"/>
    <hyperlink ref="B1:G1" location="Cuprins_ro!B40" display="III. Datoria externă brută la 31.03.2025 (date provizorii)" xr:uid="{722259E2-206E-4F29-A5C4-10FA1D5B50F3}"/>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R44"/>
  <sheetViews>
    <sheetView showGridLines="0" showRowColHeaders="0" zoomScaleNormal="100" workbookViewId="0"/>
  </sheetViews>
  <sheetFormatPr defaultColWidth="9.140625" defaultRowHeight="12" x14ac:dyDescent="0.2"/>
  <cols>
    <col min="1" max="1" width="5.7109375" style="70" customWidth="1"/>
    <col min="2" max="2" width="30.140625" style="70" customWidth="1"/>
    <col min="3" max="7" width="11.7109375" style="70" customWidth="1"/>
    <col min="8" max="8" width="3" style="70" customWidth="1"/>
    <col min="9" max="9" width="20.7109375" style="70" customWidth="1"/>
    <col min="10" max="10" width="20.140625" style="70" customWidth="1"/>
    <col min="11" max="16384" width="9.140625" style="70"/>
  </cols>
  <sheetData>
    <row r="1" spans="2:10" s="607" customFormat="1" ht="14.25" x14ac:dyDescent="0.2">
      <c r="B1" s="930" t="s">
        <v>118</v>
      </c>
      <c r="C1" s="930"/>
      <c r="D1" s="930"/>
      <c r="E1" s="930"/>
      <c r="F1" s="930"/>
      <c r="G1" s="930"/>
      <c r="H1" s="930"/>
      <c r="I1" s="930"/>
      <c r="J1" s="930"/>
    </row>
    <row r="2" spans="2:10" ht="12" customHeight="1" x14ac:dyDescent="0.2"/>
    <row r="3" spans="2:10" s="71" customFormat="1" ht="30" customHeight="1" x14ac:dyDescent="0.2">
      <c r="B3" s="948" t="s">
        <v>202</v>
      </c>
      <c r="C3" s="948"/>
      <c r="D3" s="948"/>
      <c r="E3" s="948"/>
      <c r="F3" s="948"/>
      <c r="G3" s="948"/>
      <c r="H3" s="948"/>
      <c r="I3" s="948"/>
      <c r="J3" s="948"/>
    </row>
    <row r="4" spans="2:10" ht="5.0999999999999996" customHeight="1" x14ac:dyDescent="0.2">
      <c r="B4" s="954"/>
      <c r="C4" s="954"/>
      <c r="D4" s="954"/>
      <c r="E4" s="91"/>
    </row>
    <row r="5" spans="2:10" s="111" customFormat="1" ht="14.25" x14ac:dyDescent="0.2">
      <c r="B5" s="955" t="s">
        <v>203</v>
      </c>
      <c r="C5" s="955"/>
      <c r="D5" s="955"/>
      <c r="E5" s="955"/>
      <c r="F5" s="955"/>
      <c r="G5" s="955"/>
      <c r="H5" s="955"/>
      <c r="I5" s="955"/>
      <c r="J5" s="956"/>
    </row>
    <row r="6" spans="2:10" ht="4.5" customHeight="1" x14ac:dyDescent="0.2"/>
    <row r="28" spans="10:18" ht="14.25" x14ac:dyDescent="0.2">
      <c r="J28" s="930"/>
      <c r="K28" s="930"/>
      <c r="L28" s="930"/>
      <c r="M28" s="930"/>
      <c r="N28" s="930"/>
      <c r="O28" s="930"/>
      <c r="P28" s="930"/>
      <c r="Q28" s="930"/>
      <c r="R28" s="930"/>
    </row>
    <row r="33" spans="2:10" ht="15" customHeight="1" x14ac:dyDescent="0.2">
      <c r="B33" s="949"/>
      <c r="C33" s="951">
        <v>2024</v>
      </c>
      <c r="D33" s="952"/>
      <c r="E33" s="952"/>
      <c r="F33" s="953"/>
      <c r="G33" s="403">
        <v>2025</v>
      </c>
      <c r="H33" s="402"/>
      <c r="I33" s="402"/>
      <c r="J33" s="402"/>
    </row>
    <row r="34" spans="2:10" s="715" customFormat="1" ht="10.5" x14ac:dyDescent="0.15">
      <c r="B34" s="950"/>
      <c r="C34" s="714" t="s">
        <v>0</v>
      </c>
      <c r="D34" s="714" t="s">
        <v>1</v>
      </c>
      <c r="E34" s="714" t="s">
        <v>2</v>
      </c>
      <c r="F34" s="714" t="s">
        <v>3</v>
      </c>
      <c r="G34" s="714" t="s">
        <v>0</v>
      </c>
      <c r="I34" s="716"/>
      <c r="J34" s="716" t="s">
        <v>116</v>
      </c>
    </row>
    <row r="35" spans="2:10" s="402" customFormat="1" ht="10.5" x14ac:dyDescent="0.15">
      <c r="B35" s="241" t="s">
        <v>454</v>
      </c>
      <c r="C35" s="150">
        <v>3751.41</v>
      </c>
      <c r="D35" s="150">
        <v>3656.4599999999996</v>
      </c>
      <c r="E35" s="150">
        <v>4009.4600000000005</v>
      </c>
      <c r="F35" s="150">
        <v>4310.26</v>
      </c>
      <c r="G35" s="150">
        <v>4343.26</v>
      </c>
      <c r="I35" s="404" t="s">
        <v>304</v>
      </c>
      <c r="J35" s="150">
        <v>3965.5800000000004</v>
      </c>
    </row>
    <row r="36" spans="2:10" s="402" customFormat="1" ht="10.5" x14ac:dyDescent="0.15">
      <c r="B36" s="241" t="s">
        <v>456</v>
      </c>
      <c r="C36" s="150">
        <v>1.5</v>
      </c>
      <c r="D36" s="150">
        <v>1.75</v>
      </c>
      <c r="E36" s="150">
        <v>1.96</v>
      </c>
      <c r="F36" s="150">
        <v>2.23</v>
      </c>
      <c r="G36" s="150">
        <v>2.46</v>
      </c>
      <c r="I36" s="404" t="s">
        <v>475</v>
      </c>
      <c r="J36" s="150">
        <v>375.22</v>
      </c>
    </row>
    <row r="37" spans="2:10" s="402" customFormat="1" ht="10.5" x14ac:dyDescent="0.15">
      <c r="B37" s="241" t="s">
        <v>457</v>
      </c>
      <c r="C37" s="150">
        <v>3749.91</v>
      </c>
      <c r="D37" s="150">
        <v>3654.7099999999996</v>
      </c>
      <c r="E37" s="150">
        <v>4007.5000000000005</v>
      </c>
      <c r="F37" s="150">
        <v>4308.0300000000007</v>
      </c>
      <c r="G37" s="150">
        <v>4340.8</v>
      </c>
      <c r="I37" s="404" t="s">
        <v>476</v>
      </c>
      <c r="J37" s="150">
        <v>2.46</v>
      </c>
    </row>
    <row r="38" spans="2:10" s="68" customFormat="1" ht="33.75" customHeight="1" x14ac:dyDescent="0.2">
      <c r="B38" s="76"/>
    </row>
    <row r="39" spans="2:10" s="68" customFormat="1" ht="11.25" customHeight="1" x14ac:dyDescent="0.2">
      <c r="B39" s="92"/>
    </row>
    <row r="42" spans="2:10" x14ac:dyDescent="0.2">
      <c r="C42" s="94"/>
      <c r="D42" s="94"/>
      <c r="E42" s="94"/>
      <c r="F42" s="94"/>
      <c r="G42" s="94"/>
    </row>
    <row r="44" spans="2:10" x14ac:dyDescent="0.2">
      <c r="D44" s="721"/>
    </row>
  </sheetData>
  <mergeCells count="7">
    <mergeCell ref="B3:J3"/>
    <mergeCell ref="B1:J1"/>
    <mergeCell ref="B33:B34"/>
    <mergeCell ref="C33:F33"/>
    <mergeCell ref="B4:D4"/>
    <mergeCell ref="B5:J5"/>
    <mergeCell ref="J28:R28"/>
  </mergeCells>
  <hyperlinks>
    <hyperlink ref="B1:J1" location="Cuprins_ro!B44" display="III. Datoria externă brută la 31.03.2023 (date provizorii)" xr:uid="{79265BB1-9881-4595-B0AE-5698CCCCB863}"/>
    <hyperlink ref="B1:J1" location="Cuprins_ro!B40" display="III. Datoria externă brută la 31.03.2024 (date provizorii)" xr:uid="{C9533D48-F34C-43C9-8134-14FFE4D5F3DC}"/>
    <hyperlink ref="B1:J1" location="Cuprins_ro!B40" display="III. Datoria externă brută la 31.03.2025 (date provizorii)" xr:uid="{48B9567D-8EFE-4CBF-AC65-5D0DF08E977F}"/>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44"/>
  <sheetViews>
    <sheetView showGridLines="0" showRowColHeaders="0" zoomScaleNormal="100" workbookViewId="0"/>
  </sheetViews>
  <sheetFormatPr defaultRowHeight="12" x14ac:dyDescent="0.2"/>
  <cols>
    <col min="1" max="1" width="5.7109375" style="68" customWidth="1"/>
    <col min="2" max="2" width="63" style="68" customWidth="1"/>
    <col min="3" max="7" width="12" style="68" customWidth="1"/>
    <col min="8" max="16384" width="9.140625" style="68"/>
  </cols>
  <sheetData>
    <row r="1" spans="1:10" s="607" customFormat="1" ht="14.25" x14ac:dyDescent="0.2">
      <c r="B1" s="930" t="s">
        <v>118</v>
      </c>
      <c r="C1" s="930"/>
      <c r="D1" s="930"/>
      <c r="E1" s="930"/>
      <c r="F1" s="930"/>
      <c r="G1" s="930"/>
    </row>
    <row r="3" spans="1:10" s="607" customFormat="1" ht="14.25" x14ac:dyDescent="0.2">
      <c r="B3" s="948" t="s">
        <v>98</v>
      </c>
      <c r="C3" s="948"/>
      <c r="D3" s="948"/>
      <c r="E3" s="948"/>
      <c r="F3" s="948"/>
      <c r="G3" s="948"/>
    </row>
    <row r="4" spans="1:10" ht="3.75" customHeight="1" thickBot="1" x14ac:dyDescent="0.25"/>
    <row r="5" spans="1:10" ht="15.75" thickBot="1" x14ac:dyDescent="0.3">
      <c r="B5" s="276"/>
      <c r="C5" s="959">
        <v>2024</v>
      </c>
      <c r="D5" s="960"/>
      <c r="E5" s="960"/>
      <c r="F5" s="961"/>
      <c r="G5" s="482">
        <v>2025</v>
      </c>
      <c r="H5"/>
      <c r="I5"/>
      <c r="J5"/>
    </row>
    <row r="6" spans="1:10" ht="12.75" thickBot="1" x14ac:dyDescent="0.25">
      <c r="B6" s="294"/>
      <c r="C6" s="295" t="s">
        <v>0</v>
      </c>
      <c r="D6" s="296" t="s">
        <v>259</v>
      </c>
      <c r="E6" s="296" t="s">
        <v>260</v>
      </c>
      <c r="F6" s="296" t="s">
        <v>93</v>
      </c>
      <c r="G6" s="296" t="s">
        <v>0</v>
      </c>
    </row>
    <row r="7" spans="1:10" ht="13.5" thickTop="1" thickBot="1" x14ac:dyDescent="0.25">
      <c r="B7" s="280" t="s">
        <v>477</v>
      </c>
      <c r="C7" s="279">
        <v>349.33</v>
      </c>
      <c r="D7" s="279">
        <v>295.36</v>
      </c>
      <c r="E7" s="279">
        <v>255.37</v>
      </c>
      <c r="F7" s="279">
        <v>443.86</v>
      </c>
      <c r="G7" s="279">
        <v>381.41</v>
      </c>
    </row>
    <row r="8" spans="1:10" ht="12.75" thickBot="1" x14ac:dyDescent="0.25">
      <c r="B8" s="281" t="s">
        <v>478</v>
      </c>
      <c r="C8" s="282">
        <v>1.5</v>
      </c>
      <c r="D8" s="282">
        <v>1.75</v>
      </c>
      <c r="E8" s="282">
        <v>1.96</v>
      </c>
      <c r="F8" s="282">
        <v>2.23</v>
      </c>
      <c r="G8" s="282">
        <v>2.46</v>
      </c>
    </row>
    <row r="9" spans="1:10" ht="12.75" thickBot="1" x14ac:dyDescent="0.25">
      <c r="B9" s="285" t="s">
        <v>374</v>
      </c>
      <c r="C9" s="286">
        <v>0.44</v>
      </c>
      <c r="D9" s="286">
        <v>0.47</v>
      </c>
      <c r="E9" s="286">
        <v>0.45</v>
      </c>
      <c r="F9" s="286">
        <v>0.49</v>
      </c>
      <c r="G9" s="286">
        <v>0.5</v>
      </c>
    </row>
    <row r="10" spans="1:10" ht="12.75" thickBot="1" x14ac:dyDescent="0.25">
      <c r="B10" s="292" t="s">
        <v>479</v>
      </c>
      <c r="C10" s="286">
        <v>1.06</v>
      </c>
      <c r="D10" s="286">
        <v>1.28</v>
      </c>
      <c r="E10" s="286">
        <v>1.51</v>
      </c>
      <c r="F10" s="286">
        <v>1.74</v>
      </c>
      <c r="G10" s="286">
        <v>1.96</v>
      </c>
    </row>
    <row r="11" spans="1:10" ht="12.75" thickBot="1" x14ac:dyDescent="0.25">
      <c r="A11" s="287"/>
      <c r="B11" s="281" t="s">
        <v>480</v>
      </c>
      <c r="C11" s="282">
        <v>347.83</v>
      </c>
      <c r="D11" s="282">
        <v>293.61</v>
      </c>
      <c r="E11" s="282">
        <v>253.41</v>
      </c>
      <c r="F11" s="282">
        <v>441.63</v>
      </c>
      <c r="G11" s="282">
        <v>378.95</v>
      </c>
    </row>
    <row r="12" spans="1:10" ht="12.75" thickBot="1" x14ac:dyDescent="0.25">
      <c r="B12" s="283" t="s">
        <v>304</v>
      </c>
      <c r="C12" s="284">
        <v>347.83</v>
      </c>
      <c r="D12" s="284">
        <v>293.61</v>
      </c>
      <c r="E12" s="284">
        <v>253.41</v>
      </c>
      <c r="F12" s="284">
        <v>441.63</v>
      </c>
      <c r="G12" s="284">
        <v>378.95</v>
      </c>
    </row>
    <row r="13" spans="1:10" ht="12.75" thickBot="1" x14ac:dyDescent="0.25">
      <c r="B13" s="426" t="s">
        <v>481</v>
      </c>
      <c r="C13" s="427">
        <v>11.24</v>
      </c>
      <c r="D13" s="427">
        <v>3.88</v>
      </c>
      <c r="E13" s="427">
        <v>3.83</v>
      </c>
      <c r="F13" s="427">
        <v>3.68</v>
      </c>
      <c r="G13" s="427">
        <v>3.71</v>
      </c>
    </row>
    <row r="14" spans="1:10" ht="12.75" thickBot="1" x14ac:dyDescent="0.25">
      <c r="B14" s="289" t="s">
        <v>399</v>
      </c>
      <c r="C14" s="290">
        <v>11.25</v>
      </c>
      <c r="D14" s="290">
        <v>11.18</v>
      </c>
      <c r="E14" s="290">
        <v>12.38</v>
      </c>
      <c r="F14" s="290">
        <v>11.93</v>
      </c>
      <c r="G14" s="290">
        <v>12.37</v>
      </c>
    </row>
    <row r="15" spans="1:10" ht="12.75" thickBot="1" x14ac:dyDescent="0.25">
      <c r="B15" s="281" t="s">
        <v>480</v>
      </c>
      <c r="C15" s="282">
        <v>11.25</v>
      </c>
      <c r="D15" s="282">
        <v>11.18</v>
      </c>
      <c r="E15" s="282">
        <v>12.38</v>
      </c>
      <c r="F15" s="282">
        <v>11.93</v>
      </c>
      <c r="G15" s="282">
        <v>12.37</v>
      </c>
    </row>
    <row r="16" spans="1:10" ht="12.75" thickBot="1" x14ac:dyDescent="0.25">
      <c r="B16" s="283" t="s">
        <v>304</v>
      </c>
      <c r="C16" s="284">
        <v>11.25</v>
      </c>
      <c r="D16" s="284">
        <v>11.18</v>
      </c>
      <c r="E16" s="284">
        <v>12.38</v>
      </c>
      <c r="F16" s="284">
        <v>11.93</v>
      </c>
      <c r="G16" s="284">
        <v>12.37</v>
      </c>
    </row>
    <row r="17" spans="2:9" x14ac:dyDescent="0.2">
      <c r="B17" s="99" t="s">
        <v>327</v>
      </c>
      <c r="C17" s="288">
        <v>360.58</v>
      </c>
      <c r="D17" s="288">
        <v>306.54000000000002</v>
      </c>
      <c r="E17" s="288">
        <v>267.75</v>
      </c>
      <c r="F17" s="288">
        <v>455.79</v>
      </c>
      <c r="G17" s="288">
        <v>393.78</v>
      </c>
    </row>
    <row r="18" spans="2:9" ht="24" customHeight="1" x14ac:dyDescent="0.2">
      <c r="B18" s="957" t="s">
        <v>482</v>
      </c>
      <c r="C18" s="958"/>
      <c r="D18" s="958"/>
      <c r="E18" s="958"/>
      <c r="F18" s="958"/>
      <c r="G18" s="958"/>
    </row>
    <row r="19" spans="2:9" x14ac:dyDescent="0.2">
      <c r="B19" s="585" t="s">
        <v>364</v>
      </c>
    </row>
    <row r="31" spans="2:9" ht="14.25" x14ac:dyDescent="0.2">
      <c r="H31" s="930"/>
      <c r="I31" s="930"/>
    </row>
    <row r="44" spans="4:4" x14ac:dyDescent="0.2">
      <c r="D44" s="720"/>
    </row>
  </sheetData>
  <mergeCells count="5">
    <mergeCell ref="B1:G1"/>
    <mergeCell ref="H31:I31"/>
    <mergeCell ref="B18:G18"/>
    <mergeCell ref="C5:F5"/>
    <mergeCell ref="B3:G3"/>
  </mergeCells>
  <hyperlinks>
    <hyperlink ref="B1:G1" location="Cuprins_ro!B44" display="III. Datoria externă brută la 31.03.2023 (date provizorii)" xr:uid="{C49C853C-9676-4BCB-A72D-624058436B9E}"/>
    <hyperlink ref="B1:G1" location="Cuprins_ro!B40" display="III. Datoria externă brută la 31.03.2024 (date provizorii)" xr:uid="{910DE753-8C8D-45F2-8B81-07A8E5E8CDAD}"/>
    <hyperlink ref="B1:G1" location="Cuprins_ro!B40" display="III. Datoria externă brută la 31.03.2025 (date provizorii)" xr:uid="{E5B9E9D7-1EC6-44FD-85EA-79DADAC082F2}"/>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T47"/>
  <sheetViews>
    <sheetView showGridLines="0" showRowColHeaders="0" zoomScaleNormal="100" workbookViewId="0"/>
  </sheetViews>
  <sheetFormatPr defaultColWidth="9.140625" defaultRowHeight="12.75" x14ac:dyDescent="0.2"/>
  <cols>
    <col min="1" max="1" width="5.7109375" style="234" customWidth="1"/>
    <col min="2" max="2" width="37.140625" style="234" customWidth="1"/>
    <col min="3" max="7" width="12.85546875" style="234" customWidth="1"/>
    <col min="8" max="16384" width="9.140625" style="234"/>
  </cols>
  <sheetData>
    <row r="1" spans="2:17" s="607" customFormat="1" ht="14.25" x14ac:dyDescent="0.2">
      <c r="B1" s="752" t="s">
        <v>130</v>
      </c>
      <c r="C1" s="753"/>
      <c r="D1" s="753"/>
      <c r="E1" s="753"/>
      <c r="F1" s="753"/>
      <c r="G1" s="753"/>
    </row>
    <row r="2" spans="2:17" ht="11.25" customHeight="1" x14ac:dyDescent="0.2">
      <c r="B2" s="772"/>
      <c r="C2" s="773"/>
      <c r="D2" s="773"/>
      <c r="E2" s="773"/>
      <c r="F2" s="773"/>
      <c r="G2" s="773"/>
    </row>
    <row r="3" spans="2:17" s="626" customFormat="1" ht="14.25" x14ac:dyDescent="0.25">
      <c r="B3" s="754" t="s">
        <v>140</v>
      </c>
      <c r="C3" s="754"/>
      <c r="D3" s="754"/>
      <c r="E3" s="754"/>
      <c r="F3" s="754"/>
      <c r="G3" s="754"/>
      <c r="H3" s="237"/>
    </row>
    <row r="4" spans="2:17" ht="5.0999999999999996" customHeight="1" x14ac:dyDescent="0.2">
      <c r="B4" s="233"/>
      <c r="C4" s="19"/>
      <c r="D4" s="19"/>
      <c r="E4" s="19"/>
      <c r="F4" s="19"/>
      <c r="G4" s="19"/>
      <c r="H4" s="235"/>
      <c r="I4" s="235"/>
      <c r="J4" s="235"/>
      <c r="K4" s="235"/>
      <c r="L4" s="235"/>
      <c r="M4" s="235"/>
      <c r="N4" s="235"/>
      <c r="O4" s="235"/>
    </row>
    <row r="5" spans="2:17" s="238" customFormat="1" ht="14.25" x14ac:dyDescent="0.2">
      <c r="B5" s="769" t="s">
        <v>50</v>
      </c>
      <c r="C5" s="769"/>
      <c r="D5" s="769"/>
      <c r="E5" s="769"/>
      <c r="F5" s="769"/>
      <c r="G5" s="769"/>
      <c r="H5" s="236"/>
      <c r="I5" s="237"/>
      <c r="J5" s="237"/>
      <c r="K5" s="237"/>
      <c r="L5" s="237"/>
      <c r="M5" s="237"/>
      <c r="N5" s="237"/>
      <c r="O5" s="237"/>
    </row>
    <row r="6" spans="2:17" x14ac:dyDescent="0.2">
      <c r="C6" s="239"/>
      <c r="D6" s="239"/>
      <c r="E6" s="239"/>
      <c r="F6" s="239"/>
      <c r="G6" s="239"/>
      <c r="Q6" s="239"/>
    </row>
    <row r="28" spans="2:16" ht="15" customHeight="1" x14ac:dyDescent="0.2">
      <c r="B28" s="770"/>
      <c r="C28" s="774">
        <v>2024</v>
      </c>
      <c r="D28" s="775"/>
      <c r="E28" s="775"/>
      <c r="F28" s="775"/>
      <c r="G28" s="240">
        <v>2025</v>
      </c>
    </row>
    <row r="29" spans="2:16" s="245" customFormat="1" ht="10.5" x14ac:dyDescent="0.15">
      <c r="B29" s="771"/>
      <c r="C29" s="240" t="s">
        <v>0</v>
      </c>
      <c r="D29" s="240" t="s">
        <v>1</v>
      </c>
      <c r="E29" s="240" t="s">
        <v>2</v>
      </c>
      <c r="F29" s="240" t="s">
        <v>3</v>
      </c>
      <c r="G29" s="240" t="s">
        <v>0</v>
      </c>
    </row>
    <row r="30" spans="2:16" s="245" customFormat="1" ht="10.5" x14ac:dyDescent="0.15">
      <c r="B30" s="241" t="s">
        <v>283</v>
      </c>
      <c r="C30" s="242">
        <f>SUM(C31:C32)</f>
        <v>93.839367884402591</v>
      </c>
      <c r="D30" s="242">
        <f>SUM(D31:D32)</f>
        <v>92.082927584101952</v>
      </c>
      <c r="E30" s="242">
        <f>SUM(E31:E32)</f>
        <v>81.442440897152721</v>
      </c>
      <c r="F30" s="242">
        <f>SUM(F31:F32)</f>
        <v>89.294879237960771</v>
      </c>
      <c r="G30" s="242">
        <v>102.7598802614018</v>
      </c>
      <c r="K30" s="627"/>
      <c r="L30" s="628"/>
      <c r="M30" s="628"/>
      <c r="N30" s="628"/>
      <c r="O30" s="628"/>
      <c r="P30" s="628"/>
    </row>
    <row r="31" spans="2:16" s="245" customFormat="1" ht="10.5" x14ac:dyDescent="0.15">
      <c r="B31" s="241" t="s">
        <v>284</v>
      </c>
      <c r="C31" s="430">
        <v>35.541098449429029</v>
      </c>
      <c r="D31" s="430">
        <v>32.71583668033724</v>
      </c>
      <c r="E31" s="430">
        <v>27.646158765202284</v>
      </c>
      <c r="F31" s="430">
        <v>31.052206265092234</v>
      </c>
      <c r="G31" s="430">
        <v>33.4</v>
      </c>
      <c r="L31" s="628"/>
      <c r="M31" s="628"/>
      <c r="N31" s="628"/>
      <c r="O31" s="628"/>
      <c r="P31" s="628"/>
    </row>
    <row r="32" spans="2:16" s="245" customFormat="1" ht="10.5" x14ac:dyDescent="0.15">
      <c r="B32" s="241" t="s">
        <v>285</v>
      </c>
      <c r="C32" s="430">
        <v>58.298269434973562</v>
      </c>
      <c r="D32" s="430">
        <v>59.367090903764705</v>
      </c>
      <c r="E32" s="430">
        <v>53.796282131950434</v>
      </c>
      <c r="F32" s="430">
        <v>58.242672972868533</v>
      </c>
      <c r="G32" s="430">
        <v>69.421587302944005</v>
      </c>
      <c r="L32" s="628"/>
      <c r="M32" s="628"/>
      <c r="N32" s="628"/>
      <c r="O32" s="628"/>
      <c r="P32" s="628"/>
    </row>
    <row r="33" spans="2:20" ht="6.75" customHeight="1" x14ac:dyDescent="0.2">
      <c r="B33" s="244"/>
      <c r="J33" s="245"/>
      <c r="K33" s="245"/>
      <c r="L33" s="245"/>
      <c r="M33" s="245"/>
      <c r="N33" s="245"/>
    </row>
    <row r="34" spans="2:20" x14ac:dyDescent="0.2">
      <c r="B34" s="246"/>
      <c r="C34" s="247" t="s">
        <v>120</v>
      </c>
      <c r="D34" s="247" t="s">
        <v>121</v>
      </c>
      <c r="E34" s="247" t="s">
        <v>122</v>
      </c>
      <c r="F34" s="247" t="s">
        <v>102</v>
      </c>
      <c r="G34" s="247" t="s">
        <v>123</v>
      </c>
    </row>
    <row r="35" spans="2:20" s="245" customFormat="1" ht="10.5" x14ac:dyDescent="0.15">
      <c r="B35" s="248" t="s">
        <v>286</v>
      </c>
      <c r="C35" s="242">
        <f>SUM(C36:C37)</f>
        <v>125.04239463754941</v>
      </c>
      <c r="D35" s="242">
        <f>SUM(D36:D37)</f>
        <v>121.46590036450317</v>
      </c>
      <c r="E35" s="242">
        <f>SUM(E36:E37)</f>
        <v>124.05882827563372</v>
      </c>
      <c r="F35" s="242">
        <f>SUM(F36:F37)</f>
        <v>121.10839687610232</v>
      </c>
      <c r="G35" s="242">
        <v>122.22094796528647</v>
      </c>
      <c r="K35" s="20"/>
      <c r="L35" s="627"/>
      <c r="M35" s="627"/>
      <c r="N35" s="627"/>
      <c r="O35" s="627"/>
      <c r="P35" s="627"/>
      <c r="Q35" s="627"/>
      <c r="R35" s="627"/>
      <c r="S35" s="627"/>
      <c r="T35" s="629"/>
    </row>
    <row r="36" spans="2:20" s="245" customFormat="1" ht="10.5" x14ac:dyDescent="0.15">
      <c r="B36" s="248" t="s">
        <v>287</v>
      </c>
      <c r="C36" s="242">
        <v>45.289190309527967</v>
      </c>
      <c r="D36" s="242">
        <v>44.626966284326365</v>
      </c>
      <c r="E36" s="242">
        <v>46.236175605630194</v>
      </c>
      <c r="F36" s="242">
        <v>45.202012709652678</v>
      </c>
      <c r="G36" s="242">
        <v>44.622619128105654</v>
      </c>
      <c r="K36" s="20"/>
      <c r="M36" s="627"/>
      <c r="N36" s="627"/>
      <c r="O36" s="627"/>
      <c r="P36" s="627"/>
      <c r="Q36" s="627"/>
      <c r="R36" s="627"/>
      <c r="S36" s="627"/>
      <c r="T36" s="629"/>
    </row>
    <row r="37" spans="2:20" s="245" customFormat="1" ht="10.5" x14ac:dyDescent="0.15">
      <c r="B37" s="248" t="s">
        <v>288</v>
      </c>
      <c r="C37" s="242">
        <v>79.75320432802144</v>
      </c>
      <c r="D37" s="242">
        <v>76.838934080176799</v>
      </c>
      <c r="E37" s="242">
        <v>77.822652670003521</v>
      </c>
      <c r="F37" s="242">
        <v>75.906384166449641</v>
      </c>
      <c r="G37" s="242">
        <v>77.598328837180816</v>
      </c>
      <c r="K37" s="20"/>
      <c r="M37" s="627"/>
      <c r="N37" s="627"/>
      <c r="O37" s="627"/>
      <c r="P37" s="627"/>
      <c r="Q37" s="627"/>
      <c r="R37" s="627"/>
      <c r="S37" s="627"/>
      <c r="T37" s="629"/>
    </row>
    <row r="44" spans="2:20" x14ac:dyDescent="0.2">
      <c r="D44" s="740"/>
    </row>
    <row r="45" spans="2:20" x14ac:dyDescent="0.2">
      <c r="C45" s="243"/>
      <c r="D45" s="243"/>
      <c r="E45" s="243"/>
      <c r="F45" s="243"/>
      <c r="G45" s="243"/>
    </row>
    <row r="46" spans="2:20" x14ac:dyDescent="0.2">
      <c r="C46" s="243"/>
      <c r="D46" s="243"/>
      <c r="E46" s="243"/>
      <c r="F46" s="243"/>
      <c r="G46" s="243"/>
    </row>
    <row r="47" spans="2:20" x14ac:dyDescent="0.2">
      <c r="C47" s="243"/>
      <c r="D47" s="243"/>
      <c r="E47" s="243"/>
      <c r="F47" s="243"/>
      <c r="G47" s="243"/>
    </row>
  </sheetData>
  <mergeCells count="6">
    <mergeCell ref="B1:G1"/>
    <mergeCell ref="B5:G5"/>
    <mergeCell ref="B3:G3"/>
    <mergeCell ref="B28:B29"/>
    <mergeCell ref="B2:G2"/>
    <mergeCell ref="C28:F28"/>
  </mergeCells>
  <hyperlinks>
    <hyperlink ref="B1:C1" location="Cuprins_ro!B4" display="I. Balanța de plăți a Republicii Moldova în trimestrul I 2023 (date provizorii)" xr:uid="{11BE39AA-B798-47F3-AA5E-4B1DC6CCA66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O44"/>
  <sheetViews>
    <sheetView showGridLines="0" showRowColHeaders="0" zoomScaleNormal="100" workbookViewId="0"/>
  </sheetViews>
  <sheetFormatPr defaultColWidth="9.140625" defaultRowHeight="12" customHeight="1" x14ac:dyDescent="0.2"/>
  <cols>
    <col min="1" max="1" width="5.7109375" style="86" customWidth="1"/>
    <col min="2" max="2" width="37.5703125" style="86" customWidth="1"/>
    <col min="3" max="7" width="12.42578125" style="69" customWidth="1"/>
    <col min="8" max="16384" width="9.140625" style="86"/>
  </cols>
  <sheetData>
    <row r="1" spans="2:7" s="607" customFormat="1" ht="14.25" x14ac:dyDescent="0.2">
      <c r="B1" s="930" t="s">
        <v>118</v>
      </c>
      <c r="C1" s="930"/>
      <c r="D1" s="930"/>
      <c r="E1" s="930"/>
      <c r="F1" s="930"/>
      <c r="G1" s="930"/>
    </row>
    <row r="2" spans="2:7" s="68" customFormat="1" ht="15" customHeight="1" x14ac:dyDescent="0.2">
      <c r="B2" s="77"/>
      <c r="C2" s="84"/>
      <c r="D2" s="84"/>
      <c r="E2" s="84"/>
      <c r="F2" s="84"/>
      <c r="G2" s="84"/>
    </row>
    <row r="3" spans="2:7" s="67" customFormat="1" ht="30" customHeight="1" x14ac:dyDescent="0.2">
      <c r="B3" s="948" t="s">
        <v>83</v>
      </c>
      <c r="C3" s="948"/>
      <c r="D3" s="948"/>
      <c r="E3" s="948"/>
      <c r="F3" s="948"/>
      <c r="G3" s="948"/>
    </row>
    <row r="4" spans="2:7" s="68" customFormat="1" ht="5.0999999999999996" customHeight="1" x14ac:dyDescent="0.2"/>
    <row r="5" spans="2:7" s="110" customFormat="1" ht="14.25" x14ac:dyDescent="0.2">
      <c r="B5" s="967" t="s">
        <v>261</v>
      </c>
      <c r="C5" s="967"/>
      <c r="D5" s="967"/>
      <c r="E5" s="967"/>
      <c r="F5" s="967"/>
      <c r="G5" s="967"/>
    </row>
    <row r="6" spans="2:7" s="68" customFormat="1" ht="15" customHeight="1" x14ac:dyDescent="0.2">
      <c r="B6" s="77"/>
      <c r="C6" s="84"/>
      <c r="D6" s="84"/>
      <c r="E6" s="84"/>
      <c r="F6" s="84"/>
      <c r="G6" s="84"/>
    </row>
    <row r="7" spans="2:7" s="68" customFormat="1" ht="15" customHeight="1" x14ac:dyDescent="0.2">
      <c r="B7" s="84"/>
    </row>
    <row r="8" spans="2:7" ht="12" customHeight="1" x14ac:dyDescent="0.2">
      <c r="B8" s="85"/>
      <c r="C8" s="86"/>
      <c r="D8" s="86"/>
      <c r="E8" s="86"/>
      <c r="F8" s="86"/>
      <c r="G8" s="86"/>
    </row>
    <row r="9" spans="2:7" ht="12" customHeight="1" x14ac:dyDescent="0.2">
      <c r="B9" s="69"/>
      <c r="C9" s="86"/>
      <c r="D9" s="86"/>
      <c r="E9" s="86"/>
      <c r="F9" s="86"/>
      <c r="G9" s="86"/>
    </row>
    <row r="10" spans="2:7" ht="12" customHeight="1" x14ac:dyDescent="0.2">
      <c r="B10" s="69"/>
      <c r="C10" s="86"/>
      <c r="D10" s="86"/>
      <c r="E10" s="86"/>
      <c r="F10" s="86"/>
      <c r="G10" s="86"/>
    </row>
    <row r="11" spans="2:7" ht="12" customHeight="1" x14ac:dyDescent="0.2">
      <c r="B11" s="69"/>
      <c r="C11" s="86"/>
      <c r="D11" s="86"/>
      <c r="E11" s="86"/>
      <c r="F11" s="86"/>
      <c r="G11" s="86"/>
    </row>
    <row r="12" spans="2:7" ht="12" customHeight="1" x14ac:dyDescent="0.2">
      <c r="B12" s="69"/>
      <c r="C12" s="86"/>
      <c r="D12" s="86"/>
      <c r="E12" s="86"/>
      <c r="F12" s="86"/>
      <c r="G12" s="86"/>
    </row>
    <row r="13" spans="2:7" ht="12" customHeight="1" x14ac:dyDescent="0.2">
      <c r="B13" s="69"/>
      <c r="C13" s="86"/>
      <c r="D13" s="86"/>
      <c r="E13" s="86"/>
      <c r="F13" s="86"/>
      <c r="G13" s="86"/>
    </row>
    <row r="14" spans="2:7" ht="12" customHeight="1" x14ac:dyDescent="0.2">
      <c r="B14" s="69"/>
      <c r="C14" s="86"/>
      <c r="D14" s="86"/>
      <c r="E14" s="86"/>
      <c r="F14" s="86"/>
      <c r="G14" s="86"/>
    </row>
    <row r="15" spans="2:7" ht="12" customHeight="1" x14ac:dyDescent="0.2">
      <c r="B15" s="69"/>
      <c r="C15" s="86"/>
      <c r="D15" s="86"/>
      <c r="E15" s="86"/>
      <c r="F15" s="86"/>
      <c r="G15" s="86"/>
    </row>
    <row r="16" spans="2:7" ht="12" customHeight="1" x14ac:dyDescent="0.2">
      <c r="B16" s="69"/>
      <c r="C16" s="86"/>
      <c r="D16" s="86"/>
      <c r="E16" s="86"/>
      <c r="F16" s="86"/>
      <c r="G16" s="86"/>
    </row>
    <row r="17" spans="2:15" ht="12" customHeight="1" x14ac:dyDescent="0.2">
      <c r="B17" s="69"/>
      <c r="C17" s="86"/>
      <c r="D17" s="86"/>
      <c r="E17" s="86"/>
      <c r="F17" s="86"/>
      <c r="G17" s="86"/>
    </row>
    <row r="18" spans="2:15" s="87" customFormat="1" ht="12" customHeight="1" x14ac:dyDescent="0.25"/>
    <row r="19" spans="2:15" ht="12" customHeight="1" x14ac:dyDescent="0.2">
      <c r="B19" s="69"/>
      <c r="C19" s="86"/>
      <c r="D19" s="86"/>
      <c r="E19" s="86"/>
      <c r="F19" s="86"/>
      <c r="G19" s="86"/>
    </row>
    <row r="20" spans="2:15" ht="12" customHeight="1" x14ac:dyDescent="0.2">
      <c r="B20" s="69"/>
      <c r="C20" s="86"/>
      <c r="D20" s="86"/>
      <c r="E20" s="86"/>
      <c r="F20" s="86"/>
      <c r="G20" s="86"/>
    </row>
    <row r="21" spans="2:15" ht="12" customHeight="1" x14ac:dyDescent="0.2">
      <c r="B21" s="69"/>
      <c r="C21" s="86"/>
      <c r="D21" s="86"/>
      <c r="E21" s="86"/>
      <c r="F21" s="86"/>
      <c r="G21" s="86"/>
    </row>
    <row r="22" spans="2:15" ht="12" customHeight="1" x14ac:dyDescent="0.2">
      <c r="B22" s="69"/>
      <c r="C22" s="86"/>
      <c r="D22" s="86"/>
      <c r="E22" s="86"/>
      <c r="F22" s="86"/>
      <c r="G22" s="86"/>
    </row>
    <row r="23" spans="2:15" ht="12" customHeight="1" x14ac:dyDescent="0.2">
      <c r="B23" s="69"/>
      <c r="C23" s="86"/>
      <c r="D23" s="86"/>
      <c r="E23" s="86"/>
      <c r="F23" s="86"/>
      <c r="G23" s="86"/>
    </row>
    <row r="24" spans="2:15" ht="12" customHeight="1" x14ac:dyDescent="0.2">
      <c r="B24" s="69"/>
      <c r="C24" s="86"/>
      <c r="D24" s="86"/>
      <c r="E24" s="86"/>
      <c r="F24" s="86"/>
      <c r="G24" s="86"/>
    </row>
    <row r="25" spans="2:15" ht="12" customHeight="1" x14ac:dyDescent="0.2">
      <c r="B25" s="69"/>
      <c r="C25" s="86"/>
      <c r="D25" s="86"/>
      <c r="E25" s="86"/>
      <c r="F25" s="86"/>
      <c r="G25" s="86"/>
    </row>
    <row r="26" spans="2:15" ht="12" customHeight="1" x14ac:dyDescent="0.2">
      <c r="B26" s="69"/>
      <c r="C26" s="86"/>
      <c r="D26" s="86"/>
      <c r="E26" s="86"/>
      <c r="F26" s="86"/>
      <c r="G26" s="86"/>
    </row>
    <row r="27" spans="2:15" ht="12" customHeight="1" x14ac:dyDescent="0.2">
      <c r="B27" s="69"/>
      <c r="C27" s="86"/>
      <c r="D27" s="86"/>
      <c r="E27" s="86"/>
      <c r="F27" s="86"/>
      <c r="G27" s="86"/>
    </row>
    <row r="28" spans="2:15" ht="12" customHeight="1" x14ac:dyDescent="0.2">
      <c r="B28" s="69"/>
      <c r="C28" s="86"/>
      <c r="D28" s="86"/>
      <c r="E28" s="86"/>
      <c r="F28" s="86"/>
      <c r="G28" s="86"/>
      <c r="H28" s="930"/>
      <c r="I28" s="930"/>
      <c r="J28" s="930"/>
      <c r="K28" s="930"/>
      <c r="L28" s="930"/>
      <c r="M28" s="930"/>
      <c r="N28" s="930"/>
      <c r="O28" s="930"/>
    </row>
    <row r="29" spans="2:15" ht="12" customHeight="1" x14ac:dyDescent="0.2">
      <c r="B29" s="69"/>
      <c r="C29" s="86"/>
      <c r="D29" s="86"/>
      <c r="E29" s="86"/>
      <c r="F29" s="86"/>
      <c r="G29" s="86"/>
    </row>
    <row r="30" spans="2:15" ht="12" customHeight="1" x14ac:dyDescent="0.2">
      <c r="B30" s="69"/>
      <c r="C30" s="86"/>
      <c r="D30" s="86"/>
      <c r="E30" s="86"/>
      <c r="F30" s="86"/>
      <c r="G30" s="86"/>
    </row>
    <row r="31" spans="2:15" ht="12" customHeight="1" x14ac:dyDescent="0.2">
      <c r="B31" s="965"/>
      <c r="C31" s="962">
        <v>2024</v>
      </c>
      <c r="D31" s="963"/>
      <c r="E31" s="963"/>
      <c r="F31" s="964"/>
      <c r="G31" s="96">
        <v>2025</v>
      </c>
    </row>
    <row r="32" spans="2:15" s="88" customFormat="1" x14ac:dyDescent="0.2">
      <c r="B32" s="966"/>
      <c r="C32" s="96" t="s">
        <v>0</v>
      </c>
      <c r="D32" s="96" t="s">
        <v>1</v>
      </c>
      <c r="E32" s="96" t="s">
        <v>2</v>
      </c>
      <c r="F32" s="96" t="s">
        <v>3</v>
      </c>
      <c r="G32" s="96" t="s">
        <v>0</v>
      </c>
    </row>
    <row r="33" spans="2:7" x14ac:dyDescent="0.2">
      <c r="B33" s="89" t="s">
        <v>401</v>
      </c>
      <c r="C33" s="351">
        <v>30.4</v>
      </c>
      <c r="D33" s="351">
        <v>30.2</v>
      </c>
      <c r="E33" s="351">
        <v>32.299999999999997</v>
      </c>
      <c r="F33" s="351">
        <v>31.7</v>
      </c>
      <c r="G33" s="351">
        <v>31.686137573937252</v>
      </c>
    </row>
    <row r="34" spans="2:7" x14ac:dyDescent="0.2">
      <c r="B34" s="89" t="s">
        <v>483</v>
      </c>
      <c r="C34" s="351">
        <v>28</v>
      </c>
      <c r="D34" s="351">
        <v>28.7</v>
      </c>
      <c r="E34" s="351">
        <v>27.4</v>
      </c>
      <c r="F34" s="351">
        <v>25.2</v>
      </c>
      <c r="G34" s="351">
        <v>25.703670603843818</v>
      </c>
    </row>
    <row r="35" spans="2:7" x14ac:dyDescent="0.2">
      <c r="B35" s="89" t="s">
        <v>484</v>
      </c>
      <c r="C35" s="351">
        <v>12.1</v>
      </c>
      <c r="D35" s="351">
        <v>12.5</v>
      </c>
      <c r="E35" s="351">
        <v>12.1</v>
      </c>
      <c r="F35" s="351">
        <v>10.5</v>
      </c>
      <c r="G35" s="351">
        <v>10.675063111536977</v>
      </c>
    </row>
    <row r="36" spans="2:7" x14ac:dyDescent="0.2">
      <c r="B36" s="89" t="s">
        <v>400</v>
      </c>
      <c r="C36" s="351">
        <v>8.6</v>
      </c>
      <c r="D36" s="351">
        <v>7.6</v>
      </c>
      <c r="E36" s="351">
        <v>6.2</v>
      </c>
      <c r="F36" s="351">
        <v>10.6</v>
      </c>
      <c r="G36" s="351">
        <v>9.3985516593266905</v>
      </c>
    </row>
    <row r="37" spans="2:7" x14ac:dyDescent="0.2">
      <c r="B37" s="89" t="s">
        <v>485</v>
      </c>
      <c r="C37" s="351">
        <v>7.6</v>
      </c>
      <c r="D37" s="351">
        <v>7.8</v>
      </c>
      <c r="E37" s="351">
        <v>8.8000000000000007</v>
      </c>
      <c r="F37" s="351">
        <v>8.6999999999999993</v>
      </c>
      <c r="G37" s="351">
        <v>8.9337374928596471</v>
      </c>
    </row>
    <row r="38" spans="2:7" x14ac:dyDescent="0.2">
      <c r="B38" s="89" t="s">
        <v>404</v>
      </c>
      <c r="C38" s="351">
        <v>2</v>
      </c>
      <c r="D38" s="351">
        <v>2</v>
      </c>
      <c r="E38" s="351">
        <v>1.9</v>
      </c>
      <c r="F38" s="351">
        <v>1.7</v>
      </c>
      <c r="G38" s="351">
        <v>1.7880834362158882</v>
      </c>
    </row>
    <row r="39" spans="2:7" x14ac:dyDescent="0.2">
      <c r="B39" s="90" t="s">
        <v>486</v>
      </c>
      <c r="C39" s="351">
        <v>11.300000000000011</v>
      </c>
      <c r="D39" s="351">
        <v>11.200000000000003</v>
      </c>
      <c r="E39" s="351">
        <v>11.300000000000011</v>
      </c>
      <c r="F39" s="351">
        <v>11.599999999999994</v>
      </c>
      <c r="G39" s="351">
        <v>11.814756122279732</v>
      </c>
    </row>
    <row r="40" spans="2:7" ht="12" customHeight="1" x14ac:dyDescent="0.2">
      <c r="B40" s="69"/>
      <c r="C40" s="86"/>
      <c r="D40" s="86"/>
      <c r="E40" s="86"/>
      <c r="F40" s="86"/>
      <c r="G40" s="86"/>
    </row>
    <row r="44" spans="2:7" ht="12" customHeight="1" x14ac:dyDescent="0.2">
      <c r="D44" s="722"/>
    </row>
  </sheetData>
  <mergeCells count="6">
    <mergeCell ref="H28:O28"/>
    <mergeCell ref="C31:F31"/>
    <mergeCell ref="B31:B32"/>
    <mergeCell ref="B1:G1"/>
    <mergeCell ref="B3:G3"/>
    <mergeCell ref="B5:G5"/>
  </mergeCells>
  <hyperlinks>
    <hyperlink ref="B1:G1" location="Cuprins_ro!B44" display="III. Datoria externă brută la 31.03.2023 (date provizorii)" xr:uid="{26A6F941-3FAE-42E9-BE09-1B9940830A8C}"/>
    <hyperlink ref="B1:G1" location="Cuprins_ro!B40" display="III. Datoria externă brută la 31.03.2024 (date provizorii)" xr:uid="{16F4E173-1316-4E57-ADC3-58EBD8B99EF5}"/>
    <hyperlink ref="B1:G1" location="Cuprins_ro!B40" display="III. Datoria externă brută la 31.03.2025 (date provizorii)" xr:uid="{A617CBD8-D3A8-49EC-ABAD-786FA6EE64F9}"/>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P44"/>
  <sheetViews>
    <sheetView showGridLines="0" showRowColHeaders="0" zoomScaleNormal="100" workbookViewId="0"/>
  </sheetViews>
  <sheetFormatPr defaultRowHeight="12" x14ac:dyDescent="0.2"/>
  <cols>
    <col min="1" max="1" width="5.7109375" style="68" customWidth="1"/>
    <col min="2" max="2" width="41" style="68" customWidth="1"/>
    <col min="3" max="8" width="9.140625" style="68" customWidth="1"/>
    <col min="9" max="16384" width="9.140625" style="68"/>
  </cols>
  <sheetData>
    <row r="1" spans="2:8" s="607" customFormat="1" ht="14.25" x14ac:dyDescent="0.2">
      <c r="B1" s="930" t="s">
        <v>118</v>
      </c>
      <c r="C1" s="930"/>
      <c r="D1" s="930"/>
      <c r="E1" s="930"/>
      <c r="F1" s="930"/>
      <c r="G1" s="930"/>
      <c r="H1" s="930"/>
    </row>
    <row r="3" spans="2:8" s="607" customFormat="1" ht="14.25" x14ac:dyDescent="0.2">
      <c r="B3" s="948" t="s">
        <v>101</v>
      </c>
      <c r="C3" s="948"/>
      <c r="D3" s="948"/>
      <c r="E3" s="948"/>
      <c r="F3" s="948"/>
      <c r="G3" s="948"/>
      <c r="H3" s="948"/>
    </row>
    <row r="4" spans="2:8" ht="12.75" thickBot="1" x14ac:dyDescent="0.25">
      <c r="B4" s="969"/>
      <c r="C4" s="968">
        <v>2024</v>
      </c>
      <c r="D4" s="968"/>
      <c r="E4" s="968"/>
      <c r="F4" s="968"/>
      <c r="G4" s="613">
        <v>2025</v>
      </c>
      <c r="H4" s="610" t="s">
        <v>114</v>
      </c>
    </row>
    <row r="5" spans="2:8" ht="12.75" thickBot="1" x14ac:dyDescent="0.25">
      <c r="B5" s="970"/>
      <c r="C5" s="50" t="s">
        <v>0</v>
      </c>
      <c r="D5" s="50" t="s">
        <v>1</v>
      </c>
      <c r="E5" s="50" t="s">
        <v>2</v>
      </c>
      <c r="F5" s="50" t="s">
        <v>3</v>
      </c>
      <c r="G5" s="50" t="s">
        <v>0</v>
      </c>
      <c r="H5" s="51" t="s">
        <v>115</v>
      </c>
    </row>
    <row r="6" spans="2:8" ht="13.5" thickTop="1" thickBot="1" x14ac:dyDescent="0.25">
      <c r="B6" s="52" t="s">
        <v>399</v>
      </c>
      <c r="C6" s="352">
        <v>54.82</v>
      </c>
      <c r="D6" s="352">
        <v>50.59</v>
      </c>
      <c r="E6" s="352">
        <v>50.68</v>
      </c>
      <c r="F6" s="352">
        <v>44.95</v>
      </c>
      <c r="G6" s="563">
        <v>43.65</v>
      </c>
      <c r="H6" s="376" t="s">
        <v>204</v>
      </c>
    </row>
    <row r="7" spans="2:8" ht="13.5" thickTop="1" thickBot="1" x14ac:dyDescent="0.25">
      <c r="B7" s="53" t="s">
        <v>487</v>
      </c>
      <c r="C7" s="353">
        <v>54.82</v>
      </c>
      <c r="D7" s="353">
        <v>50.59</v>
      </c>
      <c r="E7" s="353">
        <v>50.68</v>
      </c>
      <c r="F7" s="353">
        <v>44.95</v>
      </c>
      <c r="G7" s="406">
        <v>43.65</v>
      </c>
      <c r="H7" s="377" t="s">
        <v>204</v>
      </c>
    </row>
    <row r="8" spans="2:8" ht="13.5" thickTop="1" thickBot="1" x14ac:dyDescent="0.25">
      <c r="B8" s="52" t="s">
        <v>488</v>
      </c>
      <c r="C8" s="352">
        <v>3609.69</v>
      </c>
      <c r="D8" s="352">
        <v>3525.7899999999995</v>
      </c>
      <c r="E8" s="352">
        <v>3875.7</v>
      </c>
      <c r="F8" s="352">
        <v>4189.04</v>
      </c>
      <c r="G8" s="405">
        <v>4221.43</v>
      </c>
      <c r="H8" s="376" t="s">
        <v>205</v>
      </c>
    </row>
    <row r="9" spans="2:8" ht="13.5" thickTop="1" thickBot="1" x14ac:dyDescent="0.25">
      <c r="B9" s="100" t="s">
        <v>489</v>
      </c>
      <c r="C9" s="354">
        <v>3281.71</v>
      </c>
      <c r="D9" s="354">
        <v>3205.41</v>
      </c>
      <c r="E9" s="354">
        <v>3511.64</v>
      </c>
      <c r="F9" s="354">
        <v>3771.44</v>
      </c>
      <c r="G9" s="407">
        <v>3791.22</v>
      </c>
      <c r="H9" s="377" t="s">
        <v>206</v>
      </c>
    </row>
    <row r="10" spans="2:8" ht="13.5" thickTop="1" thickBot="1" x14ac:dyDescent="0.25">
      <c r="B10" s="101" t="s">
        <v>487</v>
      </c>
      <c r="C10" s="353">
        <v>1084.7</v>
      </c>
      <c r="D10" s="353">
        <v>1054.33</v>
      </c>
      <c r="E10" s="353">
        <v>1243.81</v>
      </c>
      <c r="F10" s="353">
        <v>1319.72</v>
      </c>
      <c r="G10" s="406">
        <v>1332.02</v>
      </c>
      <c r="H10" s="377" t="s">
        <v>207</v>
      </c>
    </row>
    <row r="11" spans="2:8" ht="13.5" thickTop="1" thickBot="1" x14ac:dyDescent="0.25">
      <c r="B11" s="101" t="s">
        <v>402</v>
      </c>
      <c r="C11" s="353">
        <v>796.59</v>
      </c>
      <c r="D11" s="353">
        <v>796.75</v>
      </c>
      <c r="E11" s="353">
        <v>830.72</v>
      </c>
      <c r="F11" s="353">
        <v>793.46</v>
      </c>
      <c r="G11" s="406">
        <v>808.65</v>
      </c>
      <c r="H11" s="377" t="s">
        <v>208</v>
      </c>
    </row>
    <row r="12" spans="2:8" ht="13.5" thickTop="1" thickBot="1" x14ac:dyDescent="0.25">
      <c r="B12" s="101" t="s">
        <v>490</v>
      </c>
      <c r="C12" s="353">
        <v>411.11</v>
      </c>
      <c r="D12" s="353">
        <v>416.15</v>
      </c>
      <c r="E12" s="353">
        <v>442.79</v>
      </c>
      <c r="F12" s="353">
        <v>415.59</v>
      </c>
      <c r="G12" s="406">
        <v>424.88</v>
      </c>
      <c r="H12" s="377" t="s">
        <v>210</v>
      </c>
    </row>
    <row r="13" spans="2:8" ht="13.5" thickTop="1" thickBot="1" x14ac:dyDescent="0.25">
      <c r="B13" s="101" t="s">
        <v>491</v>
      </c>
      <c r="C13" s="353">
        <v>302.18</v>
      </c>
      <c r="D13" s="353">
        <v>260.57</v>
      </c>
      <c r="E13" s="353">
        <v>228.96</v>
      </c>
      <c r="F13" s="353">
        <v>438.87</v>
      </c>
      <c r="G13" s="406">
        <v>390.51</v>
      </c>
      <c r="H13" s="377" t="s">
        <v>209</v>
      </c>
    </row>
    <row r="14" spans="2:8" ht="13.5" thickTop="1" thickBot="1" x14ac:dyDescent="0.25">
      <c r="B14" s="101" t="s">
        <v>492</v>
      </c>
      <c r="C14" s="353">
        <v>285.77999999999997</v>
      </c>
      <c r="D14" s="353">
        <v>283.64</v>
      </c>
      <c r="E14" s="353">
        <v>351.62</v>
      </c>
      <c r="F14" s="353">
        <v>376.2</v>
      </c>
      <c r="G14" s="406">
        <v>387.86</v>
      </c>
      <c r="H14" s="377" t="s">
        <v>211</v>
      </c>
    </row>
    <row r="15" spans="2:8" ht="13.5" thickTop="1" thickBot="1" x14ac:dyDescent="0.25">
      <c r="B15" s="101" t="s">
        <v>403</v>
      </c>
      <c r="C15" s="353">
        <v>254.23</v>
      </c>
      <c r="D15" s="353">
        <v>251.81</v>
      </c>
      <c r="E15" s="353">
        <v>266.51</v>
      </c>
      <c r="F15" s="353">
        <v>292.22000000000003</v>
      </c>
      <c r="G15" s="406">
        <v>307.27999999999997</v>
      </c>
      <c r="H15" s="377" t="s">
        <v>212</v>
      </c>
    </row>
    <row r="16" spans="2:8" ht="13.5" thickTop="1" thickBot="1" x14ac:dyDescent="0.25">
      <c r="B16" s="101" t="s">
        <v>493</v>
      </c>
      <c r="C16" s="353">
        <v>76.319999999999993</v>
      </c>
      <c r="D16" s="353">
        <v>74.680000000000007</v>
      </c>
      <c r="E16" s="353">
        <v>77.069999999999993</v>
      </c>
      <c r="F16" s="353">
        <v>74.459999999999994</v>
      </c>
      <c r="G16" s="406">
        <v>77.63</v>
      </c>
      <c r="H16" s="377" t="s">
        <v>213</v>
      </c>
    </row>
    <row r="17" spans="2:16" ht="13.5" thickTop="1" thickBot="1" x14ac:dyDescent="0.25">
      <c r="B17" s="101" t="s">
        <v>494</v>
      </c>
      <c r="C17" s="353">
        <v>70.8</v>
      </c>
      <c r="D17" s="353">
        <v>67.48</v>
      </c>
      <c r="E17" s="353">
        <v>70.16</v>
      </c>
      <c r="F17" s="353">
        <v>60.92</v>
      </c>
      <c r="G17" s="406">
        <v>62.39</v>
      </c>
      <c r="H17" s="377" t="s">
        <v>214</v>
      </c>
    </row>
    <row r="18" spans="2:16" ht="13.5" thickTop="1" thickBot="1" x14ac:dyDescent="0.25">
      <c r="B18" s="100" t="s">
        <v>495</v>
      </c>
      <c r="C18" s="354">
        <v>327.54000000000002</v>
      </c>
      <c r="D18" s="354">
        <v>319.91000000000003</v>
      </c>
      <c r="E18" s="354">
        <v>363.61</v>
      </c>
      <c r="F18" s="354">
        <v>417.10999999999996</v>
      </c>
      <c r="G18" s="407">
        <v>429.71</v>
      </c>
      <c r="H18" s="377" t="s">
        <v>215</v>
      </c>
    </row>
    <row r="19" spans="2:16" ht="13.5" thickTop="1" thickBot="1" x14ac:dyDescent="0.25">
      <c r="B19" s="101" t="s">
        <v>496</v>
      </c>
      <c r="C19" s="353">
        <v>124.02</v>
      </c>
      <c r="D19" s="353">
        <v>123.09</v>
      </c>
      <c r="E19" s="353">
        <v>150.69</v>
      </c>
      <c r="F19" s="353">
        <v>167.2</v>
      </c>
      <c r="G19" s="406">
        <v>172.38</v>
      </c>
      <c r="H19" s="377" t="s">
        <v>211</v>
      </c>
    </row>
    <row r="20" spans="2:16" ht="13.5" thickTop="1" thickBot="1" x14ac:dyDescent="0.25">
      <c r="B20" s="101" t="s">
        <v>497</v>
      </c>
      <c r="C20" s="353">
        <v>137.49</v>
      </c>
      <c r="D20" s="353">
        <v>128.86000000000001</v>
      </c>
      <c r="E20" s="353">
        <v>144.38</v>
      </c>
      <c r="F20" s="353">
        <v>130.32</v>
      </c>
      <c r="G20" s="406">
        <v>137.12</v>
      </c>
      <c r="H20" s="377" t="s">
        <v>212</v>
      </c>
    </row>
    <row r="21" spans="2:16" ht="13.5" thickTop="1" thickBot="1" x14ac:dyDescent="0.25">
      <c r="B21" s="101" t="s">
        <v>498</v>
      </c>
      <c r="C21" s="353"/>
      <c r="D21" s="353"/>
      <c r="E21" s="353"/>
      <c r="F21" s="353">
        <v>56.33</v>
      </c>
      <c r="G21" s="406">
        <v>56.56</v>
      </c>
      <c r="H21" s="377" t="s">
        <v>216</v>
      </c>
    </row>
    <row r="22" spans="2:16" ht="13.5" thickTop="1" thickBot="1" x14ac:dyDescent="0.25">
      <c r="B22" s="101" t="s">
        <v>499</v>
      </c>
      <c r="C22" s="353">
        <v>24.16</v>
      </c>
      <c r="D22" s="353">
        <v>27.19</v>
      </c>
      <c r="E22" s="353">
        <v>28.34</v>
      </c>
      <c r="F22" s="353">
        <v>26.54</v>
      </c>
      <c r="G22" s="406">
        <v>27.35</v>
      </c>
      <c r="H22" s="377" t="s">
        <v>211</v>
      </c>
    </row>
    <row r="23" spans="2:16" ht="13.5" thickTop="1" thickBot="1" x14ac:dyDescent="0.25">
      <c r="B23" s="101" t="s">
        <v>500</v>
      </c>
      <c r="C23" s="353">
        <v>14.6</v>
      </c>
      <c r="D23" s="353">
        <v>14.6</v>
      </c>
      <c r="E23" s="353">
        <v>14.6</v>
      </c>
      <c r="F23" s="353">
        <v>14.6</v>
      </c>
      <c r="G23" s="406">
        <v>14.6</v>
      </c>
      <c r="H23" s="377">
        <v>0</v>
      </c>
    </row>
    <row r="24" spans="2:16" ht="13.5" thickTop="1" thickBot="1" x14ac:dyDescent="0.25">
      <c r="B24" s="101" t="s">
        <v>501</v>
      </c>
      <c r="C24" s="353">
        <v>13.96</v>
      </c>
      <c r="D24" s="353">
        <v>13.02</v>
      </c>
      <c r="E24" s="353">
        <v>13.38</v>
      </c>
      <c r="F24" s="353">
        <v>11.71</v>
      </c>
      <c r="G24" s="406">
        <v>11.89</v>
      </c>
      <c r="H24" s="377" t="s">
        <v>217</v>
      </c>
    </row>
    <row r="25" spans="2:16" ht="13.5" thickTop="1" thickBot="1" x14ac:dyDescent="0.25">
      <c r="B25" s="101" t="s">
        <v>502</v>
      </c>
      <c r="C25" s="353">
        <v>8.41</v>
      </c>
      <c r="D25" s="353">
        <v>8.41</v>
      </c>
      <c r="E25" s="353">
        <v>7.2799999999999994</v>
      </c>
      <c r="F25" s="353">
        <v>5.91</v>
      </c>
      <c r="G25" s="406">
        <v>5.17</v>
      </c>
      <c r="H25" s="377" t="s">
        <v>218</v>
      </c>
    </row>
    <row r="26" spans="2:16" ht="13.5" thickTop="1" thickBot="1" x14ac:dyDescent="0.25">
      <c r="B26" s="101" t="s">
        <v>503</v>
      </c>
      <c r="C26" s="353">
        <v>4.9000000000000004</v>
      </c>
      <c r="D26" s="353">
        <v>4.74</v>
      </c>
      <c r="E26" s="353">
        <v>4.9400000000000004</v>
      </c>
      <c r="F26" s="353">
        <v>4.5</v>
      </c>
      <c r="G26" s="406">
        <v>4.6399999999999997</v>
      </c>
      <c r="H26" s="377" t="s">
        <v>211</v>
      </c>
    </row>
    <row r="27" spans="2:16" ht="13.5" thickTop="1" thickBot="1" x14ac:dyDescent="0.25">
      <c r="B27" s="52" t="s">
        <v>504</v>
      </c>
      <c r="C27" s="352">
        <v>49.539999999999992</v>
      </c>
      <c r="D27" s="352">
        <v>48.02</v>
      </c>
      <c r="E27" s="352">
        <v>49.58</v>
      </c>
      <c r="F27" s="352">
        <v>44.93</v>
      </c>
      <c r="G27" s="405">
        <v>49.4</v>
      </c>
      <c r="H27" s="376" t="s">
        <v>219</v>
      </c>
    </row>
    <row r="28" spans="2:16" ht="13.5" thickTop="1" thickBot="1" x14ac:dyDescent="0.25">
      <c r="B28" s="100" t="s">
        <v>489</v>
      </c>
      <c r="C28" s="354">
        <v>49.539999999999992</v>
      </c>
      <c r="D28" s="354">
        <v>48.02</v>
      </c>
      <c r="E28" s="354">
        <v>49.58</v>
      </c>
      <c r="F28" s="354">
        <v>44.93</v>
      </c>
      <c r="G28" s="407">
        <v>49.4</v>
      </c>
      <c r="H28" s="377" t="s">
        <v>219</v>
      </c>
    </row>
    <row r="29" spans="2:16" ht="13.5" thickTop="1" thickBot="1" x14ac:dyDescent="0.25">
      <c r="B29" s="101" t="s">
        <v>490</v>
      </c>
      <c r="C29" s="353">
        <v>41.589999999999996</v>
      </c>
      <c r="D29" s="353">
        <v>40.25</v>
      </c>
      <c r="E29" s="353">
        <v>41.51</v>
      </c>
      <c r="F29" s="353">
        <v>37.86</v>
      </c>
      <c r="G29" s="406">
        <v>38.58</v>
      </c>
      <c r="H29" s="377" t="s">
        <v>208</v>
      </c>
    </row>
    <row r="30" spans="2:16" ht="13.5" thickTop="1" thickBot="1" x14ac:dyDescent="0.25">
      <c r="B30" s="101" t="s">
        <v>491</v>
      </c>
      <c r="C30" s="353">
        <v>7.73</v>
      </c>
      <c r="D30" s="353">
        <v>7.59</v>
      </c>
      <c r="E30" s="353">
        <v>7.92</v>
      </c>
      <c r="F30" s="353">
        <v>6.78</v>
      </c>
      <c r="G30" s="406">
        <v>10.65</v>
      </c>
      <c r="H30" s="377" t="s">
        <v>220</v>
      </c>
      <c r="J30" s="717"/>
      <c r="K30" s="717"/>
      <c r="L30" s="717"/>
      <c r="M30" s="717"/>
      <c r="N30" s="717"/>
      <c r="O30" s="717"/>
      <c r="P30" s="717"/>
    </row>
    <row r="31" spans="2:16" ht="13.5" thickTop="1" thickBot="1" x14ac:dyDescent="0.25">
      <c r="B31" s="101" t="s">
        <v>505</v>
      </c>
      <c r="C31" s="353">
        <v>0.22</v>
      </c>
      <c r="D31" s="353">
        <v>0.18</v>
      </c>
      <c r="E31" s="353">
        <v>0.15</v>
      </c>
      <c r="F31" s="353">
        <v>0.28999999999999998</v>
      </c>
      <c r="G31" s="406">
        <v>0.17</v>
      </c>
      <c r="H31" s="377" t="s">
        <v>221</v>
      </c>
    </row>
    <row r="32" spans="2:16" ht="13.5" thickTop="1" thickBot="1" x14ac:dyDescent="0.25">
      <c r="B32" s="52" t="s">
        <v>506</v>
      </c>
      <c r="C32" s="352">
        <v>36.299999999999997</v>
      </c>
      <c r="D32" s="352">
        <v>30.78</v>
      </c>
      <c r="E32" s="352">
        <v>31.99</v>
      </c>
      <c r="F32" s="352">
        <v>29.599999999999998</v>
      </c>
      <c r="G32" s="405">
        <v>26.82</v>
      </c>
      <c r="H32" s="376" t="s">
        <v>222</v>
      </c>
    </row>
    <row r="33" spans="2:8" ht="13.5" thickTop="1" thickBot="1" x14ac:dyDescent="0.25">
      <c r="B33" s="100" t="s">
        <v>507</v>
      </c>
      <c r="C33" s="354">
        <v>12.72</v>
      </c>
      <c r="D33" s="354">
        <v>10.73</v>
      </c>
      <c r="E33" s="354">
        <v>11.09</v>
      </c>
      <c r="F33" s="354">
        <v>10.039999999999999</v>
      </c>
      <c r="G33" s="407">
        <v>6.65</v>
      </c>
      <c r="H33" s="377" t="s">
        <v>223</v>
      </c>
    </row>
    <row r="34" spans="2:8" ht="13.5" thickTop="1" thickBot="1" x14ac:dyDescent="0.25">
      <c r="B34" s="101" t="s">
        <v>491</v>
      </c>
      <c r="C34" s="353">
        <v>12.72</v>
      </c>
      <c r="D34" s="353">
        <v>10.73</v>
      </c>
      <c r="E34" s="353">
        <v>11.09</v>
      </c>
      <c r="F34" s="353">
        <v>10.039999999999999</v>
      </c>
      <c r="G34" s="406">
        <v>6.65</v>
      </c>
      <c r="H34" s="377" t="s">
        <v>223</v>
      </c>
    </row>
    <row r="35" spans="2:8" ht="13.5" thickTop="1" thickBot="1" x14ac:dyDescent="0.25">
      <c r="B35" s="100" t="s">
        <v>508</v>
      </c>
      <c r="C35" s="353">
        <v>23.58</v>
      </c>
      <c r="D35" s="353">
        <v>20.05</v>
      </c>
      <c r="E35" s="353">
        <v>20.9</v>
      </c>
      <c r="F35" s="353">
        <v>19.559999999999999</v>
      </c>
      <c r="G35" s="406">
        <v>20.170000000000002</v>
      </c>
      <c r="H35" s="377" t="s">
        <v>211</v>
      </c>
    </row>
    <row r="36" spans="2:8" ht="13.5" thickTop="1" thickBot="1" x14ac:dyDescent="0.25">
      <c r="B36" s="52" t="s">
        <v>509</v>
      </c>
      <c r="C36" s="352">
        <v>3044.5</v>
      </c>
      <c r="D36" s="352">
        <v>2998.54</v>
      </c>
      <c r="E36" s="352">
        <v>3039.91</v>
      </c>
      <c r="F36" s="352">
        <v>2957.4500000000003</v>
      </c>
      <c r="G36" s="405">
        <v>3010.14</v>
      </c>
      <c r="H36" s="376" t="s">
        <v>224</v>
      </c>
    </row>
    <row r="37" spans="2:8" ht="13.5" thickTop="1" thickBot="1" x14ac:dyDescent="0.25">
      <c r="B37" s="100" t="s">
        <v>507</v>
      </c>
      <c r="C37" s="354">
        <v>302.58</v>
      </c>
      <c r="D37" s="354">
        <v>273.77</v>
      </c>
      <c r="E37" s="354">
        <v>282.07</v>
      </c>
      <c r="F37" s="354">
        <v>247.89</v>
      </c>
      <c r="G37" s="407">
        <v>250.21</v>
      </c>
      <c r="H37" s="377" t="s">
        <v>207</v>
      </c>
    </row>
    <row r="38" spans="2:8" ht="13.5" thickTop="1" thickBot="1" x14ac:dyDescent="0.25">
      <c r="B38" s="100" t="s">
        <v>508</v>
      </c>
      <c r="C38" s="354">
        <v>2741.92</v>
      </c>
      <c r="D38" s="354">
        <v>2724.77</v>
      </c>
      <c r="E38" s="354">
        <v>2757.8399999999997</v>
      </c>
      <c r="F38" s="354">
        <v>2709.5600000000004</v>
      </c>
      <c r="G38" s="407">
        <v>2759.93</v>
      </c>
      <c r="H38" s="377" t="s">
        <v>208</v>
      </c>
    </row>
    <row r="39" spans="2:8" ht="13.5" thickTop="1" thickBot="1" x14ac:dyDescent="0.25">
      <c r="B39" s="408" t="s">
        <v>510</v>
      </c>
      <c r="C39" s="409">
        <v>6794.85</v>
      </c>
      <c r="D39" s="409">
        <v>6653.7199999999993</v>
      </c>
      <c r="E39" s="409">
        <v>7047.8599999999988</v>
      </c>
      <c r="F39" s="409">
        <v>7265.9700000000012</v>
      </c>
      <c r="G39" s="410">
        <v>7351.44</v>
      </c>
      <c r="H39" s="411" t="s">
        <v>225</v>
      </c>
    </row>
    <row r="40" spans="2:8" ht="33.75" customHeight="1" x14ac:dyDescent="0.2">
      <c r="B40" s="760"/>
      <c r="C40" s="760"/>
      <c r="D40" s="760"/>
      <c r="E40" s="760"/>
      <c r="F40" s="760"/>
      <c r="G40" s="760"/>
      <c r="H40" s="760"/>
    </row>
    <row r="41" spans="2:8" ht="33.75" customHeight="1" x14ac:dyDescent="0.2"/>
    <row r="42" spans="2:8" ht="11.25" customHeight="1" x14ac:dyDescent="0.2">
      <c r="B42" s="83"/>
    </row>
    <row r="44" spans="2:8" x14ac:dyDescent="0.2">
      <c r="D44" s="720"/>
    </row>
  </sheetData>
  <mergeCells count="5">
    <mergeCell ref="B1:H1"/>
    <mergeCell ref="B40:H40"/>
    <mergeCell ref="C4:F4"/>
    <mergeCell ref="B4:B5"/>
    <mergeCell ref="B3:H3"/>
  </mergeCells>
  <hyperlinks>
    <hyperlink ref="B1:H1" location="Cuprins_ro!B44" display="III. Datoria externă brută la 31.03.2023 (date provizorii)" xr:uid="{790761DA-1522-4B8D-948E-9FE3EDDB80D4}"/>
    <hyperlink ref="B1:H1" location="Cuprins_ro!B40" display="III. Datoria externă brută la 31.03.2024 (date provizorii)" xr:uid="{EB3DDBCD-C311-4DAC-A8DE-6E1375C79921}"/>
    <hyperlink ref="B1:H1" location="Cuprins_ro!B40" display="III. Datoria externă brută la 31.03.2025 (date provizorii)" xr:uid="{06C9DBDA-9ADD-494D-AD83-C9B88C2D329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S44"/>
  <sheetViews>
    <sheetView showGridLines="0" showRowColHeaders="0" zoomScaleNormal="100" workbookViewId="0"/>
  </sheetViews>
  <sheetFormatPr defaultColWidth="9.140625" defaultRowHeight="12" x14ac:dyDescent="0.2"/>
  <cols>
    <col min="1" max="1" width="5.7109375" style="70" customWidth="1"/>
    <col min="2" max="2" width="30.140625" style="70" customWidth="1"/>
    <col min="3" max="7" width="8.85546875" style="70" customWidth="1"/>
    <col min="8" max="8" width="3" style="70" customWidth="1"/>
    <col min="9" max="10" width="28.85546875" style="70" customWidth="1"/>
    <col min="11" max="16384" width="9.140625" style="70"/>
  </cols>
  <sheetData>
    <row r="1" spans="2:10" s="607" customFormat="1" ht="14.25" x14ac:dyDescent="0.2">
      <c r="B1" s="930" t="s">
        <v>118</v>
      </c>
      <c r="C1" s="930"/>
      <c r="D1" s="930"/>
      <c r="E1" s="930"/>
      <c r="F1" s="930"/>
      <c r="G1" s="930"/>
      <c r="H1" s="930"/>
      <c r="I1" s="930"/>
      <c r="J1" s="930"/>
    </row>
    <row r="2" spans="2:10" ht="12" customHeight="1" x14ac:dyDescent="0.2"/>
    <row r="3" spans="2:10" s="71" customFormat="1" ht="14.25" x14ac:dyDescent="0.2">
      <c r="B3" s="948" t="s">
        <v>226</v>
      </c>
      <c r="C3" s="948"/>
      <c r="D3" s="948"/>
      <c r="E3" s="948"/>
      <c r="F3" s="948"/>
      <c r="G3" s="948"/>
      <c r="H3" s="948"/>
      <c r="I3" s="948"/>
      <c r="J3" s="948"/>
    </row>
    <row r="4" spans="2:10" ht="5.0999999999999996" customHeight="1" x14ac:dyDescent="0.2">
      <c r="B4" s="954"/>
      <c r="C4" s="954"/>
      <c r="D4" s="954"/>
      <c r="E4" s="91"/>
    </row>
    <row r="5" spans="2:10" s="111" customFormat="1" ht="14.25" x14ac:dyDescent="0.25">
      <c r="B5" s="971" t="s">
        <v>227</v>
      </c>
      <c r="C5" s="971"/>
      <c r="D5" s="971"/>
      <c r="E5" s="971"/>
      <c r="F5" s="971"/>
      <c r="G5" s="971"/>
      <c r="H5" s="971"/>
      <c r="I5" s="971"/>
      <c r="J5" s="971"/>
    </row>
    <row r="6" spans="2:10" ht="4.5" customHeight="1" x14ac:dyDescent="0.2"/>
    <row r="28" spans="10:19" ht="14.25" x14ac:dyDescent="0.2">
      <c r="J28" s="355"/>
      <c r="K28" s="355"/>
      <c r="L28" s="355"/>
      <c r="M28" s="355"/>
      <c r="N28" s="355"/>
      <c r="O28" s="355"/>
      <c r="P28" s="355"/>
      <c r="Q28" s="355"/>
      <c r="R28" s="355"/>
      <c r="S28" s="355"/>
    </row>
    <row r="33" spans="2:13" x14ac:dyDescent="0.2">
      <c r="B33" s="972"/>
      <c r="C33" s="974">
        <v>2024</v>
      </c>
      <c r="D33" s="975"/>
      <c r="E33" s="975"/>
      <c r="F33" s="976"/>
      <c r="G33" s="412">
        <v>2025</v>
      </c>
      <c r="I33" s="979"/>
      <c r="J33" s="977" t="s">
        <v>123</v>
      </c>
    </row>
    <row r="34" spans="2:13" x14ac:dyDescent="0.2">
      <c r="B34" s="973"/>
      <c r="C34" s="412" t="s">
        <v>0</v>
      </c>
      <c r="D34" s="412" t="s">
        <v>1</v>
      </c>
      <c r="E34" s="412" t="s">
        <v>2</v>
      </c>
      <c r="F34" s="412" t="s">
        <v>3</v>
      </c>
      <c r="G34" s="412" t="s">
        <v>0</v>
      </c>
      <c r="I34" s="980"/>
      <c r="J34" s="978"/>
    </row>
    <row r="35" spans="2:13" x14ac:dyDescent="0.2">
      <c r="B35" s="93" t="s">
        <v>511</v>
      </c>
      <c r="C35" s="350">
        <v>6264.44</v>
      </c>
      <c r="D35" s="350">
        <v>6117.25</v>
      </c>
      <c r="E35" s="350">
        <v>6184.42</v>
      </c>
      <c r="F35" s="350">
        <v>5903.07</v>
      </c>
      <c r="G35" s="350">
        <v>6173.8899999999994</v>
      </c>
      <c r="I35" s="97" t="s">
        <v>304</v>
      </c>
      <c r="J35" s="102">
        <v>0.48755970708904761</v>
      </c>
      <c r="L35" s="68"/>
      <c r="M35" s="68"/>
    </row>
    <row r="36" spans="2:13" x14ac:dyDescent="0.2">
      <c r="B36" s="93" t="s">
        <v>456</v>
      </c>
      <c r="C36" s="350">
        <v>2679.62</v>
      </c>
      <c r="D36" s="350">
        <v>2586.2399999999998</v>
      </c>
      <c r="E36" s="350">
        <v>2614.58</v>
      </c>
      <c r="F36" s="350">
        <v>2418.19</v>
      </c>
      <c r="G36" s="350">
        <v>2634.2599999999998</v>
      </c>
      <c r="I36" s="97" t="s">
        <v>377</v>
      </c>
      <c r="J36" s="102">
        <v>0.38334826179280812</v>
      </c>
      <c r="L36" s="68"/>
      <c r="M36" s="68"/>
    </row>
    <row r="37" spans="2:13" x14ac:dyDescent="0.2">
      <c r="B37" s="93" t="s">
        <v>457</v>
      </c>
      <c r="C37" s="350">
        <v>3584.82</v>
      </c>
      <c r="D37" s="350">
        <v>3531.01</v>
      </c>
      <c r="E37" s="350">
        <v>3569.84</v>
      </c>
      <c r="F37" s="350">
        <v>3484.88</v>
      </c>
      <c r="G37" s="350">
        <v>3539.63</v>
      </c>
      <c r="I37" s="97" t="s">
        <v>512</v>
      </c>
      <c r="J37" s="102">
        <v>9.7219095254369628E-2</v>
      </c>
      <c r="L37" s="68"/>
      <c r="M37" s="68"/>
    </row>
    <row r="38" spans="2:13" s="402" customFormat="1" ht="10.5" x14ac:dyDescent="0.15">
      <c r="B38" s="760" t="s">
        <v>364</v>
      </c>
      <c r="C38" s="760"/>
      <c r="D38" s="760"/>
      <c r="E38" s="760"/>
      <c r="F38" s="760"/>
      <c r="G38" s="760"/>
      <c r="I38" s="404" t="s">
        <v>376</v>
      </c>
      <c r="J38" s="718">
        <v>3.1872935863774703E-2</v>
      </c>
      <c r="L38" s="20"/>
      <c r="M38" s="20"/>
    </row>
    <row r="43" spans="2:13" x14ac:dyDescent="0.2">
      <c r="C43" s="94"/>
      <c r="D43" s="94"/>
      <c r="E43" s="94"/>
      <c r="F43" s="94"/>
      <c r="G43" s="94"/>
    </row>
    <row r="44" spans="2:13" x14ac:dyDescent="0.2">
      <c r="D44" s="721"/>
    </row>
  </sheetData>
  <mergeCells count="9">
    <mergeCell ref="B38:G38"/>
    <mergeCell ref="B3:J3"/>
    <mergeCell ref="B1:J1"/>
    <mergeCell ref="B4:D4"/>
    <mergeCell ref="B5:J5"/>
    <mergeCell ref="B33:B34"/>
    <mergeCell ref="C33:F33"/>
    <mergeCell ref="J33:J34"/>
    <mergeCell ref="I33:I34"/>
  </mergeCells>
  <hyperlinks>
    <hyperlink ref="B1:J1" location="Cuprins_ro!B44" display="III. Datoria externă brută la 31.03.2023 (date provizorii)" xr:uid="{35479A4E-A1C5-4C8D-B1F8-55377223CD32}"/>
    <hyperlink ref="B1:J1" location="Cuprins_ro!B40" display="III. Datoria externă brută la 31.03.2024 (date provizorii)" xr:uid="{83FA9076-6C9C-4746-8469-A01901E33D19}"/>
    <hyperlink ref="B1:J1" location="Cuprins_ro!B40" display="III. Datoria externă brută la 31.03.2025 (date provizorii)" xr:uid="{2D5B549E-6D41-4C79-BE92-539C66D70802}"/>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P44"/>
  <sheetViews>
    <sheetView showGridLines="0" showRowColHeaders="0" zoomScaleNormal="100" workbookViewId="0"/>
  </sheetViews>
  <sheetFormatPr defaultColWidth="9.140625" defaultRowHeight="12" x14ac:dyDescent="0.2"/>
  <cols>
    <col min="1" max="1" width="5.7109375" style="68" customWidth="1"/>
    <col min="2" max="2" width="46.28515625" style="68" customWidth="1"/>
    <col min="3" max="7" width="11.28515625" style="68" customWidth="1"/>
    <col min="8" max="16384" width="9.140625" style="68"/>
  </cols>
  <sheetData>
    <row r="1" spans="2:7" s="607" customFormat="1" ht="14.25" x14ac:dyDescent="0.2">
      <c r="B1" s="930" t="s">
        <v>118</v>
      </c>
      <c r="C1" s="930"/>
      <c r="D1" s="930"/>
      <c r="E1" s="930"/>
      <c r="F1" s="930"/>
      <c r="G1" s="930"/>
    </row>
    <row r="2" spans="2:7" x14ac:dyDescent="0.2">
      <c r="B2" s="74"/>
      <c r="C2" s="74"/>
      <c r="D2" s="74"/>
      <c r="E2" s="74"/>
      <c r="F2" s="74"/>
      <c r="G2" s="74"/>
    </row>
    <row r="3" spans="2:7" s="607" customFormat="1" ht="14.25" x14ac:dyDescent="0.2">
      <c r="B3" s="754" t="s">
        <v>84</v>
      </c>
      <c r="C3" s="754"/>
      <c r="D3" s="754"/>
      <c r="E3" s="754"/>
      <c r="F3" s="754"/>
      <c r="G3" s="754"/>
    </row>
    <row r="4" spans="2:7" ht="5.0999999999999996" customHeight="1" x14ac:dyDescent="0.2">
      <c r="B4" s="78"/>
      <c r="C4" s="78"/>
      <c r="D4" s="78"/>
      <c r="E4" s="78"/>
      <c r="F4" s="78"/>
      <c r="G4" s="78"/>
    </row>
    <row r="5" spans="2:7" s="110" customFormat="1" ht="14.25" x14ac:dyDescent="0.2">
      <c r="B5" s="967" t="s">
        <v>228</v>
      </c>
      <c r="C5" s="967"/>
      <c r="D5" s="967"/>
      <c r="E5" s="967"/>
      <c r="F5" s="967"/>
      <c r="G5" s="967"/>
    </row>
    <row r="27" spans="2:16" ht="11.25" customHeight="1" x14ac:dyDescent="0.2"/>
    <row r="28" spans="2:16" ht="11.25" customHeight="1" x14ac:dyDescent="0.2">
      <c r="H28" s="930"/>
      <c r="I28" s="930"/>
      <c r="J28" s="930"/>
      <c r="K28" s="930"/>
      <c r="L28" s="930"/>
      <c r="M28" s="930"/>
      <c r="N28" s="930"/>
      <c r="O28" s="930"/>
      <c r="P28" s="930"/>
    </row>
    <row r="29" spans="2:16" ht="11.25" customHeight="1" x14ac:dyDescent="0.2"/>
    <row r="30" spans="2:16" ht="11.25" customHeight="1" x14ac:dyDescent="0.2"/>
    <row r="31" spans="2:16" ht="11.25" customHeight="1" x14ac:dyDescent="0.2"/>
    <row r="32" spans="2:16" ht="11.25" customHeight="1" x14ac:dyDescent="0.2">
      <c r="B32" s="78"/>
      <c r="C32" s="78"/>
      <c r="D32" s="78"/>
      <c r="E32" s="78"/>
      <c r="F32" s="78"/>
      <c r="G32" s="78"/>
    </row>
    <row r="33" spans="2:7" ht="11.25" customHeight="1" x14ac:dyDescent="0.2">
      <c r="B33" s="80"/>
      <c r="C33" s="981">
        <v>2024</v>
      </c>
      <c r="D33" s="982"/>
      <c r="E33" s="982"/>
      <c r="F33" s="983"/>
      <c r="G33" s="81">
        <v>2025</v>
      </c>
    </row>
    <row r="34" spans="2:7" x14ac:dyDescent="0.2">
      <c r="B34" s="80"/>
      <c r="C34" s="81" t="s">
        <v>0</v>
      </c>
      <c r="D34" s="81" t="s">
        <v>1</v>
      </c>
      <c r="E34" s="81" t="s">
        <v>2</v>
      </c>
      <c r="F34" s="81" t="s">
        <v>3</v>
      </c>
      <c r="G34" s="81" t="s">
        <v>0</v>
      </c>
    </row>
    <row r="35" spans="2:7" x14ac:dyDescent="0.2">
      <c r="B35" s="75" t="s">
        <v>513</v>
      </c>
      <c r="C35" s="98">
        <v>3559.97</v>
      </c>
      <c r="D35" s="98">
        <v>3459.7000000000003</v>
      </c>
      <c r="E35" s="98">
        <v>3482.34</v>
      </c>
      <c r="F35" s="98">
        <v>3253.09</v>
      </c>
      <c r="G35" s="98">
        <v>3479.9199999999996</v>
      </c>
    </row>
    <row r="36" spans="2:7" x14ac:dyDescent="0.2">
      <c r="B36" s="75" t="s">
        <v>74</v>
      </c>
      <c r="C36" s="98">
        <v>1857.89</v>
      </c>
      <c r="D36" s="98">
        <v>1824.3000000000002</v>
      </c>
      <c r="E36" s="98">
        <v>1831.48</v>
      </c>
      <c r="F36" s="98">
        <v>1793.83</v>
      </c>
      <c r="G36" s="98">
        <v>1819.19</v>
      </c>
    </row>
    <row r="37" spans="2:7" x14ac:dyDescent="0.2">
      <c r="B37" s="75" t="s">
        <v>514</v>
      </c>
      <c r="C37" s="98">
        <v>463.73</v>
      </c>
      <c r="D37" s="98">
        <v>439.76</v>
      </c>
      <c r="E37" s="98">
        <v>455.96</v>
      </c>
      <c r="F37" s="98">
        <v>453.56000000000006</v>
      </c>
      <c r="G37" s="98">
        <v>456.69</v>
      </c>
    </row>
    <row r="38" spans="2:7" x14ac:dyDescent="0.2">
      <c r="B38" s="75" t="s">
        <v>398</v>
      </c>
      <c r="C38" s="98">
        <v>310.89999999999998</v>
      </c>
      <c r="D38" s="98">
        <v>320.75</v>
      </c>
      <c r="E38" s="98">
        <v>339.93</v>
      </c>
      <c r="F38" s="98">
        <v>328.74</v>
      </c>
      <c r="G38" s="98">
        <v>340.5</v>
      </c>
    </row>
    <row r="39" spans="2:7" x14ac:dyDescent="0.2">
      <c r="B39" s="75" t="s">
        <v>515</v>
      </c>
      <c r="C39" s="98">
        <v>71.95</v>
      </c>
      <c r="D39" s="98">
        <v>72.740000000000009</v>
      </c>
      <c r="E39" s="98">
        <v>74.709999999999994</v>
      </c>
      <c r="F39" s="98">
        <v>73.849999999999994</v>
      </c>
      <c r="G39" s="98">
        <v>77.58</v>
      </c>
    </row>
    <row r="41" spans="2:7" x14ac:dyDescent="0.2">
      <c r="B41" s="82"/>
    </row>
    <row r="42" spans="2:7" x14ac:dyDescent="0.2">
      <c r="C42" s="356"/>
      <c r="D42" s="356"/>
      <c r="E42" s="356"/>
      <c r="F42" s="356"/>
      <c r="G42" s="356"/>
    </row>
    <row r="44" spans="2:7" x14ac:dyDescent="0.2">
      <c r="D44" s="720"/>
    </row>
  </sheetData>
  <mergeCells count="5">
    <mergeCell ref="C33:F33"/>
    <mergeCell ref="B1:G1"/>
    <mergeCell ref="H28:P28"/>
    <mergeCell ref="B5:G5"/>
    <mergeCell ref="B3:G3"/>
  </mergeCells>
  <hyperlinks>
    <hyperlink ref="B1:G1" location="Cuprins_ro!B44" display="III. Datoria externă brută la 31.03.2023 (date provizorii)" xr:uid="{97D1E5B9-FDB7-4024-B433-12C2B90BF45B}"/>
    <hyperlink ref="B1:G1" location="Cuprins_ro!B40" display="III. Datoria externă brută la 31.03.2024 (date provizorii)" xr:uid="{B28DBF15-83ED-48B8-976D-7F208439B370}"/>
    <hyperlink ref="B1:G1" location="Cuprins_ro!B40" display="III. Datoria externă brută la 31.03.2025 (date provizorii)" xr:uid="{F1ECD74B-3689-4C80-BEBE-B7E41EC714A1}"/>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S44"/>
  <sheetViews>
    <sheetView showGridLines="0" showRowColHeaders="0" zoomScaleNormal="100" workbookViewId="0"/>
  </sheetViews>
  <sheetFormatPr defaultRowHeight="12" x14ac:dyDescent="0.2"/>
  <cols>
    <col min="1" max="1" width="5.7109375" style="68" customWidth="1"/>
    <col min="2" max="2" width="42.140625" style="68" customWidth="1"/>
    <col min="3" max="3" width="9.85546875" style="68" customWidth="1"/>
    <col min="4" max="10" width="7" style="68" customWidth="1"/>
    <col min="11" max="16384" width="9.140625" style="68"/>
  </cols>
  <sheetData>
    <row r="1" spans="2:10" s="607" customFormat="1" ht="14.25" x14ac:dyDescent="0.2">
      <c r="B1" s="930" t="s">
        <v>118</v>
      </c>
      <c r="C1" s="930"/>
      <c r="D1" s="930"/>
      <c r="E1" s="930"/>
      <c r="F1" s="930"/>
      <c r="G1" s="930"/>
      <c r="H1" s="930"/>
      <c r="I1" s="930"/>
      <c r="J1" s="930"/>
    </row>
    <row r="3" spans="2:10" s="110" customFormat="1" ht="14.25" x14ac:dyDescent="0.2">
      <c r="B3" s="984" t="s">
        <v>113</v>
      </c>
      <c r="C3" s="985"/>
      <c r="D3" s="985"/>
      <c r="E3" s="985"/>
      <c r="F3" s="985"/>
      <c r="G3" s="985"/>
      <c r="H3" s="985"/>
      <c r="I3" s="985"/>
      <c r="J3" s="985"/>
    </row>
    <row r="4" spans="2:10" ht="5.0999999999999996" customHeight="1" x14ac:dyDescent="0.2">
      <c r="B4" s="344"/>
      <c r="C4" s="344"/>
      <c r="D4" s="344"/>
      <c r="E4" s="344"/>
      <c r="F4" s="344"/>
      <c r="G4" s="344"/>
      <c r="H4" s="344"/>
      <c r="I4" s="344"/>
      <c r="J4" s="344"/>
    </row>
    <row r="5" spans="2:10" s="110" customFormat="1" ht="14.25" x14ac:dyDescent="0.2">
      <c r="B5" s="967" t="s">
        <v>229</v>
      </c>
      <c r="C5" s="967"/>
      <c r="D5" s="967"/>
      <c r="E5" s="967"/>
      <c r="F5" s="967"/>
      <c r="G5" s="967"/>
      <c r="H5" s="967"/>
      <c r="I5" s="967"/>
      <c r="J5" s="967"/>
    </row>
    <row r="28" spans="2:19" ht="11.25" customHeight="1" x14ac:dyDescent="0.2">
      <c r="K28" s="930"/>
      <c r="L28" s="930"/>
      <c r="M28" s="930"/>
      <c r="N28" s="930"/>
      <c r="O28" s="930"/>
      <c r="P28" s="930"/>
      <c r="Q28" s="930"/>
      <c r="R28" s="930"/>
      <c r="S28" s="930"/>
    </row>
    <row r="29" spans="2:19" x14ac:dyDescent="0.2">
      <c r="B29" s="79"/>
      <c r="C29" s="483" t="s">
        <v>123</v>
      </c>
    </row>
    <row r="30" spans="2:19" x14ac:dyDescent="0.2">
      <c r="B30" s="79" t="s">
        <v>486</v>
      </c>
      <c r="C30" s="98">
        <v>2553.0499999999997</v>
      </c>
      <c r="E30" s="277"/>
    </row>
    <row r="31" spans="2:19" x14ac:dyDescent="0.2">
      <c r="B31" s="79" t="s">
        <v>395</v>
      </c>
      <c r="C31" s="98">
        <v>206.88</v>
      </c>
      <c r="E31" s="277"/>
    </row>
    <row r="32" spans="2:19" x14ac:dyDescent="0.2">
      <c r="B32" s="79" t="s">
        <v>516</v>
      </c>
      <c r="C32" s="98">
        <v>250.21000000000004</v>
      </c>
      <c r="E32" s="277"/>
    </row>
    <row r="33" spans="2:5" x14ac:dyDescent="0.2">
      <c r="B33" s="416" t="s">
        <v>491</v>
      </c>
      <c r="C33" s="98">
        <v>129.91</v>
      </c>
      <c r="E33" s="278"/>
    </row>
    <row r="34" spans="2:5" x14ac:dyDescent="0.2">
      <c r="B34" s="416" t="s">
        <v>490</v>
      </c>
      <c r="C34" s="98">
        <v>78.39</v>
      </c>
      <c r="E34" s="278"/>
    </row>
    <row r="35" spans="2:5" x14ac:dyDescent="0.2">
      <c r="B35" s="416" t="s">
        <v>517</v>
      </c>
      <c r="C35" s="98">
        <v>23.67</v>
      </c>
      <c r="E35" s="278"/>
    </row>
    <row r="36" spans="2:5" x14ac:dyDescent="0.2">
      <c r="B36" s="416" t="s">
        <v>518</v>
      </c>
      <c r="C36" s="98">
        <v>13.93</v>
      </c>
      <c r="E36" s="278"/>
    </row>
    <row r="37" spans="2:5" x14ac:dyDescent="0.2">
      <c r="B37" s="416" t="s">
        <v>494</v>
      </c>
      <c r="C37" s="98">
        <v>4.3099999999999996</v>
      </c>
      <c r="E37" s="278"/>
    </row>
    <row r="44" spans="2:5" x14ac:dyDescent="0.2">
      <c r="D44" s="720"/>
    </row>
  </sheetData>
  <mergeCells count="4">
    <mergeCell ref="K28:S28"/>
    <mergeCell ref="B3:J3"/>
    <mergeCell ref="B5:J5"/>
    <mergeCell ref="B1:J1"/>
  </mergeCells>
  <hyperlinks>
    <hyperlink ref="B1:J1" location="Cuprins_ro!B44" display="III. Datoria externă brută la 31.03.2023 (date provizorii)" xr:uid="{D2661063-A7CF-42CF-805D-7B9672D71A9E}"/>
    <hyperlink ref="B1:J1" location="Cuprins_ro!B40" display="III. Datoria externă brută la 31.03.2024 (date provizorii)" xr:uid="{071389D4-AB2A-4E91-8A7A-42BAEF08D6A6}"/>
    <hyperlink ref="B1:J1" location="Cuprins_ro!B40" display="III. Datoria externă brută la 31.03.2025 (date provizorii)" xr:uid="{B7C7913D-EE1C-4056-83C3-1C288F128CAC}"/>
  </hyperlinks>
  <pageMargins left="0.7" right="0.7" top="0.75" bottom="0.75" header="0.3" footer="0.3"/>
  <pageSetup paperSize="9" orientation="portrait" horizontalDpi="300" verticalDpi="300" r:id="rId1"/>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O44"/>
  <sheetViews>
    <sheetView showGridLines="0" showRowColHeaders="0" zoomScaleNormal="100" workbookViewId="0"/>
  </sheetViews>
  <sheetFormatPr defaultRowHeight="12" x14ac:dyDescent="0.2"/>
  <cols>
    <col min="1" max="1" width="5.7109375" style="68" customWidth="1"/>
    <col min="2" max="2" width="73.140625" style="68" customWidth="1"/>
    <col min="3" max="7" width="10.140625" style="68" customWidth="1"/>
    <col min="8" max="16384" width="9.140625" style="68"/>
  </cols>
  <sheetData>
    <row r="1" spans="2:14" s="607" customFormat="1" ht="14.25" x14ac:dyDescent="0.2">
      <c r="B1" s="930" t="s">
        <v>118</v>
      </c>
      <c r="C1" s="930"/>
      <c r="D1" s="930"/>
      <c r="E1" s="930"/>
      <c r="F1" s="930"/>
      <c r="G1" s="930"/>
    </row>
    <row r="3" spans="2:14" s="607" customFormat="1" ht="14.25" x14ac:dyDescent="0.2">
      <c r="B3" s="948" t="s">
        <v>99</v>
      </c>
      <c r="C3" s="948"/>
      <c r="D3" s="948"/>
      <c r="E3" s="948"/>
      <c r="F3" s="948"/>
      <c r="G3" s="948"/>
    </row>
    <row r="4" spans="2:14" ht="3.75" customHeight="1" thickBot="1" x14ac:dyDescent="0.25"/>
    <row r="5" spans="2:14" ht="15.75" thickBot="1" x14ac:dyDescent="0.3">
      <c r="B5" s="276"/>
      <c r="C5" s="959">
        <v>2024</v>
      </c>
      <c r="D5" s="960"/>
      <c r="E5" s="960"/>
      <c r="F5" s="961"/>
      <c r="G5" s="482">
        <v>2025</v>
      </c>
      <c r="H5"/>
      <c r="I5"/>
      <c r="J5"/>
      <c r="K5"/>
      <c r="L5"/>
      <c r="M5"/>
      <c r="N5"/>
    </row>
    <row r="6" spans="2:14" ht="12.75" thickBot="1" x14ac:dyDescent="0.25">
      <c r="B6" s="294"/>
      <c r="C6" s="295" t="s">
        <v>0</v>
      </c>
      <c r="D6" s="296" t="s">
        <v>259</v>
      </c>
      <c r="E6" s="296" t="s">
        <v>260</v>
      </c>
      <c r="F6" s="296" t="s">
        <v>93</v>
      </c>
      <c r="G6" s="296" t="s">
        <v>0</v>
      </c>
    </row>
    <row r="7" spans="2:14" ht="13.5" thickTop="1" thickBot="1" x14ac:dyDescent="0.25">
      <c r="B7" s="298" t="s">
        <v>519</v>
      </c>
      <c r="C7" s="299">
        <v>261.35000000000002</v>
      </c>
      <c r="D7" s="299">
        <v>250.56</v>
      </c>
      <c r="E7" s="299">
        <v>272.44</v>
      </c>
      <c r="F7" s="299">
        <v>254.18</v>
      </c>
      <c r="G7" s="299">
        <v>253.39</v>
      </c>
    </row>
    <row r="8" spans="2:14" ht="12.75" thickBot="1" x14ac:dyDescent="0.25">
      <c r="B8" s="281" t="s">
        <v>478</v>
      </c>
      <c r="C8" s="282">
        <v>182.05</v>
      </c>
      <c r="D8" s="282">
        <v>181.06</v>
      </c>
      <c r="E8" s="282">
        <v>193.68</v>
      </c>
      <c r="F8" s="282">
        <v>193.77</v>
      </c>
      <c r="G8" s="282">
        <v>196.36</v>
      </c>
    </row>
    <row r="9" spans="2:14" ht="12.75" thickBot="1" x14ac:dyDescent="0.25">
      <c r="B9" s="413" t="s">
        <v>73</v>
      </c>
      <c r="C9" s="284">
        <v>182.05</v>
      </c>
      <c r="D9" s="284">
        <v>181.06</v>
      </c>
      <c r="E9" s="284">
        <v>193.68</v>
      </c>
      <c r="F9" s="284">
        <v>193.77</v>
      </c>
      <c r="G9" s="284">
        <v>196.36</v>
      </c>
    </row>
    <row r="10" spans="2:14" ht="12.75" thickBot="1" x14ac:dyDescent="0.25">
      <c r="B10" s="281" t="s">
        <v>480</v>
      </c>
      <c r="C10" s="282">
        <v>79.3</v>
      </c>
      <c r="D10" s="282">
        <v>69.5</v>
      </c>
      <c r="E10" s="282">
        <v>78.760000000000005</v>
      </c>
      <c r="F10" s="282">
        <v>60.41</v>
      </c>
      <c r="G10" s="282">
        <v>57.03</v>
      </c>
    </row>
    <row r="11" spans="2:14" ht="12.75" thickBot="1" x14ac:dyDescent="0.25">
      <c r="B11" s="414" t="s">
        <v>304</v>
      </c>
      <c r="C11" s="284">
        <v>79.3</v>
      </c>
      <c r="D11" s="284">
        <v>69.5</v>
      </c>
      <c r="E11" s="284">
        <v>78.760000000000005</v>
      </c>
      <c r="F11" s="284">
        <v>60.41</v>
      </c>
      <c r="G11" s="284">
        <v>57.03</v>
      </c>
    </row>
    <row r="12" spans="2:14" ht="12.75" thickBot="1" x14ac:dyDescent="0.25">
      <c r="B12" s="297" t="s">
        <v>429</v>
      </c>
      <c r="C12" s="290">
        <v>2771.69</v>
      </c>
      <c r="D12" s="290">
        <v>2613.5100000000002</v>
      </c>
      <c r="E12" s="290">
        <v>2605.86</v>
      </c>
      <c r="F12" s="290">
        <v>2457.65</v>
      </c>
      <c r="G12" s="290">
        <v>2644.62</v>
      </c>
    </row>
    <row r="13" spans="2:14" ht="12.75" thickBot="1" x14ac:dyDescent="0.25">
      <c r="B13" s="281" t="s">
        <v>478</v>
      </c>
      <c r="C13" s="282">
        <v>2191.54</v>
      </c>
      <c r="D13" s="282">
        <v>2102.79</v>
      </c>
      <c r="E13" s="282">
        <v>2113.19</v>
      </c>
      <c r="F13" s="282">
        <v>1935.06</v>
      </c>
      <c r="G13" s="282">
        <v>2130.67</v>
      </c>
    </row>
    <row r="14" spans="2:14" ht="12.75" thickBot="1" x14ac:dyDescent="0.25">
      <c r="B14" s="415" t="s">
        <v>73</v>
      </c>
      <c r="C14" s="284">
        <v>1.21</v>
      </c>
      <c r="D14" s="284">
        <v>1.51</v>
      </c>
      <c r="E14" s="284">
        <v>1.24</v>
      </c>
      <c r="F14" s="284">
        <v>0.44</v>
      </c>
      <c r="G14" s="284">
        <v>0.42</v>
      </c>
    </row>
    <row r="15" spans="2:14" ht="12.75" thickBot="1" x14ac:dyDescent="0.25">
      <c r="B15" s="414" t="s">
        <v>304</v>
      </c>
      <c r="C15" s="284">
        <v>65.19</v>
      </c>
      <c r="D15" s="284">
        <v>71.78</v>
      </c>
      <c r="E15" s="284">
        <v>73.8</v>
      </c>
      <c r="F15" s="284">
        <v>68.430000000000007</v>
      </c>
      <c r="G15" s="284">
        <v>70.31</v>
      </c>
    </row>
    <row r="16" spans="2:14" ht="12.75" thickBot="1" x14ac:dyDescent="0.25">
      <c r="B16" s="413" t="s">
        <v>305</v>
      </c>
      <c r="C16" s="284">
        <v>2074.4</v>
      </c>
      <c r="D16" s="284">
        <v>1979.76</v>
      </c>
      <c r="E16" s="284">
        <v>1989.41</v>
      </c>
      <c r="F16" s="284">
        <v>1818.45</v>
      </c>
      <c r="G16" s="284">
        <v>2013.2</v>
      </c>
    </row>
    <row r="17" spans="2:15" ht="12.75" thickBot="1" x14ac:dyDescent="0.25">
      <c r="B17" s="413" t="s">
        <v>479</v>
      </c>
      <c r="C17" s="284">
        <v>50.74</v>
      </c>
      <c r="D17" s="284">
        <v>49.74</v>
      </c>
      <c r="E17" s="284">
        <v>48.74</v>
      </c>
      <c r="F17" s="284">
        <v>47.74</v>
      </c>
      <c r="G17" s="284">
        <v>46.74</v>
      </c>
    </row>
    <row r="18" spans="2:15" ht="12.75" thickBot="1" x14ac:dyDescent="0.25">
      <c r="B18" s="281" t="s">
        <v>480</v>
      </c>
      <c r="C18" s="282">
        <v>580.15</v>
      </c>
      <c r="D18" s="282">
        <v>510.72</v>
      </c>
      <c r="E18" s="282">
        <v>492.67</v>
      </c>
      <c r="F18" s="282">
        <v>522.59</v>
      </c>
      <c r="G18" s="282">
        <v>513.95000000000005</v>
      </c>
    </row>
    <row r="19" spans="2:15" ht="12.75" thickBot="1" x14ac:dyDescent="0.25">
      <c r="B19" s="414" t="s">
        <v>304</v>
      </c>
      <c r="C19" s="284">
        <v>580.15</v>
      </c>
      <c r="D19" s="284">
        <v>510.72</v>
      </c>
      <c r="E19" s="284">
        <v>492.67</v>
      </c>
      <c r="F19" s="284">
        <v>522.59</v>
      </c>
      <c r="G19" s="284">
        <v>513.95000000000005</v>
      </c>
    </row>
    <row r="20" spans="2:15" ht="12.75" thickBot="1" x14ac:dyDescent="0.25">
      <c r="B20" s="291" t="s">
        <v>74</v>
      </c>
      <c r="C20" s="290">
        <v>524.55999999999995</v>
      </c>
      <c r="D20" s="290">
        <v>481.67</v>
      </c>
      <c r="E20" s="290">
        <v>490.69</v>
      </c>
      <c r="F20" s="290">
        <v>433.76</v>
      </c>
      <c r="G20" s="290">
        <v>410.65</v>
      </c>
    </row>
    <row r="21" spans="2:15" ht="12.75" thickBot="1" x14ac:dyDescent="0.25">
      <c r="B21" s="281" t="s">
        <v>478</v>
      </c>
      <c r="C21" s="282">
        <v>306.02999999999997</v>
      </c>
      <c r="D21" s="282">
        <v>302.39</v>
      </c>
      <c r="E21" s="282">
        <v>307.70999999999998</v>
      </c>
      <c r="F21" s="282">
        <v>289.36</v>
      </c>
      <c r="G21" s="282">
        <v>307.23</v>
      </c>
    </row>
    <row r="22" spans="2:15" ht="12" customHeight="1" thickBot="1" x14ac:dyDescent="0.25">
      <c r="B22" s="292" t="s">
        <v>520</v>
      </c>
      <c r="C22" s="284">
        <v>306.02999999999997</v>
      </c>
      <c r="D22" s="284">
        <v>302.39</v>
      </c>
      <c r="E22" s="284">
        <v>307.70999999999998</v>
      </c>
      <c r="F22" s="284">
        <v>289.36</v>
      </c>
      <c r="G22" s="284">
        <v>307.23</v>
      </c>
    </row>
    <row r="23" spans="2:15" ht="12.75" thickBot="1" x14ac:dyDescent="0.25">
      <c r="B23" s="414" t="s">
        <v>304</v>
      </c>
      <c r="C23" s="284">
        <v>30.92</v>
      </c>
      <c r="D23" s="284">
        <v>31.13</v>
      </c>
      <c r="E23" s="284">
        <v>32.78</v>
      </c>
      <c r="F23" s="284">
        <v>34.85</v>
      </c>
      <c r="G23" s="284">
        <v>35.69</v>
      </c>
    </row>
    <row r="24" spans="2:15" ht="12.75" thickBot="1" x14ac:dyDescent="0.25">
      <c r="B24" s="414" t="s">
        <v>305</v>
      </c>
      <c r="C24" s="284">
        <v>275.11</v>
      </c>
      <c r="D24" s="284">
        <v>271.26</v>
      </c>
      <c r="E24" s="284">
        <v>274.93</v>
      </c>
      <c r="F24" s="284">
        <v>254.51</v>
      </c>
      <c r="G24" s="284">
        <v>271.54000000000002</v>
      </c>
    </row>
    <row r="25" spans="2:15" ht="12.75" thickBot="1" x14ac:dyDescent="0.25">
      <c r="B25" s="281" t="s">
        <v>480</v>
      </c>
      <c r="C25" s="282">
        <v>218.53</v>
      </c>
      <c r="D25" s="282">
        <v>179.28</v>
      </c>
      <c r="E25" s="282">
        <v>182.98</v>
      </c>
      <c r="F25" s="282">
        <v>144.4</v>
      </c>
      <c r="G25" s="282">
        <v>103.42</v>
      </c>
    </row>
    <row r="26" spans="2:15" ht="12" customHeight="1" thickBot="1" x14ac:dyDescent="0.25">
      <c r="B26" s="292" t="s">
        <v>520</v>
      </c>
      <c r="C26" s="284">
        <v>218.53</v>
      </c>
      <c r="D26" s="284">
        <v>179.28</v>
      </c>
      <c r="E26" s="284">
        <v>182.98</v>
      </c>
      <c r="F26" s="284">
        <v>144.4</v>
      </c>
      <c r="G26" s="284">
        <v>103.42</v>
      </c>
    </row>
    <row r="27" spans="2:15" x14ac:dyDescent="0.2">
      <c r="B27" s="293" t="s">
        <v>72</v>
      </c>
      <c r="C27" s="288">
        <v>3557.6</v>
      </c>
      <c r="D27" s="288">
        <v>3345.74</v>
      </c>
      <c r="E27" s="288">
        <v>3368.99</v>
      </c>
      <c r="F27" s="288">
        <v>3145.59</v>
      </c>
      <c r="G27" s="288">
        <v>3308.66</v>
      </c>
    </row>
    <row r="28" spans="2:15" x14ac:dyDescent="0.2">
      <c r="B28" s="957" t="s">
        <v>482</v>
      </c>
      <c r="C28" s="958"/>
      <c r="D28" s="958"/>
      <c r="E28" s="958"/>
      <c r="F28" s="958"/>
      <c r="G28" s="958"/>
    </row>
    <row r="29" spans="2:15" x14ac:dyDescent="0.2">
      <c r="B29" s="585" t="s">
        <v>364</v>
      </c>
    </row>
    <row r="31" spans="2:15" ht="14.25" x14ac:dyDescent="0.2">
      <c r="H31" s="355"/>
      <c r="I31" s="355"/>
      <c r="J31" s="355"/>
      <c r="K31" s="355"/>
      <c r="L31" s="355"/>
      <c r="M31" s="355"/>
      <c r="N31" s="355"/>
      <c r="O31" s="355"/>
    </row>
    <row r="44" spans="4:4" x14ac:dyDescent="0.2">
      <c r="D44" s="720"/>
    </row>
  </sheetData>
  <mergeCells count="4">
    <mergeCell ref="B28:G28"/>
    <mergeCell ref="B1:G1"/>
    <mergeCell ref="C5:F5"/>
    <mergeCell ref="B3:G3"/>
  </mergeCells>
  <hyperlinks>
    <hyperlink ref="B1:G1" location="Cuprins_ro!B44" display="III. Datoria externă brută la 31.03.2023 (date provizorii)" xr:uid="{D4130D9D-73AD-4042-8A6C-591CDB0C652B}"/>
    <hyperlink ref="B1:G1" location="Cuprins_ro!B40" display="III. Datoria externă brută la 31.03.2024 (date provizorii)" xr:uid="{19231750-AB20-4121-8E45-8E00C1F9210C}"/>
    <hyperlink ref="B1:G1" location="Cuprins_ro!B40" display="III. Datoria externă brută la 31.03.2025 (date provizorii)" xr:uid="{A5B72CDF-5661-43A2-A349-1AFAC0A217A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A26BD-D6D3-4693-ABC5-4D4034551F1E}">
  <dimension ref="B1:H41"/>
  <sheetViews>
    <sheetView showGridLines="0" showRowColHeaders="0" zoomScaleNormal="100" workbookViewId="0"/>
  </sheetViews>
  <sheetFormatPr defaultRowHeight="14.25" x14ac:dyDescent="0.2"/>
  <cols>
    <col min="1" max="1" width="5.7109375" style="118" customWidth="1"/>
    <col min="2" max="2" width="38.140625" style="118" customWidth="1"/>
    <col min="3" max="7" width="12.85546875" style="118" customWidth="1"/>
    <col min="8" max="16384" width="9.140625" style="118"/>
  </cols>
  <sheetData>
    <row r="1" spans="2:8" x14ac:dyDescent="0.2">
      <c r="B1" s="752" t="s">
        <v>130</v>
      </c>
      <c r="C1" s="752"/>
      <c r="D1" s="752"/>
      <c r="E1" s="752"/>
      <c r="F1" s="752"/>
      <c r="G1" s="752"/>
      <c r="H1" s="197"/>
    </row>
    <row r="2" spans="2:8" ht="11.25" customHeight="1" x14ac:dyDescent="0.2"/>
    <row r="3" spans="2:8" x14ac:dyDescent="0.2">
      <c r="B3" s="779" t="s">
        <v>141</v>
      </c>
      <c r="C3" s="779"/>
      <c r="D3" s="779"/>
      <c r="E3" s="779"/>
      <c r="F3" s="779"/>
      <c r="G3" s="779"/>
    </row>
    <row r="4" spans="2:8" s="119" customFormat="1" x14ac:dyDescent="0.2"/>
    <row r="5" spans="2:8" s="119" customFormat="1" x14ac:dyDescent="0.2">
      <c r="B5" s="769" t="s">
        <v>100</v>
      </c>
      <c r="C5" s="769"/>
      <c r="D5" s="769"/>
      <c r="E5" s="769"/>
      <c r="F5" s="769"/>
      <c r="G5" s="769"/>
    </row>
    <row r="25" spans="2:7" ht="15" customHeight="1" x14ac:dyDescent="0.2">
      <c r="B25" s="270"/>
    </row>
    <row r="26" spans="2:7" ht="15" customHeight="1" x14ac:dyDescent="0.2">
      <c r="B26" s="120"/>
      <c r="C26" s="776">
        <v>2024</v>
      </c>
      <c r="D26" s="777"/>
      <c r="E26" s="777"/>
      <c r="F26" s="778"/>
      <c r="G26" s="485">
        <v>2025</v>
      </c>
    </row>
    <row r="27" spans="2:7" s="630" customFormat="1" ht="10.5" x14ac:dyDescent="0.15">
      <c r="B27" s="121"/>
      <c r="C27" s="121" t="s">
        <v>0</v>
      </c>
      <c r="D27" s="121" t="s">
        <v>1</v>
      </c>
      <c r="E27" s="121" t="s">
        <v>2</v>
      </c>
      <c r="F27" s="121" t="s">
        <v>3</v>
      </c>
      <c r="G27" s="121" t="s">
        <v>0</v>
      </c>
    </row>
    <row r="28" spans="2:7" s="630" customFormat="1" ht="10.5" x14ac:dyDescent="0.15">
      <c r="B28" s="122" t="s">
        <v>289</v>
      </c>
      <c r="C28" s="346">
        <v>-447.72000000000025</v>
      </c>
      <c r="D28" s="346">
        <v>-711.04</v>
      </c>
      <c r="E28" s="346">
        <v>-873.9699999999998</v>
      </c>
      <c r="F28" s="346">
        <v>-884.27</v>
      </c>
      <c r="G28" s="346">
        <v>-1020.4961588000006</v>
      </c>
    </row>
    <row r="29" spans="2:7" s="630" customFormat="1" ht="10.5" x14ac:dyDescent="0.15">
      <c r="B29" s="123" t="s">
        <v>290</v>
      </c>
      <c r="C29" s="150">
        <v>16.3</v>
      </c>
      <c r="D29" s="150">
        <v>16.5</v>
      </c>
      <c r="E29" s="150">
        <v>20.769999999999996</v>
      </c>
      <c r="F29" s="631">
        <v>28.27</v>
      </c>
      <c r="G29" s="631">
        <v>12.73615279</v>
      </c>
    </row>
    <row r="30" spans="2:7" s="630" customFormat="1" ht="10.5" x14ac:dyDescent="0.15">
      <c r="B30" s="123" t="s">
        <v>291</v>
      </c>
      <c r="C30" s="346">
        <v>-511.4440299900001</v>
      </c>
      <c r="D30" s="346">
        <v>-503.71518696999993</v>
      </c>
      <c r="E30" s="346">
        <v>-819.88282588999982</v>
      </c>
      <c r="F30" s="346">
        <v>-988.96964648000016</v>
      </c>
      <c r="G30" s="346">
        <v>-901.06860281000013</v>
      </c>
    </row>
    <row r="41" spans="4:4" x14ac:dyDescent="0.2">
      <c r="D41" s="739"/>
    </row>
  </sheetData>
  <mergeCells count="4">
    <mergeCell ref="B5:G5"/>
    <mergeCell ref="C26:F26"/>
    <mergeCell ref="B1:G1"/>
    <mergeCell ref="B3:G3"/>
  </mergeCells>
  <hyperlinks>
    <hyperlink ref="B1:C1" location="Cuprins_ro!B4" display="I. Balanța de plăți a Republicii Moldova în trimestrul I 2023 (date provizorii)" xr:uid="{A02F8D4D-516C-4439-943C-0E0B1698AFF5}"/>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AB172"/>
  <sheetViews>
    <sheetView showGridLines="0" showRowColHeaders="0" zoomScaleNormal="100" workbookViewId="0"/>
  </sheetViews>
  <sheetFormatPr defaultRowHeight="14.25" x14ac:dyDescent="0.2"/>
  <cols>
    <col min="1" max="1" width="5.7109375" style="9" customWidth="1"/>
    <col min="2" max="2" width="38.7109375" style="9" customWidth="1"/>
    <col min="3" max="7" width="12.140625" style="9" customWidth="1"/>
    <col min="8" max="16384" width="9.140625" style="9"/>
  </cols>
  <sheetData>
    <row r="1" spans="2:28" s="607" customFormat="1" x14ac:dyDescent="0.2">
      <c r="B1" s="752" t="s">
        <v>130</v>
      </c>
      <c r="C1" s="753"/>
      <c r="D1" s="753"/>
      <c r="E1" s="753"/>
      <c r="F1" s="753"/>
      <c r="G1" s="753"/>
    </row>
    <row r="2" spans="2:28" ht="11.25" customHeight="1" x14ac:dyDescent="0.2"/>
    <row r="3" spans="2:28" s="607" customFormat="1" x14ac:dyDescent="0.2">
      <c r="B3" s="781" t="s">
        <v>103</v>
      </c>
      <c r="C3" s="781"/>
      <c r="D3" s="781"/>
      <c r="E3" s="781"/>
      <c r="F3" s="781"/>
      <c r="G3" s="781"/>
    </row>
    <row r="4" spans="2:28" ht="5.0999999999999996" customHeight="1" x14ac:dyDescent="0.2">
      <c r="B4" s="29"/>
    </row>
    <row r="5" spans="2:28" ht="12" customHeight="1" x14ac:dyDescent="0.2">
      <c r="B5" s="780"/>
      <c r="C5" s="782">
        <v>2024</v>
      </c>
      <c r="D5" s="783"/>
      <c r="E5" s="783"/>
      <c r="F5" s="784"/>
      <c r="G5" s="490">
        <v>2025</v>
      </c>
    </row>
    <row r="6" spans="2:28" s="68" customFormat="1" ht="12.75" thickBot="1" x14ac:dyDescent="0.25">
      <c r="B6" s="780"/>
      <c r="C6" s="307" t="s">
        <v>0</v>
      </c>
      <c r="D6" s="308" t="s">
        <v>1</v>
      </c>
      <c r="E6" s="308" t="s">
        <v>2</v>
      </c>
      <c r="F6" s="308" t="s">
        <v>3</v>
      </c>
      <c r="G6" s="307" t="s">
        <v>0</v>
      </c>
    </row>
    <row r="7" spans="2:28" s="68" customFormat="1" ht="13.5" thickTop="1" thickBot="1" x14ac:dyDescent="0.25">
      <c r="B7" s="319" t="s">
        <v>292</v>
      </c>
      <c r="C7" s="581">
        <v>-447.72</v>
      </c>
      <c r="D7" s="581">
        <v>-711.04</v>
      </c>
      <c r="E7" s="581">
        <v>-873.97</v>
      </c>
      <c r="F7" s="581">
        <v>-884.27</v>
      </c>
      <c r="G7" s="581">
        <v>-1020.5</v>
      </c>
      <c r="M7" s="356"/>
      <c r="S7" s="356"/>
      <c r="T7" s="356"/>
      <c r="U7" s="356"/>
      <c r="V7" s="356"/>
      <c r="W7" s="356"/>
      <c r="X7" s="356"/>
      <c r="Y7" s="356"/>
      <c r="Z7" s="356"/>
      <c r="AA7" s="356"/>
      <c r="AB7" s="356"/>
    </row>
    <row r="8" spans="2:28" s="68" customFormat="1" ht="13.5" thickTop="1" thickBot="1" x14ac:dyDescent="0.25">
      <c r="B8" s="318" t="s">
        <v>293</v>
      </c>
      <c r="C8" s="431">
        <v>-1084.79</v>
      </c>
      <c r="D8" s="431">
        <v>-1373.5</v>
      </c>
      <c r="E8" s="431">
        <v>-1595.05</v>
      </c>
      <c r="F8" s="431">
        <v>-1566.58</v>
      </c>
      <c r="G8" s="431">
        <v>-1625.72</v>
      </c>
      <c r="M8" s="356"/>
      <c r="S8" s="356"/>
      <c r="T8" s="356"/>
      <c r="U8" s="356"/>
      <c r="V8" s="356"/>
      <c r="W8" s="356"/>
      <c r="X8" s="356"/>
      <c r="Y8" s="356"/>
      <c r="Z8" s="356"/>
      <c r="AA8" s="356"/>
      <c r="AB8" s="356"/>
    </row>
    <row r="9" spans="2:28" s="68" customFormat="1" ht="13.5" thickTop="1" thickBot="1" x14ac:dyDescent="0.25">
      <c r="B9" s="318" t="s">
        <v>294</v>
      </c>
      <c r="C9" s="431">
        <v>210.35</v>
      </c>
      <c r="D9" s="431">
        <v>239.78</v>
      </c>
      <c r="E9" s="431">
        <v>231.64</v>
      </c>
      <c r="F9" s="431">
        <v>237.03</v>
      </c>
      <c r="G9" s="431">
        <v>200.2</v>
      </c>
      <c r="M9" s="356"/>
      <c r="S9" s="356"/>
      <c r="T9" s="356"/>
      <c r="U9" s="356"/>
      <c r="V9" s="356"/>
      <c r="W9" s="356"/>
      <c r="X9" s="356"/>
      <c r="Y9" s="356"/>
      <c r="Z9" s="356"/>
      <c r="AA9" s="356"/>
      <c r="AB9" s="356"/>
    </row>
    <row r="10" spans="2:28" s="68" customFormat="1" ht="13.5" thickTop="1" thickBot="1" x14ac:dyDescent="0.25">
      <c r="B10" s="318" t="s">
        <v>295</v>
      </c>
      <c r="C10" s="431">
        <v>75.489999999999995</v>
      </c>
      <c r="D10" s="431">
        <v>42.37</v>
      </c>
      <c r="E10" s="431">
        <v>3.11</v>
      </c>
      <c r="F10" s="431">
        <v>36.96</v>
      </c>
      <c r="G10" s="431">
        <v>4.6500000000000004</v>
      </c>
      <c r="M10" s="356"/>
      <c r="S10" s="356"/>
      <c r="T10" s="356"/>
      <c r="U10" s="356"/>
      <c r="V10" s="356"/>
      <c r="W10" s="356"/>
      <c r="X10" s="356"/>
      <c r="Y10" s="356"/>
      <c r="Z10" s="356"/>
      <c r="AA10" s="356"/>
      <c r="AB10" s="356"/>
    </row>
    <row r="11" spans="2:28" s="68" customFormat="1" ht="13.5" thickTop="1" thickBot="1" x14ac:dyDescent="0.25">
      <c r="B11" s="318" t="s">
        <v>296</v>
      </c>
      <c r="C11" s="431">
        <v>351.23</v>
      </c>
      <c r="D11" s="431">
        <v>380.31</v>
      </c>
      <c r="E11" s="431">
        <v>486.33</v>
      </c>
      <c r="F11" s="431">
        <v>408.32</v>
      </c>
      <c r="G11" s="431">
        <v>400.38</v>
      </c>
      <c r="M11" s="356"/>
      <c r="S11" s="356"/>
      <c r="T11" s="356"/>
      <c r="U11" s="356"/>
      <c r="V11" s="356"/>
      <c r="W11" s="356"/>
      <c r="X11" s="356"/>
      <c r="Y11" s="356"/>
      <c r="Z11" s="356"/>
      <c r="AA11" s="356"/>
      <c r="AB11" s="356"/>
    </row>
    <row r="12" spans="2:28" s="68" customFormat="1" ht="13.5" thickTop="1" thickBot="1" x14ac:dyDescent="0.25">
      <c r="B12" s="319" t="s">
        <v>297</v>
      </c>
      <c r="C12" s="582">
        <v>16.3</v>
      </c>
      <c r="D12" s="582">
        <v>16.5</v>
      </c>
      <c r="E12" s="582">
        <v>20.77</v>
      </c>
      <c r="F12" s="582">
        <v>28.27</v>
      </c>
      <c r="G12" s="582">
        <v>12.74</v>
      </c>
      <c r="M12" s="356"/>
      <c r="S12" s="356"/>
      <c r="T12" s="356"/>
      <c r="U12" s="356"/>
      <c r="V12" s="356"/>
      <c r="W12" s="356"/>
      <c r="X12" s="356"/>
      <c r="Y12" s="356"/>
      <c r="Z12" s="356"/>
      <c r="AA12" s="356"/>
      <c r="AB12" s="356"/>
    </row>
    <row r="13" spans="2:28" s="68" customFormat="1" ht="13.5" thickTop="1" thickBot="1" x14ac:dyDescent="0.25">
      <c r="B13" s="319" t="s">
        <v>298</v>
      </c>
      <c r="C13" s="582">
        <v>-431.42</v>
      </c>
      <c r="D13" s="582">
        <v>-694.54</v>
      </c>
      <c r="E13" s="582">
        <v>-853.2</v>
      </c>
      <c r="F13" s="582">
        <v>-856</v>
      </c>
      <c r="G13" s="582">
        <v>-1007.76</v>
      </c>
      <c r="M13" s="356"/>
      <c r="S13" s="356"/>
      <c r="T13" s="356"/>
      <c r="U13" s="356"/>
      <c r="V13" s="356"/>
      <c r="W13" s="356"/>
      <c r="X13" s="356"/>
      <c r="Y13" s="356"/>
      <c r="Z13" s="356"/>
      <c r="AA13" s="356"/>
      <c r="AB13" s="356"/>
    </row>
    <row r="14" spans="2:28" s="68" customFormat="1" ht="13.5" thickTop="1" thickBot="1" x14ac:dyDescent="0.25">
      <c r="B14" s="319" t="s">
        <v>299</v>
      </c>
      <c r="C14" s="582">
        <v>-511.44</v>
      </c>
      <c r="D14" s="582">
        <v>-503.72</v>
      </c>
      <c r="E14" s="582">
        <v>-819.88</v>
      </c>
      <c r="F14" s="582">
        <v>-988.97</v>
      </c>
      <c r="G14" s="582">
        <v>-901.07</v>
      </c>
      <c r="M14" s="356"/>
      <c r="S14" s="356"/>
      <c r="T14" s="356"/>
      <c r="U14" s="356"/>
      <c r="V14" s="356"/>
      <c r="W14" s="356"/>
      <c r="X14" s="356"/>
      <c r="Y14" s="356"/>
      <c r="Z14" s="356"/>
      <c r="AA14" s="356"/>
      <c r="AB14" s="356"/>
    </row>
    <row r="15" spans="2:28" s="68" customFormat="1" ht="13.5" thickTop="1" thickBot="1" x14ac:dyDescent="0.25">
      <c r="B15" s="318" t="s">
        <v>300</v>
      </c>
      <c r="C15" s="431">
        <v>-25.94</v>
      </c>
      <c r="D15" s="431">
        <v>-39.659999999999997</v>
      </c>
      <c r="E15" s="431">
        <v>-138.07</v>
      </c>
      <c r="F15" s="431">
        <v>-40.119999999999997</v>
      </c>
      <c r="G15" s="431">
        <v>-102.96</v>
      </c>
      <c r="M15" s="356"/>
      <c r="S15" s="356"/>
      <c r="T15" s="356"/>
      <c r="U15" s="356"/>
      <c r="V15" s="356"/>
      <c r="W15" s="356"/>
      <c r="X15" s="356"/>
      <c r="Y15" s="356"/>
      <c r="Z15" s="356"/>
      <c r="AA15" s="356"/>
      <c r="AB15" s="356"/>
    </row>
    <row r="16" spans="2:28" s="68" customFormat="1" ht="13.5" thickTop="1" thickBot="1" x14ac:dyDescent="0.25">
      <c r="B16" s="318" t="s">
        <v>301</v>
      </c>
      <c r="C16" s="431">
        <v>-0.26</v>
      </c>
      <c r="D16" s="431">
        <v>-0.11</v>
      </c>
      <c r="E16" s="431">
        <v>1.69</v>
      </c>
      <c r="F16" s="431">
        <v>67.400000000000006</v>
      </c>
      <c r="G16" s="431">
        <v>24.04</v>
      </c>
      <c r="M16" s="356"/>
      <c r="S16" s="356"/>
      <c r="T16" s="356"/>
      <c r="U16" s="356"/>
      <c r="V16" s="356"/>
      <c r="W16" s="356"/>
      <c r="X16" s="356"/>
      <c r="Y16" s="356"/>
      <c r="Z16" s="356"/>
      <c r="AA16" s="356"/>
      <c r="AB16" s="356"/>
    </row>
    <row r="17" spans="2:28" s="68" customFormat="1" ht="13.5" thickTop="1" thickBot="1" x14ac:dyDescent="0.25">
      <c r="B17" s="318" t="s">
        <v>302</v>
      </c>
      <c r="C17" s="431">
        <v>-492.35</v>
      </c>
      <c r="D17" s="431">
        <v>-373.93</v>
      </c>
      <c r="E17" s="431">
        <v>-942.2</v>
      </c>
      <c r="F17" s="431">
        <v>-996.09</v>
      </c>
      <c r="G17" s="431">
        <v>-680.94</v>
      </c>
      <c r="M17" s="356"/>
      <c r="S17" s="356"/>
      <c r="T17" s="356"/>
      <c r="U17" s="356"/>
      <c r="V17" s="356"/>
      <c r="W17" s="356"/>
      <c r="X17" s="356"/>
      <c r="Y17" s="356"/>
      <c r="Z17" s="356"/>
      <c r="AA17" s="356"/>
      <c r="AB17" s="356"/>
    </row>
    <row r="18" spans="2:28" s="68" customFormat="1" ht="13.5" thickTop="1" thickBot="1" x14ac:dyDescent="0.25">
      <c r="B18" s="743" t="s">
        <v>303</v>
      </c>
      <c r="C18" s="583">
        <v>-385.99</v>
      </c>
      <c r="D18" s="583">
        <v>-590.53</v>
      </c>
      <c r="E18" s="583">
        <v>-858.91</v>
      </c>
      <c r="F18" s="583">
        <v>-677.86</v>
      </c>
      <c r="G18" s="583">
        <v>-480.49</v>
      </c>
      <c r="M18" s="356"/>
      <c r="S18" s="356"/>
      <c r="T18" s="356"/>
      <c r="U18" s="356"/>
      <c r="V18" s="356"/>
      <c r="W18" s="356"/>
      <c r="X18" s="356"/>
      <c r="Y18" s="356"/>
      <c r="Z18" s="356"/>
      <c r="AA18" s="356"/>
      <c r="AB18" s="356"/>
    </row>
    <row r="19" spans="2:28" s="68" customFormat="1" ht="13.5" thickTop="1" thickBot="1" x14ac:dyDescent="0.25">
      <c r="B19" s="744" t="s">
        <v>304</v>
      </c>
      <c r="C19" s="583">
        <v>1.63</v>
      </c>
      <c r="D19" s="583">
        <v>69.319999999999993</v>
      </c>
      <c r="E19" s="583">
        <v>-135.68</v>
      </c>
      <c r="F19" s="583">
        <v>-553.6</v>
      </c>
      <c r="G19" s="583">
        <v>41.3</v>
      </c>
      <c r="M19" s="356"/>
      <c r="S19" s="356"/>
      <c r="T19" s="356"/>
      <c r="U19" s="356"/>
      <c r="V19" s="356"/>
      <c r="W19" s="356"/>
      <c r="X19" s="356"/>
      <c r="Y19" s="356"/>
      <c r="Z19" s="356"/>
      <c r="AA19" s="356"/>
      <c r="AB19" s="356"/>
    </row>
    <row r="20" spans="2:28" s="68" customFormat="1" ht="13.5" thickTop="1" thickBot="1" x14ac:dyDescent="0.25">
      <c r="B20" s="743" t="s">
        <v>305</v>
      </c>
      <c r="C20" s="583">
        <v>-108.76</v>
      </c>
      <c r="D20" s="583">
        <v>146.51</v>
      </c>
      <c r="E20" s="583">
        <v>51.62</v>
      </c>
      <c r="F20" s="583">
        <v>234.6</v>
      </c>
      <c r="G20" s="583">
        <v>-242.52</v>
      </c>
      <c r="M20" s="356"/>
      <c r="S20" s="356"/>
      <c r="T20" s="356"/>
      <c r="U20" s="356"/>
      <c r="V20" s="356"/>
      <c r="W20" s="356"/>
      <c r="X20" s="356"/>
      <c r="Y20" s="356"/>
      <c r="Z20" s="356"/>
      <c r="AA20" s="356"/>
      <c r="AB20" s="356"/>
    </row>
    <row r="21" spans="2:28" s="68" customFormat="1" ht="13.5" thickTop="1" thickBot="1" x14ac:dyDescent="0.25">
      <c r="B21" s="743" t="s">
        <v>306</v>
      </c>
      <c r="C21" s="583">
        <v>0.77</v>
      </c>
      <c r="D21" s="583">
        <v>0.77</v>
      </c>
      <c r="E21" s="583">
        <v>0.77</v>
      </c>
      <c r="F21" s="583">
        <v>0.77</v>
      </c>
      <c r="G21" s="583">
        <v>0.78</v>
      </c>
      <c r="M21" s="356"/>
      <c r="S21" s="356"/>
      <c r="T21" s="356"/>
      <c r="U21" s="356"/>
      <c r="V21" s="356"/>
      <c r="W21" s="356"/>
      <c r="X21" s="356"/>
      <c r="Y21" s="356"/>
      <c r="Z21" s="356"/>
      <c r="AA21" s="356"/>
      <c r="AB21" s="356"/>
    </row>
    <row r="22" spans="2:28" s="68" customFormat="1" ht="13.5" thickTop="1" thickBot="1" x14ac:dyDescent="0.25">
      <c r="B22" s="318" t="s">
        <v>307</v>
      </c>
      <c r="C22" s="431">
        <v>7.1</v>
      </c>
      <c r="D22" s="431">
        <v>-90.02</v>
      </c>
      <c r="E22" s="431">
        <v>258.7</v>
      </c>
      <c r="F22" s="431">
        <v>-20.16</v>
      </c>
      <c r="G22" s="431">
        <v>-141.19999999999999</v>
      </c>
      <c r="M22" s="356"/>
      <c r="S22" s="356"/>
      <c r="T22" s="356"/>
      <c r="U22" s="356"/>
      <c r="V22" s="356"/>
      <c r="W22" s="356"/>
      <c r="X22" s="356"/>
      <c r="Y22" s="356"/>
      <c r="Z22" s="356"/>
      <c r="AA22" s="356"/>
      <c r="AB22" s="356"/>
    </row>
    <row r="23" spans="2:28" s="68" customFormat="1" ht="13.5" thickTop="1" thickBot="1" x14ac:dyDescent="0.25">
      <c r="B23" s="321" t="s">
        <v>308</v>
      </c>
      <c r="C23" s="583">
        <v>-80.02</v>
      </c>
      <c r="D23" s="583">
        <v>190.82</v>
      </c>
      <c r="E23" s="583">
        <v>33.32</v>
      </c>
      <c r="F23" s="583">
        <v>-132.97</v>
      </c>
      <c r="G23" s="583">
        <v>106.69</v>
      </c>
      <c r="M23" s="356"/>
      <c r="S23" s="356"/>
      <c r="T23" s="356"/>
      <c r="U23" s="356"/>
      <c r="V23" s="356"/>
      <c r="W23" s="356"/>
      <c r="X23" s="356"/>
      <c r="Y23" s="356"/>
      <c r="Z23" s="356"/>
      <c r="AA23" s="356"/>
      <c r="AB23" s="356"/>
    </row>
    <row r="24" spans="2:28" ht="11.25" customHeight="1" thickTop="1" x14ac:dyDescent="0.2">
      <c r="B24" s="117"/>
    </row>
    <row r="29" spans="2:28" x14ac:dyDescent="0.2">
      <c r="C29" s="114"/>
      <c r="D29" s="114"/>
      <c r="E29" s="114"/>
      <c r="F29" s="114"/>
      <c r="G29" s="114"/>
    </row>
    <row r="44" spans="4:4" x14ac:dyDescent="0.2">
      <c r="D44" s="728"/>
    </row>
    <row r="86" spans="3:7" x14ac:dyDescent="0.2">
      <c r="C86" s="114"/>
      <c r="D86" s="114"/>
      <c r="E86" s="114"/>
      <c r="F86" s="114"/>
      <c r="G86" s="114"/>
    </row>
    <row r="87" spans="3:7" x14ac:dyDescent="0.2">
      <c r="C87" s="114"/>
      <c r="D87" s="114"/>
      <c r="E87" s="114"/>
      <c r="F87" s="114"/>
      <c r="G87" s="114"/>
    </row>
    <row r="88" spans="3:7" x14ac:dyDescent="0.2">
      <c r="C88" s="114"/>
      <c r="D88" s="114"/>
      <c r="E88" s="114"/>
      <c r="F88" s="114"/>
      <c r="G88" s="114"/>
    </row>
    <row r="89" spans="3:7" x14ac:dyDescent="0.2">
      <c r="C89" s="114"/>
      <c r="D89" s="114"/>
      <c r="E89" s="114"/>
      <c r="F89" s="114"/>
      <c r="G89" s="114"/>
    </row>
    <row r="90" spans="3:7" x14ac:dyDescent="0.2">
      <c r="C90" s="114"/>
      <c r="D90" s="114"/>
      <c r="E90" s="114"/>
      <c r="F90" s="114"/>
      <c r="G90" s="114"/>
    </row>
    <row r="91" spans="3:7" x14ac:dyDescent="0.2">
      <c r="C91" s="114"/>
      <c r="D91" s="114"/>
      <c r="E91" s="114"/>
      <c r="F91" s="114"/>
      <c r="G91" s="114"/>
    </row>
    <row r="92" spans="3:7" x14ac:dyDescent="0.2">
      <c r="C92" s="114"/>
      <c r="D92" s="114"/>
      <c r="E92" s="114"/>
      <c r="F92" s="114"/>
      <c r="G92" s="114"/>
    </row>
    <row r="93" spans="3:7" x14ac:dyDescent="0.2">
      <c r="C93" s="114"/>
      <c r="D93" s="114"/>
      <c r="E93" s="114"/>
      <c r="F93" s="114"/>
      <c r="G93" s="114"/>
    </row>
    <row r="94" spans="3:7" x14ac:dyDescent="0.2">
      <c r="C94" s="114"/>
      <c r="D94" s="114"/>
      <c r="E94" s="114"/>
      <c r="F94" s="114"/>
      <c r="G94" s="114"/>
    </row>
    <row r="95" spans="3:7" x14ac:dyDescent="0.2">
      <c r="C95" s="114"/>
      <c r="D95" s="114"/>
      <c r="E95" s="114"/>
      <c r="F95" s="114"/>
      <c r="G95" s="114"/>
    </row>
    <row r="96" spans="3:7" x14ac:dyDescent="0.2">
      <c r="C96" s="114"/>
      <c r="D96" s="114"/>
      <c r="E96" s="114"/>
      <c r="F96" s="114"/>
      <c r="G96" s="114"/>
    </row>
    <row r="97" spans="3:7" x14ac:dyDescent="0.2">
      <c r="C97" s="114"/>
      <c r="D97" s="114"/>
      <c r="E97" s="114"/>
      <c r="F97" s="114"/>
      <c r="G97" s="114"/>
    </row>
    <row r="98" spans="3:7" x14ac:dyDescent="0.2">
      <c r="C98" s="114"/>
      <c r="D98" s="114"/>
      <c r="E98" s="114"/>
      <c r="F98" s="114"/>
      <c r="G98" s="114"/>
    </row>
    <row r="99" spans="3:7" x14ac:dyDescent="0.2">
      <c r="C99" s="114"/>
      <c r="D99" s="114"/>
      <c r="E99" s="114"/>
      <c r="F99" s="114"/>
      <c r="G99" s="114"/>
    </row>
    <row r="100" spans="3:7" x14ac:dyDescent="0.2">
      <c r="C100" s="114"/>
      <c r="D100" s="114"/>
      <c r="E100" s="114"/>
      <c r="F100" s="114"/>
      <c r="G100" s="114"/>
    </row>
    <row r="101" spans="3:7" x14ac:dyDescent="0.2">
      <c r="C101" s="114"/>
      <c r="D101" s="114"/>
      <c r="E101" s="114"/>
      <c r="F101" s="114"/>
      <c r="G101" s="114"/>
    </row>
    <row r="102" spans="3:7" x14ac:dyDescent="0.2">
      <c r="C102" s="114"/>
      <c r="D102" s="114"/>
      <c r="E102" s="114"/>
      <c r="F102" s="114"/>
      <c r="G102" s="114"/>
    </row>
    <row r="103" spans="3:7" x14ac:dyDescent="0.2">
      <c r="C103" s="114"/>
      <c r="D103" s="114"/>
      <c r="E103" s="114"/>
      <c r="F103" s="114"/>
      <c r="G103" s="114"/>
    </row>
    <row r="104" spans="3:7" x14ac:dyDescent="0.2">
      <c r="C104" s="114"/>
      <c r="D104" s="114"/>
      <c r="E104" s="114"/>
      <c r="F104" s="114"/>
      <c r="G104" s="114"/>
    </row>
    <row r="105" spans="3:7" x14ac:dyDescent="0.2">
      <c r="C105" s="114"/>
      <c r="D105" s="114"/>
      <c r="E105" s="114"/>
      <c r="F105" s="114"/>
      <c r="G105" s="114"/>
    </row>
    <row r="106" spans="3:7" x14ac:dyDescent="0.2">
      <c r="C106" s="114"/>
      <c r="D106" s="114"/>
      <c r="E106" s="114"/>
      <c r="F106" s="114"/>
      <c r="G106" s="114"/>
    </row>
    <row r="107" spans="3:7" x14ac:dyDescent="0.2">
      <c r="C107" s="114"/>
      <c r="D107" s="114"/>
      <c r="E107" s="114"/>
      <c r="F107" s="114"/>
      <c r="G107" s="114"/>
    </row>
    <row r="108" spans="3:7" x14ac:dyDescent="0.2">
      <c r="C108" s="114"/>
      <c r="D108" s="114"/>
      <c r="E108" s="114"/>
      <c r="F108" s="114"/>
      <c r="G108" s="114"/>
    </row>
    <row r="109" spans="3:7" x14ac:dyDescent="0.2">
      <c r="C109" s="114"/>
      <c r="D109" s="114"/>
      <c r="E109" s="114"/>
      <c r="F109" s="114"/>
      <c r="G109" s="114"/>
    </row>
    <row r="110" spans="3:7" x14ac:dyDescent="0.2">
      <c r="C110" s="114"/>
      <c r="D110" s="114"/>
      <c r="E110" s="114"/>
      <c r="F110" s="114"/>
      <c r="G110" s="114"/>
    </row>
    <row r="111" spans="3:7" x14ac:dyDescent="0.2">
      <c r="C111" s="114"/>
      <c r="D111" s="114"/>
      <c r="E111" s="114"/>
      <c r="F111" s="114"/>
      <c r="G111" s="114"/>
    </row>
    <row r="112" spans="3:7" x14ac:dyDescent="0.2">
      <c r="C112" s="114"/>
      <c r="D112" s="114"/>
      <c r="E112" s="114"/>
      <c r="F112" s="114"/>
      <c r="G112" s="114"/>
    </row>
    <row r="113" spans="3:7" x14ac:dyDescent="0.2">
      <c r="C113" s="114"/>
      <c r="D113" s="114"/>
      <c r="E113" s="114"/>
      <c r="F113" s="114"/>
      <c r="G113" s="114"/>
    </row>
    <row r="114" spans="3:7" x14ac:dyDescent="0.2">
      <c r="C114" s="114"/>
      <c r="D114" s="114"/>
      <c r="E114" s="114"/>
      <c r="F114" s="114"/>
      <c r="G114" s="114"/>
    </row>
    <row r="115" spans="3:7" x14ac:dyDescent="0.2">
      <c r="C115" s="114"/>
      <c r="D115" s="114"/>
      <c r="E115" s="114"/>
      <c r="F115" s="114"/>
      <c r="G115" s="114"/>
    </row>
    <row r="116" spans="3:7" x14ac:dyDescent="0.2">
      <c r="C116" s="114"/>
      <c r="D116" s="114"/>
      <c r="E116" s="114"/>
      <c r="F116" s="114"/>
      <c r="G116" s="114"/>
    </row>
    <row r="117" spans="3:7" x14ac:dyDescent="0.2">
      <c r="C117" s="114"/>
      <c r="D117" s="114"/>
      <c r="E117" s="114"/>
      <c r="F117" s="114"/>
      <c r="G117" s="114"/>
    </row>
    <row r="118" spans="3:7" x14ac:dyDescent="0.2">
      <c r="C118" s="114"/>
      <c r="D118" s="114"/>
      <c r="E118" s="114"/>
      <c r="F118" s="114"/>
      <c r="G118" s="114"/>
    </row>
    <row r="119" spans="3:7" x14ac:dyDescent="0.2">
      <c r="C119" s="114"/>
      <c r="D119" s="114"/>
      <c r="E119" s="114"/>
      <c r="F119" s="114"/>
      <c r="G119" s="114"/>
    </row>
    <row r="120" spans="3:7" x14ac:dyDescent="0.2">
      <c r="C120" s="114"/>
      <c r="D120" s="114"/>
      <c r="E120" s="114"/>
      <c r="F120" s="114"/>
      <c r="G120" s="114"/>
    </row>
    <row r="121" spans="3:7" x14ac:dyDescent="0.2">
      <c r="C121" s="114"/>
      <c r="D121" s="114"/>
      <c r="E121" s="114"/>
      <c r="F121" s="114"/>
      <c r="G121" s="114"/>
    </row>
    <row r="122" spans="3:7" x14ac:dyDescent="0.2">
      <c r="C122" s="114"/>
      <c r="D122" s="114"/>
      <c r="E122" s="114"/>
      <c r="F122" s="114"/>
      <c r="G122" s="114"/>
    </row>
    <row r="123" spans="3:7" x14ac:dyDescent="0.2">
      <c r="C123" s="114"/>
      <c r="D123" s="114"/>
      <c r="E123" s="114"/>
      <c r="F123" s="114"/>
      <c r="G123" s="114"/>
    </row>
    <row r="124" spans="3:7" x14ac:dyDescent="0.2">
      <c r="C124" s="114"/>
      <c r="D124" s="114"/>
      <c r="E124" s="114"/>
      <c r="F124" s="114"/>
      <c r="G124" s="114"/>
    </row>
    <row r="125" spans="3:7" x14ac:dyDescent="0.2">
      <c r="C125" s="114"/>
      <c r="D125" s="114"/>
      <c r="E125" s="114"/>
      <c r="F125" s="114"/>
      <c r="G125" s="114"/>
    </row>
    <row r="126" spans="3:7" x14ac:dyDescent="0.2">
      <c r="C126" s="114"/>
      <c r="D126" s="114"/>
      <c r="E126" s="114"/>
      <c r="F126" s="114"/>
      <c r="G126" s="114"/>
    </row>
    <row r="127" spans="3:7" x14ac:dyDescent="0.2">
      <c r="C127" s="114"/>
      <c r="D127" s="114"/>
      <c r="E127" s="114"/>
      <c r="F127" s="114"/>
      <c r="G127" s="114"/>
    </row>
    <row r="128" spans="3:7" x14ac:dyDescent="0.2">
      <c r="C128" s="114"/>
      <c r="D128" s="114"/>
      <c r="E128" s="114"/>
      <c r="F128" s="114"/>
      <c r="G128" s="114"/>
    </row>
    <row r="129" spans="3:7" x14ac:dyDescent="0.2">
      <c r="C129" s="114"/>
      <c r="D129" s="114"/>
      <c r="E129" s="114"/>
      <c r="F129" s="114"/>
      <c r="G129" s="114"/>
    </row>
    <row r="130" spans="3:7" x14ac:dyDescent="0.2">
      <c r="C130" s="114"/>
      <c r="D130" s="114"/>
      <c r="E130" s="114"/>
      <c r="F130" s="114"/>
      <c r="G130" s="114"/>
    </row>
    <row r="131" spans="3:7" x14ac:dyDescent="0.2">
      <c r="C131" s="114"/>
      <c r="D131" s="114"/>
      <c r="E131" s="114"/>
      <c r="F131" s="114"/>
      <c r="G131" s="114"/>
    </row>
    <row r="132" spans="3:7" x14ac:dyDescent="0.2">
      <c r="C132" s="114"/>
      <c r="D132" s="114"/>
      <c r="E132" s="114"/>
      <c r="F132" s="114"/>
      <c r="G132" s="114"/>
    </row>
    <row r="133" spans="3:7" x14ac:dyDescent="0.2">
      <c r="C133" s="114"/>
      <c r="D133" s="114"/>
      <c r="E133" s="114"/>
      <c r="F133" s="114"/>
      <c r="G133" s="114"/>
    </row>
    <row r="134" spans="3:7" x14ac:dyDescent="0.2">
      <c r="C134" s="114"/>
      <c r="D134" s="114"/>
      <c r="E134" s="114"/>
      <c r="F134" s="114"/>
      <c r="G134" s="114"/>
    </row>
    <row r="135" spans="3:7" x14ac:dyDescent="0.2">
      <c r="C135" s="114"/>
      <c r="D135" s="114"/>
      <c r="E135" s="114"/>
      <c r="F135" s="114"/>
      <c r="G135" s="114"/>
    </row>
    <row r="136" spans="3:7" x14ac:dyDescent="0.2">
      <c r="C136" s="114"/>
      <c r="D136" s="114"/>
      <c r="E136" s="114"/>
      <c r="F136" s="114"/>
      <c r="G136" s="114"/>
    </row>
    <row r="137" spans="3:7" x14ac:dyDescent="0.2">
      <c r="C137" s="114"/>
      <c r="D137" s="114"/>
      <c r="E137" s="114"/>
      <c r="F137" s="114"/>
      <c r="G137" s="114"/>
    </row>
    <row r="138" spans="3:7" x14ac:dyDescent="0.2">
      <c r="C138" s="114"/>
      <c r="D138" s="114"/>
      <c r="E138" s="114"/>
      <c r="F138" s="114"/>
      <c r="G138" s="114"/>
    </row>
    <row r="139" spans="3:7" x14ac:dyDescent="0.2">
      <c r="C139" s="114"/>
      <c r="D139" s="114"/>
      <c r="E139" s="114"/>
      <c r="F139" s="114"/>
      <c r="G139" s="114"/>
    </row>
    <row r="140" spans="3:7" x14ac:dyDescent="0.2">
      <c r="C140" s="114"/>
      <c r="D140" s="114"/>
      <c r="E140" s="114"/>
      <c r="F140" s="114"/>
      <c r="G140" s="114"/>
    </row>
    <row r="141" spans="3:7" x14ac:dyDescent="0.2">
      <c r="C141" s="114"/>
      <c r="D141" s="114"/>
      <c r="E141" s="114"/>
      <c r="F141" s="114"/>
      <c r="G141" s="114"/>
    </row>
    <row r="142" spans="3:7" x14ac:dyDescent="0.2">
      <c r="C142" s="114"/>
      <c r="D142" s="114"/>
      <c r="E142" s="114"/>
      <c r="F142" s="114"/>
      <c r="G142" s="114"/>
    </row>
    <row r="143" spans="3:7" x14ac:dyDescent="0.2">
      <c r="C143" s="114"/>
      <c r="D143" s="114"/>
      <c r="E143" s="114"/>
      <c r="F143" s="114"/>
      <c r="G143" s="114"/>
    </row>
    <row r="144" spans="3:7" x14ac:dyDescent="0.2">
      <c r="C144" s="114"/>
      <c r="D144" s="114"/>
      <c r="E144" s="114"/>
      <c r="F144" s="114"/>
      <c r="G144" s="114"/>
    </row>
    <row r="145" spans="3:7" x14ac:dyDescent="0.2">
      <c r="C145" s="114"/>
      <c r="D145" s="114"/>
      <c r="E145" s="114"/>
      <c r="F145" s="114"/>
      <c r="G145" s="114"/>
    </row>
    <row r="146" spans="3:7" x14ac:dyDescent="0.2">
      <c r="C146" s="114"/>
      <c r="D146" s="114"/>
      <c r="E146" s="114"/>
      <c r="F146" s="114"/>
      <c r="G146" s="114"/>
    </row>
    <row r="147" spans="3:7" x14ac:dyDescent="0.2">
      <c r="C147" s="114"/>
      <c r="D147" s="114"/>
      <c r="E147" s="114"/>
      <c r="F147" s="114"/>
      <c r="G147" s="114"/>
    </row>
    <row r="148" spans="3:7" x14ac:dyDescent="0.2">
      <c r="C148" s="114"/>
      <c r="D148" s="114"/>
      <c r="E148" s="114"/>
      <c r="F148" s="114"/>
      <c r="G148" s="114"/>
    </row>
    <row r="149" spans="3:7" x14ac:dyDescent="0.2">
      <c r="C149" s="114"/>
      <c r="D149" s="114"/>
      <c r="E149" s="114"/>
      <c r="F149" s="114"/>
      <c r="G149" s="114"/>
    </row>
    <row r="150" spans="3:7" x14ac:dyDescent="0.2">
      <c r="C150" s="114"/>
      <c r="D150" s="114"/>
      <c r="E150" s="114"/>
      <c r="F150" s="114"/>
      <c r="G150" s="114"/>
    </row>
    <row r="151" spans="3:7" x14ac:dyDescent="0.2">
      <c r="C151" s="114"/>
      <c r="D151" s="114"/>
      <c r="E151" s="114"/>
      <c r="F151" s="114"/>
      <c r="G151" s="114"/>
    </row>
    <row r="152" spans="3:7" x14ac:dyDescent="0.2">
      <c r="C152" s="114"/>
      <c r="D152" s="114"/>
      <c r="E152" s="114"/>
      <c r="F152" s="114"/>
      <c r="G152" s="114"/>
    </row>
    <row r="153" spans="3:7" x14ac:dyDescent="0.2">
      <c r="C153" s="114"/>
      <c r="D153" s="114"/>
      <c r="E153" s="114"/>
      <c r="F153" s="114"/>
      <c r="G153" s="114"/>
    </row>
    <row r="154" spans="3:7" x14ac:dyDescent="0.2">
      <c r="C154" s="114"/>
      <c r="D154" s="114"/>
      <c r="E154" s="114"/>
      <c r="F154" s="114"/>
      <c r="G154" s="114"/>
    </row>
    <row r="155" spans="3:7" x14ac:dyDescent="0.2">
      <c r="C155" s="114"/>
      <c r="D155" s="114"/>
      <c r="E155" s="114"/>
      <c r="F155" s="114"/>
      <c r="G155" s="114"/>
    </row>
    <row r="156" spans="3:7" x14ac:dyDescent="0.2">
      <c r="C156" s="114"/>
      <c r="D156" s="114"/>
      <c r="E156" s="114"/>
      <c r="F156" s="114"/>
      <c r="G156" s="114"/>
    </row>
    <row r="157" spans="3:7" x14ac:dyDescent="0.2">
      <c r="C157" s="114"/>
      <c r="D157" s="114"/>
      <c r="E157" s="114"/>
      <c r="F157" s="114"/>
      <c r="G157" s="114"/>
    </row>
    <row r="158" spans="3:7" x14ac:dyDescent="0.2">
      <c r="C158" s="114"/>
      <c r="D158" s="114"/>
      <c r="E158" s="114"/>
      <c r="F158" s="114"/>
      <c r="G158" s="114"/>
    </row>
    <row r="159" spans="3:7" x14ac:dyDescent="0.2">
      <c r="C159" s="114"/>
      <c r="D159" s="114"/>
      <c r="E159" s="114"/>
      <c r="F159" s="114"/>
      <c r="G159" s="114"/>
    </row>
    <row r="160" spans="3:7" x14ac:dyDescent="0.2">
      <c r="C160" s="114"/>
      <c r="D160" s="114"/>
      <c r="E160" s="114"/>
      <c r="F160" s="114"/>
      <c r="G160" s="114"/>
    </row>
    <row r="161" spans="3:7" x14ac:dyDescent="0.2">
      <c r="C161" s="114"/>
      <c r="D161" s="114"/>
      <c r="E161" s="114"/>
      <c r="F161" s="114"/>
      <c r="G161" s="114"/>
    </row>
    <row r="162" spans="3:7" x14ac:dyDescent="0.2">
      <c r="C162" s="114"/>
      <c r="D162" s="114"/>
      <c r="E162" s="114"/>
      <c r="F162" s="114"/>
      <c r="G162" s="114"/>
    </row>
    <row r="163" spans="3:7" x14ac:dyDescent="0.2">
      <c r="C163" s="114"/>
      <c r="D163" s="114"/>
      <c r="E163" s="114"/>
      <c r="F163" s="114"/>
      <c r="G163" s="114"/>
    </row>
    <row r="164" spans="3:7" x14ac:dyDescent="0.2">
      <c r="C164" s="114"/>
      <c r="D164" s="114"/>
      <c r="E164" s="114"/>
      <c r="F164" s="114"/>
      <c r="G164" s="114"/>
    </row>
    <row r="165" spans="3:7" x14ac:dyDescent="0.2">
      <c r="C165" s="114"/>
      <c r="D165" s="114"/>
      <c r="E165" s="114"/>
      <c r="F165" s="114"/>
      <c r="G165" s="114"/>
    </row>
    <row r="166" spans="3:7" x14ac:dyDescent="0.2">
      <c r="C166" s="114"/>
      <c r="D166" s="114"/>
      <c r="E166" s="114"/>
      <c r="F166" s="114"/>
      <c r="G166" s="114"/>
    </row>
    <row r="167" spans="3:7" x14ac:dyDescent="0.2">
      <c r="C167" s="114"/>
      <c r="D167" s="114"/>
      <c r="E167" s="114"/>
      <c r="F167" s="114"/>
      <c r="G167" s="114"/>
    </row>
    <row r="168" spans="3:7" x14ac:dyDescent="0.2">
      <c r="C168" s="114"/>
      <c r="D168" s="114"/>
      <c r="E168" s="114"/>
      <c r="F168" s="114"/>
      <c r="G168" s="114"/>
    </row>
    <row r="169" spans="3:7" x14ac:dyDescent="0.2">
      <c r="C169" s="114"/>
      <c r="D169" s="114"/>
      <c r="E169" s="114"/>
      <c r="F169" s="114"/>
      <c r="G169" s="114"/>
    </row>
    <row r="170" spans="3:7" x14ac:dyDescent="0.2">
      <c r="C170" s="114"/>
      <c r="D170" s="114"/>
      <c r="E170" s="114"/>
      <c r="F170" s="114"/>
      <c r="G170" s="114"/>
    </row>
    <row r="171" spans="3:7" x14ac:dyDescent="0.2">
      <c r="C171" s="114"/>
      <c r="D171" s="114"/>
      <c r="E171" s="114"/>
      <c r="F171" s="114"/>
      <c r="G171" s="114"/>
    </row>
    <row r="172" spans="3:7" x14ac:dyDescent="0.2">
      <c r="C172" s="114"/>
      <c r="D172" s="114"/>
      <c r="E172" s="114"/>
      <c r="F172" s="114"/>
      <c r="G172" s="114"/>
    </row>
  </sheetData>
  <mergeCells count="4">
    <mergeCell ref="B1:G1"/>
    <mergeCell ref="B5:B6"/>
    <mergeCell ref="B3:G3"/>
    <mergeCell ref="C5:F5"/>
  </mergeCells>
  <hyperlinks>
    <hyperlink ref="B1:C1" location="Cuprins_ro!B4" display="I. Balanța de plăți a Republicii Moldova în trimestrul I 2023 (date provizorii)" xr:uid="{6F0D80D4-317F-4388-81C3-9185F1414E92}"/>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H41"/>
  <sheetViews>
    <sheetView showGridLines="0" showRowColHeaders="0" zoomScaleNormal="100" workbookViewId="0"/>
  </sheetViews>
  <sheetFormatPr defaultRowHeight="14.25" x14ac:dyDescent="0.2"/>
  <cols>
    <col min="1" max="1" width="5.7109375" style="118" customWidth="1"/>
    <col min="2" max="2" width="33.5703125" style="118" customWidth="1"/>
    <col min="3" max="7" width="13.7109375" style="118" customWidth="1"/>
    <col min="8" max="16384" width="9.140625" style="118"/>
  </cols>
  <sheetData>
    <row r="1" spans="2:8" x14ac:dyDescent="0.2">
      <c r="B1" s="752" t="s">
        <v>130</v>
      </c>
      <c r="C1" s="752"/>
      <c r="D1" s="752"/>
      <c r="E1" s="752"/>
      <c r="F1" s="752"/>
      <c r="G1" s="752"/>
      <c r="H1" s="197"/>
    </row>
    <row r="2" spans="2:8" ht="11.25" customHeight="1" x14ac:dyDescent="0.2"/>
    <row r="3" spans="2:8" ht="45" customHeight="1" x14ac:dyDescent="0.2">
      <c r="B3" s="779" t="s">
        <v>143</v>
      </c>
      <c r="C3" s="779"/>
      <c r="D3" s="779"/>
      <c r="E3" s="779"/>
      <c r="F3" s="779"/>
      <c r="G3" s="779"/>
    </row>
    <row r="4" spans="2:8" s="119" customFormat="1" ht="5.0999999999999996" customHeight="1" x14ac:dyDescent="0.2"/>
    <row r="5" spans="2:8" s="119" customFormat="1" x14ac:dyDescent="0.2">
      <c r="B5" s="769" t="s">
        <v>142</v>
      </c>
      <c r="C5" s="769"/>
      <c r="D5" s="769"/>
      <c r="E5" s="769"/>
      <c r="F5" s="769"/>
      <c r="G5" s="769"/>
    </row>
    <row r="27" spans="2:7" ht="15" customHeight="1" x14ac:dyDescent="0.2">
      <c r="B27" s="270"/>
    </row>
    <row r="28" spans="2:7" ht="15" customHeight="1" x14ac:dyDescent="0.2">
      <c r="B28" s="120"/>
      <c r="C28" s="776">
        <v>2024</v>
      </c>
      <c r="D28" s="777"/>
      <c r="E28" s="777"/>
      <c r="F28" s="778"/>
      <c r="G28" s="485">
        <v>2025</v>
      </c>
    </row>
    <row r="29" spans="2:7" s="630" customFormat="1" ht="10.5" x14ac:dyDescent="0.15">
      <c r="B29" s="121"/>
      <c r="C29" s="121" t="s">
        <v>0</v>
      </c>
      <c r="D29" s="121" t="s">
        <v>1</v>
      </c>
      <c r="E29" s="121" t="s">
        <v>2</v>
      </c>
      <c r="F29" s="121" t="s">
        <v>3</v>
      </c>
      <c r="G29" s="121" t="s">
        <v>0</v>
      </c>
    </row>
    <row r="30" spans="2:7" s="630" customFormat="1" ht="10.5" x14ac:dyDescent="0.15">
      <c r="B30" s="122" t="s">
        <v>289</v>
      </c>
      <c r="C30" s="345">
        <f>C31+C36</f>
        <v>-447.7199999999998</v>
      </c>
      <c r="D30" s="345">
        <f>D31+D36</f>
        <v>-711.04</v>
      </c>
      <c r="E30" s="345">
        <f>E31+E36</f>
        <v>-873.9699999999998</v>
      </c>
      <c r="F30" s="345">
        <f>F31+F36</f>
        <v>-884.27</v>
      </c>
      <c r="G30" s="345">
        <v>-1020.4961588000006</v>
      </c>
    </row>
    <row r="31" spans="2:7" s="746" customFormat="1" ht="10.5" x14ac:dyDescent="0.15">
      <c r="B31" s="745" t="s">
        <v>309</v>
      </c>
      <c r="C31" s="345">
        <f>SUM(C32:C35)</f>
        <v>2091.5100000000002</v>
      </c>
      <c r="D31" s="345">
        <f>SUM(D32:D35)</f>
        <v>2208.3900000000003</v>
      </c>
      <c r="E31" s="345">
        <f>SUM(E32:E35)</f>
        <v>2351.7000000000003</v>
      </c>
      <c r="F31" s="345">
        <f>SUM(F32:F35)</f>
        <v>2332.08</v>
      </c>
      <c r="G31" s="345">
        <v>2049.0166488899999</v>
      </c>
    </row>
    <row r="32" spans="2:7" s="630" customFormat="1" ht="10.5" x14ac:dyDescent="0.15">
      <c r="B32" s="123" t="s">
        <v>310</v>
      </c>
      <c r="C32" s="346">
        <v>797.12</v>
      </c>
      <c r="D32" s="346">
        <v>707.94</v>
      </c>
      <c r="E32" s="346">
        <v>701.21</v>
      </c>
      <c r="F32" s="346">
        <v>807.25</v>
      </c>
      <c r="G32" s="346">
        <v>691.02734999999996</v>
      </c>
    </row>
    <row r="33" spans="2:7" s="630" customFormat="1" ht="10.5" x14ac:dyDescent="0.15">
      <c r="B33" s="123" t="s">
        <v>294</v>
      </c>
      <c r="C33" s="346">
        <v>568.54</v>
      </c>
      <c r="D33" s="346">
        <v>683.86</v>
      </c>
      <c r="E33" s="346">
        <v>740.2</v>
      </c>
      <c r="F33" s="346">
        <v>711.13</v>
      </c>
      <c r="G33" s="346">
        <v>626.05286265000007</v>
      </c>
    </row>
    <row r="34" spans="2:7" s="630" customFormat="1" ht="10.5" x14ac:dyDescent="0.15">
      <c r="B34" s="123" t="s">
        <v>311</v>
      </c>
      <c r="C34" s="346">
        <v>256.18</v>
      </c>
      <c r="D34" s="346">
        <v>308.18999999999994</v>
      </c>
      <c r="E34" s="346">
        <v>294.70999999999998</v>
      </c>
      <c r="F34" s="346">
        <v>275.87999999999994</v>
      </c>
      <c r="G34" s="346">
        <v>208.78171068000003</v>
      </c>
    </row>
    <row r="35" spans="2:7" s="630" customFormat="1" ht="10.5" x14ac:dyDescent="0.15">
      <c r="B35" s="123" t="s">
        <v>296</v>
      </c>
      <c r="C35" s="346">
        <v>469.67000000000007</v>
      </c>
      <c r="D35" s="346">
        <v>508.4</v>
      </c>
      <c r="E35" s="346">
        <v>615.58000000000004</v>
      </c>
      <c r="F35" s="346">
        <v>537.81999999999994</v>
      </c>
      <c r="G35" s="346">
        <v>523.15472555999997</v>
      </c>
    </row>
    <row r="36" spans="2:7" s="746" customFormat="1" ht="10.5" x14ac:dyDescent="0.15">
      <c r="B36" s="745" t="s">
        <v>312</v>
      </c>
      <c r="C36" s="345">
        <f>SUM(C37:C40)</f>
        <v>-2539.23</v>
      </c>
      <c r="D36" s="345">
        <f>SUM(D37:D40)</f>
        <v>-2919.4300000000003</v>
      </c>
      <c r="E36" s="345">
        <f>SUM(E37:E40)</f>
        <v>-3225.67</v>
      </c>
      <c r="F36" s="345">
        <f>SUM(F37:F40)</f>
        <v>-3216.35</v>
      </c>
      <c r="G36" s="345">
        <v>-3069.5128076900005</v>
      </c>
    </row>
    <row r="37" spans="2:7" s="630" customFormat="1" ht="10.5" x14ac:dyDescent="0.15">
      <c r="B37" s="123" t="s">
        <v>310</v>
      </c>
      <c r="C37" s="346">
        <v>-1881.91</v>
      </c>
      <c r="D37" s="346">
        <v>-2081.44</v>
      </c>
      <c r="E37" s="346">
        <v>-2296.2600000000002</v>
      </c>
      <c r="F37" s="346">
        <v>-2373.83</v>
      </c>
      <c r="G37" s="346">
        <v>-2316.7514353800002</v>
      </c>
    </row>
    <row r="38" spans="2:7" s="630" customFormat="1" ht="10.5" x14ac:dyDescent="0.15">
      <c r="B38" s="123" t="s">
        <v>294</v>
      </c>
      <c r="C38" s="346">
        <v>-358.19</v>
      </c>
      <c r="D38" s="346">
        <v>-444.08</v>
      </c>
      <c r="E38" s="346">
        <v>-508.56</v>
      </c>
      <c r="F38" s="346">
        <v>-474.1</v>
      </c>
      <c r="G38" s="346">
        <v>-425.85446473000002</v>
      </c>
    </row>
    <row r="39" spans="2:7" s="630" customFormat="1" ht="10.5" x14ac:dyDescent="0.15">
      <c r="B39" s="123" t="s">
        <v>311</v>
      </c>
      <c r="C39" s="346">
        <v>-180.69</v>
      </c>
      <c r="D39" s="346">
        <v>-265.82</v>
      </c>
      <c r="E39" s="346">
        <v>-291.60000000000002</v>
      </c>
      <c r="F39" s="346">
        <v>-238.92</v>
      </c>
      <c r="G39" s="346">
        <v>-204.13194698000001</v>
      </c>
    </row>
    <row r="40" spans="2:7" s="630" customFormat="1" ht="10.5" x14ac:dyDescent="0.15">
      <c r="B40" s="123" t="s">
        <v>296</v>
      </c>
      <c r="C40" s="346">
        <v>-118.44</v>
      </c>
      <c r="D40" s="346">
        <v>-128.09</v>
      </c>
      <c r="E40" s="346">
        <v>-129.25</v>
      </c>
      <c r="F40" s="346">
        <v>-129.5</v>
      </c>
      <c r="G40" s="346">
        <v>-122.7749606</v>
      </c>
    </row>
    <row r="41" spans="2:7" x14ac:dyDescent="0.2">
      <c r="D41" s="739"/>
    </row>
  </sheetData>
  <mergeCells count="4">
    <mergeCell ref="B1:G1"/>
    <mergeCell ref="C28:F28"/>
    <mergeCell ref="B5:G5"/>
    <mergeCell ref="B3:G3"/>
  </mergeCells>
  <hyperlinks>
    <hyperlink ref="B1:C1" location="Cuprins_ro!B4" display="I. Balanța de plăți a Republicii Moldova în trimestrul I 2023 (date provizorii)" xr:uid="{B0197287-1228-498E-99B9-C61720CCEAFF}"/>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AA180"/>
  <sheetViews>
    <sheetView showGridLines="0" showRowColHeaders="0" zoomScaleNormal="100" workbookViewId="0"/>
  </sheetViews>
  <sheetFormatPr defaultRowHeight="14.25" x14ac:dyDescent="0.2"/>
  <cols>
    <col min="1" max="1" width="5.7109375" style="9" customWidth="1"/>
    <col min="2" max="2" width="51" style="9" customWidth="1"/>
    <col min="3" max="7" width="9.5703125" style="9" customWidth="1"/>
    <col min="8" max="8" width="11.85546875" style="9" customWidth="1"/>
    <col min="9" max="16384" width="9.140625" style="9"/>
  </cols>
  <sheetData>
    <row r="1" spans="2:27" s="607" customFormat="1" x14ac:dyDescent="0.2">
      <c r="B1" s="752" t="s">
        <v>130</v>
      </c>
      <c r="C1" s="752"/>
      <c r="D1" s="752"/>
      <c r="E1" s="752"/>
      <c r="F1" s="752"/>
      <c r="G1" s="752"/>
      <c r="H1" s="752"/>
      <c r="I1" s="197"/>
    </row>
    <row r="2" spans="2:27" ht="11.25" customHeight="1" x14ac:dyDescent="0.2"/>
    <row r="3" spans="2:27" s="607" customFormat="1" x14ac:dyDescent="0.2">
      <c r="B3" s="785" t="s">
        <v>104</v>
      </c>
      <c r="C3" s="785"/>
      <c r="D3" s="785"/>
      <c r="E3" s="785"/>
      <c r="F3" s="785"/>
      <c r="G3" s="785"/>
      <c r="H3" s="785"/>
    </row>
    <row r="4" spans="2:27" ht="5.0999999999999996" customHeight="1" x14ac:dyDescent="0.2">
      <c r="B4" s="124"/>
    </row>
    <row r="5" spans="2:27" s="20" customFormat="1" ht="11.25" thickBot="1" x14ac:dyDescent="0.2">
      <c r="B5" s="786"/>
      <c r="C5" s="789">
        <v>2024</v>
      </c>
      <c r="D5" s="788"/>
      <c r="E5" s="788"/>
      <c r="F5" s="790"/>
      <c r="G5" s="500">
        <v>2025</v>
      </c>
      <c r="H5" s="787" t="s">
        <v>144</v>
      </c>
    </row>
    <row r="6" spans="2:27" s="20" customFormat="1" ht="11.25" thickBot="1" x14ac:dyDescent="0.2">
      <c r="B6" s="786"/>
      <c r="C6" s="592" t="s">
        <v>0</v>
      </c>
      <c r="D6" s="125" t="s">
        <v>1</v>
      </c>
      <c r="E6" s="125" t="s">
        <v>2</v>
      </c>
      <c r="F6" s="125" t="s">
        <v>3</v>
      </c>
      <c r="G6" s="125" t="s">
        <v>0</v>
      </c>
      <c r="H6" s="788"/>
    </row>
    <row r="7" spans="2:27" s="20" customFormat="1" ht="11.25" thickBot="1" x14ac:dyDescent="0.2">
      <c r="B7" s="786"/>
      <c r="C7" s="791" t="s">
        <v>9</v>
      </c>
      <c r="D7" s="792"/>
      <c r="E7" s="792"/>
      <c r="F7" s="792"/>
      <c r="G7" s="793"/>
      <c r="H7" s="593" t="s">
        <v>313</v>
      </c>
    </row>
    <row r="8" spans="2:27" s="20" customFormat="1" ht="12" thickTop="1" thickBot="1" x14ac:dyDescent="0.2">
      <c r="B8" s="126" t="s">
        <v>314</v>
      </c>
      <c r="C8" s="437">
        <v>-11.7</v>
      </c>
      <c r="D8" s="372">
        <v>-16.7</v>
      </c>
      <c r="E8" s="372">
        <v>-16.8</v>
      </c>
      <c r="F8" s="372">
        <v>-18.100000000000001</v>
      </c>
      <c r="G8" s="501">
        <v>-25.8</v>
      </c>
      <c r="H8" s="127">
        <v>-14.2</v>
      </c>
      <c r="AA8" s="632"/>
    </row>
    <row r="9" spans="2:27" s="20" customFormat="1" ht="12" thickTop="1" thickBot="1" x14ac:dyDescent="0.2">
      <c r="B9" s="347" t="s">
        <v>315</v>
      </c>
      <c r="C9" s="438">
        <v>-22.8</v>
      </c>
      <c r="D9" s="439">
        <v>-26.6</v>
      </c>
      <c r="E9" s="439">
        <v>-26.2</v>
      </c>
      <c r="F9" s="439">
        <v>-27.2</v>
      </c>
      <c r="G9" s="502">
        <v>-36.1</v>
      </c>
      <c r="H9" s="129">
        <v>-13.3</v>
      </c>
      <c r="AA9" s="632"/>
    </row>
    <row r="10" spans="2:27" s="20" customFormat="1" ht="12" thickTop="1" thickBot="1" x14ac:dyDescent="0.2">
      <c r="B10" s="161" t="s">
        <v>316</v>
      </c>
      <c r="C10" s="440">
        <v>35.5</v>
      </c>
      <c r="D10" s="441">
        <v>32.700000000000003</v>
      </c>
      <c r="E10" s="441">
        <v>27.6</v>
      </c>
      <c r="F10" s="441">
        <v>31.1</v>
      </c>
      <c r="G10" s="503">
        <v>33.299999999999997</v>
      </c>
      <c r="H10" s="130">
        <v>-2.2000000000000002</v>
      </c>
      <c r="AA10" s="632"/>
    </row>
    <row r="11" spans="2:27" s="20" customFormat="1" ht="12" thickTop="1" thickBot="1" x14ac:dyDescent="0.2">
      <c r="B11" s="161" t="s">
        <v>317</v>
      </c>
      <c r="C11" s="440">
        <v>58.3</v>
      </c>
      <c r="D11" s="441">
        <v>59.4</v>
      </c>
      <c r="E11" s="441">
        <v>53.8</v>
      </c>
      <c r="F11" s="441">
        <v>58.2</v>
      </c>
      <c r="G11" s="503">
        <v>69.400000000000006</v>
      </c>
      <c r="H11" s="130">
        <v>11.1</v>
      </c>
      <c r="AA11" s="632"/>
    </row>
    <row r="12" spans="2:27" s="20" customFormat="1" ht="12" thickTop="1" thickBot="1" x14ac:dyDescent="0.2">
      <c r="B12" s="347" t="s">
        <v>318</v>
      </c>
      <c r="C12" s="438">
        <v>2</v>
      </c>
      <c r="D12" s="439">
        <v>1</v>
      </c>
      <c r="E12" s="439">
        <v>0.1</v>
      </c>
      <c r="F12" s="439">
        <v>0.8</v>
      </c>
      <c r="G12" s="502">
        <v>0.1</v>
      </c>
      <c r="H12" s="129">
        <v>-1.8</v>
      </c>
      <c r="AA12" s="632"/>
    </row>
    <row r="13" spans="2:27" s="20" customFormat="1" ht="12" thickTop="1" thickBot="1" x14ac:dyDescent="0.2">
      <c r="B13" s="161" t="s">
        <v>319</v>
      </c>
      <c r="C13" s="440">
        <v>6.7</v>
      </c>
      <c r="D13" s="441">
        <v>7.2</v>
      </c>
      <c r="E13" s="441">
        <v>5.7</v>
      </c>
      <c r="F13" s="441">
        <v>5.6</v>
      </c>
      <c r="G13" s="503">
        <v>5.3</v>
      </c>
      <c r="H13" s="130">
        <v>-1.4</v>
      </c>
      <c r="AA13" s="632"/>
    </row>
    <row r="14" spans="2:27" s="20" customFormat="1" ht="12" thickTop="1" thickBot="1" x14ac:dyDescent="0.2">
      <c r="B14" s="348" t="s">
        <v>247</v>
      </c>
      <c r="C14" s="442">
        <v>5.0999999999999996</v>
      </c>
      <c r="D14" s="373">
        <v>5.8</v>
      </c>
      <c r="E14" s="373">
        <v>4.4000000000000004</v>
      </c>
      <c r="F14" s="373">
        <v>4.4000000000000004</v>
      </c>
      <c r="G14" s="504">
        <v>3.9</v>
      </c>
      <c r="H14" s="131">
        <v>-1.2</v>
      </c>
      <c r="AA14" s="632"/>
    </row>
    <row r="15" spans="2:27" s="20" customFormat="1" ht="12" thickTop="1" thickBot="1" x14ac:dyDescent="0.2">
      <c r="B15" s="161" t="s">
        <v>320</v>
      </c>
      <c r="C15" s="440">
        <v>4.7</v>
      </c>
      <c r="D15" s="441">
        <v>6.2</v>
      </c>
      <c r="E15" s="441">
        <v>5.6</v>
      </c>
      <c r="F15" s="441">
        <v>4.9000000000000004</v>
      </c>
      <c r="G15" s="503">
        <v>5.2</v>
      </c>
      <c r="H15" s="130">
        <v>0.5</v>
      </c>
      <c r="AA15" s="632"/>
    </row>
    <row r="16" spans="2:27" s="20" customFormat="1" ht="12" thickTop="1" thickBot="1" x14ac:dyDescent="0.2">
      <c r="B16" s="348" t="s">
        <v>321</v>
      </c>
      <c r="C16" s="442">
        <v>4</v>
      </c>
      <c r="D16" s="373">
        <v>5.5</v>
      </c>
      <c r="E16" s="373">
        <v>5</v>
      </c>
      <c r="F16" s="373">
        <v>4.4000000000000004</v>
      </c>
      <c r="G16" s="504">
        <v>4.5999999999999996</v>
      </c>
      <c r="H16" s="132">
        <v>0.6</v>
      </c>
      <c r="AA16" s="632"/>
    </row>
    <row r="17" spans="2:27" s="20" customFormat="1" ht="12" thickTop="1" thickBot="1" x14ac:dyDescent="0.2">
      <c r="B17" s="347" t="s">
        <v>322</v>
      </c>
      <c r="C17" s="438">
        <v>9.1</v>
      </c>
      <c r="D17" s="439">
        <v>8.9</v>
      </c>
      <c r="E17" s="439">
        <v>9.3000000000000007</v>
      </c>
      <c r="F17" s="439">
        <v>8.4</v>
      </c>
      <c r="G17" s="502">
        <v>10.1</v>
      </c>
      <c r="H17" s="129">
        <v>1</v>
      </c>
      <c r="AA17" s="632"/>
    </row>
    <row r="18" spans="2:27" s="20" customFormat="1" ht="12" thickTop="1" thickBot="1" x14ac:dyDescent="0.2">
      <c r="B18" s="161" t="s">
        <v>323</v>
      </c>
      <c r="C18" s="440">
        <v>12.2</v>
      </c>
      <c r="D18" s="441">
        <v>12</v>
      </c>
      <c r="E18" s="441">
        <v>11.8</v>
      </c>
      <c r="F18" s="441">
        <v>11</v>
      </c>
      <c r="G18" s="503">
        <v>13.2</v>
      </c>
      <c r="H18" s="130">
        <v>1</v>
      </c>
      <c r="AA18" s="632"/>
    </row>
    <row r="19" spans="2:27" s="20" customFormat="1" ht="12" thickTop="1" thickBot="1" x14ac:dyDescent="0.2">
      <c r="B19" s="348" t="s">
        <v>78</v>
      </c>
      <c r="C19" s="442">
        <v>6.6</v>
      </c>
      <c r="D19" s="373">
        <v>6</v>
      </c>
      <c r="E19" s="373">
        <v>5</v>
      </c>
      <c r="F19" s="373">
        <v>5.4</v>
      </c>
      <c r="G19" s="504">
        <v>6.6</v>
      </c>
      <c r="H19" s="131">
        <v>0</v>
      </c>
      <c r="AA19" s="632"/>
    </row>
    <row r="20" spans="2:27" s="20" customFormat="1" ht="12" thickTop="1" thickBot="1" x14ac:dyDescent="0.2">
      <c r="B20" s="348" t="s">
        <v>324</v>
      </c>
      <c r="C20" s="442">
        <v>2</v>
      </c>
      <c r="D20" s="373">
        <v>1.9</v>
      </c>
      <c r="E20" s="373">
        <v>3.1</v>
      </c>
      <c r="F20" s="373">
        <v>2.2000000000000002</v>
      </c>
      <c r="G20" s="504">
        <v>3.1</v>
      </c>
      <c r="H20" s="131">
        <v>1.1000000000000001</v>
      </c>
      <c r="AA20" s="632"/>
    </row>
    <row r="21" spans="2:27" s="20" customFormat="1" ht="12" thickTop="1" thickBot="1" x14ac:dyDescent="0.2">
      <c r="B21" s="161" t="s">
        <v>325</v>
      </c>
      <c r="C21" s="440">
        <v>3.1</v>
      </c>
      <c r="D21" s="441">
        <v>3</v>
      </c>
      <c r="E21" s="441">
        <v>2.5</v>
      </c>
      <c r="F21" s="441">
        <v>2.6</v>
      </c>
      <c r="G21" s="503">
        <v>3.1</v>
      </c>
      <c r="H21" s="130">
        <v>0</v>
      </c>
      <c r="AA21" s="632"/>
    </row>
    <row r="22" spans="2:27" s="20" customFormat="1" ht="12" thickTop="1" thickBot="1" x14ac:dyDescent="0.2">
      <c r="B22" s="115" t="s">
        <v>290</v>
      </c>
      <c r="C22" s="438">
        <v>0.4</v>
      </c>
      <c r="D22" s="439">
        <v>0.4</v>
      </c>
      <c r="E22" s="439">
        <v>0.4</v>
      </c>
      <c r="F22" s="439">
        <v>0.6</v>
      </c>
      <c r="G22" s="502">
        <v>0.3</v>
      </c>
      <c r="H22" s="129">
        <v>-0.1</v>
      </c>
      <c r="AA22" s="632"/>
    </row>
    <row r="23" spans="2:27" s="20" customFormat="1" ht="11.25" thickTop="1" x14ac:dyDescent="0.15">
      <c r="B23" s="202" t="s">
        <v>326</v>
      </c>
      <c r="C23" s="443">
        <v>-11.2</v>
      </c>
      <c r="D23" s="499">
        <v>-16.3</v>
      </c>
      <c r="E23" s="499">
        <v>-16.399999999999999</v>
      </c>
      <c r="F23" s="499">
        <v>-17.5</v>
      </c>
      <c r="G23" s="505">
        <v>-25.5</v>
      </c>
      <c r="H23" s="252">
        <v>-14.3</v>
      </c>
      <c r="AA23" s="632"/>
    </row>
    <row r="44" spans="4:4" x14ac:dyDescent="0.2">
      <c r="D44" s="728"/>
    </row>
    <row r="74" spans="3:8" x14ac:dyDescent="0.2">
      <c r="C74" s="128"/>
      <c r="D74" s="128"/>
      <c r="E74" s="128"/>
      <c r="F74" s="128"/>
      <c r="G74" s="128"/>
      <c r="H74" s="128"/>
    </row>
    <row r="75" spans="3:8" x14ac:dyDescent="0.2">
      <c r="C75" s="128"/>
      <c r="D75" s="128"/>
      <c r="E75" s="128"/>
      <c r="F75" s="128"/>
      <c r="G75" s="128"/>
      <c r="H75" s="128"/>
    </row>
    <row r="76" spans="3:8" x14ac:dyDescent="0.2">
      <c r="C76" s="128"/>
      <c r="D76" s="128"/>
      <c r="E76" s="128"/>
      <c r="F76" s="128"/>
      <c r="G76" s="128"/>
      <c r="H76" s="128"/>
    </row>
    <row r="77" spans="3:8" x14ac:dyDescent="0.2">
      <c r="C77" s="128"/>
      <c r="D77" s="128"/>
      <c r="E77" s="128"/>
      <c r="F77" s="128"/>
      <c r="G77" s="128"/>
      <c r="H77" s="128"/>
    </row>
    <row r="78" spans="3:8" x14ac:dyDescent="0.2">
      <c r="C78" s="128"/>
      <c r="D78" s="128"/>
      <c r="E78" s="128"/>
      <c r="F78" s="128"/>
      <c r="G78" s="128"/>
      <c r="H78" s="128"/>
    </row>
    <row r="79" spans="3:8" x14ac:dyDescent="0.2">
      <c r="C79" s="128"/>
      <c r="D79" s="128"/>
      <c r="E79" s="128"/>
      <c r="F79" s="128"/>
      <c r="G79" s="128"/>
      <c r="H79" s="128"/>
    </row>
    <row r="80" spans="3:8" x14ac:dyDescent="0.2">
      <c r="C80" s="128"/>
      <c r="D80" s="128"/>
      <c r="E80" s="128"/>
      <c r="F80" s="128"/>
      <c r="G80" s="128"/>
      <c r="H80" s="128"/>
    </row>
    <row r="81" spans="3:8" x14ac:dyDescent="0.2">
      <c r="C81" s="128"/>
      <c r="D81" s="128"/>
      <c r="E81" s="128"/>
      <c r="F81" s="128"/>
      <c r="G81" s="128"/>
      <c r="H81" s="128"/>
    </row>
    <row r="82" spans="3:8" x14ac:dyDescent="0.2">
      <c r="C82" s="128"/>
      <c r="D82" s="128"/>
      <c r="E82" s="128"/>
      <c r="F82" s="128"/>
      <c r="G82" s="128"/>
      <c r="H82" s="128"/>
    </row>
    <row r="83" spans="3:8" x14ac:dyDescent="0.2">
      <c r="C83" s="128"/>
      <c r="D83" s="128"/>
      <c r="E83" s="128"/>
      <c r="F83" s="128"/>
      <c r="G83" s="128"/>
      <c r="H83" s="128"/>
    </row>
    <row r="84" spans="3:8" x14ac:dyDescent="0.2">
      <c r="C84" s="128"/>
      <c r="D84" s="128"/>
      <c r="E84" s="128"/>
      <c r="F84" s="128"/>
      <c r="G84" s="128"/>
      <c r="H84" s="128"/>
    </row>
    <row r="85" spans="3:8" x14ac:dyDescent="0.2">
      <c r="C85" s="128"/>
      <c r="D85" s="128"/>
      <c r="E85" s="128"/>
      <c r="F85" s="128"/>
      <c r="G85" s="128"/>
      <c r="H85" s="128"/>
    </row>
    <row r="86" spans="3:8" x14ac:dyDescent="0.2">
      <c r="C86" s="128"/>
      <c r="D86" s="128"/>
      <c r="E86" s="128"/>
      <c r="F86" s="128"/>
      <c r="G86" s="128"/>
      <c r="H86" s="128"/>
    </row>
    <row r="87" spans="3:8" x14ac:dyDescent="0.2">
      <c r="C87" s="128"/>
      <c r="D87" s="128"/>
      <c r="E87" s="128"/>
      <c r="F87" s="128"/>
      <c r="G87" s="128"/>
      <c r="H87" s="128"/>
    </row>
    <row r="88" spans="3:8" x14ac:dyDescent="0.2">
      <c r="C88" s="128"/>
      <c r="D88" s="128"/>
      <c r="E88" s="128"/>
      <c r="F88" s="128"/>
      <c r="G88" s="128"/>
      <c r="H88" s="128"/>
    </row>
    <row r="89" spans="3:8" x14ac:dyDescent="0.2">
      <c r="C89" s="128"/>
      <c r="D89" s="128"/>
      <c r="E89" s="128"/>
      <c r="F89" s="128"/>
      <c r="G89" s="128"/>
      <c r="H89" s="128"/>
    </row>
    <row r="90" spans="3:8" x14ac:dyDescent="0.2">
      <c r="C90" s="128"/>
      <c r="D90" s="128"/>
      <c r="E90" s="128"/>
      <c r="F90" s="128"/>
      <c r="G90" s="128"/>
      <c r="H90" s="128"/>
    </row>
    <row r="91" spans="3:8" x14ac:dyDescent="0.2">
      <c r="C91" s="128"/>
      <c r="D91" s="128"/>
      <c r="E91" s="128"/>
      <c r="F91" s="128"/>
      <c r="G91" s="128"/>
      <c r="H91" s="128"/>
    </row>
    <row r="92" spans="3:8" x14ac:dyDescent="0.2">
      <c r="C92" s="128"/>
      <c r="D92" s="128"/>
      <c r="E92" s="128"/>
      <c r="F92" s="128"/>
      <c r="G92" s="128"/>
      <c r="H92" s="128"/>
    </row>
    <row r="93" spans="3:8" x14ac:dyDescent="0.2">
      <c r="C93" s="128"/>
      <c r="D93" s="128"/>
      <c r="E93" s="128"/>
      <c r="F93" s="128"/>
      <c r="G93" s="128"/>
      <c r="H93" s="128"/>
    </row>
    <row r="94" spans="3:8" x14ac:dyDescent="0.2">
      <c r="C94" s="128"/>
      <c r="D94" s="128"/>
      <c r="E94" s="128"/>
      <c r="F94" s="128"/>
      <c r="G94" s="128"/>
      <c r="H94" s="128"/>
    </row>
    <row r="95" spans="3:8" x14ac:dyDescent="0.2">
      <c r="C95" s="128"/>
      <c r="D95" s="128"/>
      <c r="E95" s="128"/>
      <c r="F95" s="128"/>
      <c r="G95" s="128"/>
      <c r="H95" s="128"/>
    </row>
    <row r="96" spans="3:8" x14ac:dyDescent="0.2">
      <c r="C96" s="128"/>
      <c r="D96" s="128"/>
      <c r="E96" s="128"/>
      <c r="F96" s="128"/>
      <c r="G96" s="128"/>
      <c r="H96" s="128"/>
    </row>
    <row r="97" spans="3:8" x14ac:dyDescent="0.2">
      <c r="C97" s="128"/>
      <c r="D97" s="128"/>
      <c r="E97" s="128"/>
      <c r="F97" s="128"/>
      <c r="G97" s="128"/>
      <c r="H97" s="128"/>
    </row>
    <row r="98" spans="3:8" x14ac:dyDescent="0.2">
      <c r="C98" s="128"/>
      <c r="D98" s="128"/>
      <c r="E98" s="128"/>
      <c r="F98" s="128"/>
      <c r="G98" s="128"/>
      <c r="H98" s="128"/>
    </row>
    <row r="99" spans="3:8" x14ac:dyDescent="0.2">
      <c r="C99" s="128"/>
      <c r="D99" s="128"/>
      <c r="E99" s="128"/>
      <c r="F99" s="128"/>
      <c r="G99" s="128"/>
      <c r="H99" s="128"/>
    </row>
    <row r="100" spans="3:8" x14ac:dyDescent="0.2">
      <c r="C100" s="128"/>
      <c r="D100" s="128"/>
      <c r="E100" s="128"/>
      <c r="F100" s="128"/>
      <c r="G100" s="128"/>
      <c r="H100" s="128"/>
    </row>
    <row r="101" spans="3:8" x14ac:dyDescent="0.2">
      <c r="C101" s="128"/>
      <c r="D101" s="128"/>
      <c r="E101" s="128"/>
      <c r="F101" s="128"/>
      <c r="G101" s="128"/>
      <c r="H101" s="128"/>
    </row>
    <row r="102" spans="3:8" x14ac:dyDescent="0.2">
      <c r="C102" s="128"/>
      <c r="D102" s="128"/>
      <c r="E102" s="128"/>
      <c r="F102" s="128"/>
      <c r="G102" s="128"/>
      <c r="H102" s="128"/>
    </row>
    <row r="103" spans="3:8" x14ac:dyDescent="0.2">
      <c r="C103" s="128"/>
      <c r="D103" s="128"/>
      <c r="E103" s="128"/>
      <c r="F103" s="128"/>
      <c r="G103" s="128"/>
      <c r="H103" s="128"/>
    </row>
    <row r="104" spans="3:8" x14ac:dyDescent="0.2">
      <c r="C104" s="128"/>
      <c r="D104" s="128"/>
      <c r="E104" s="128"/>
      <c r="F104" s="128"/>
      <c r="G104" s="128"/>
      <c r="H104" s="128"/>
    </row>
    <row r="105" spans="3:8" x14ac:dyDescent="0.2">
      <c r="C105" s="128"/>
      <c r="D105" s="128"/>
      <c r="E105" s="128"/>
      <c r="F105" s="128"/>
      <c r="G105" s="128"/>
      <c r="H105" s="128"/>
    </row>
    <row r="106" spans="3:8" x14ac:dyDescent="0.2">
      <c r="C106" s="128"/>
      <c r="D106" s="128"/>
      <c r="E106" s="128"/>
      <c r="F106" s="128"/>
      <c r="G106" s="128"/>
      <c r="H106" s="128"/>
    </row>
    <row r="107" spans="3:8" x14ac:dyDescent="0.2">
      <c r="C107" s="128"/>
      <c r="D107" s="128"/>
      <c r="E107" s="128"/>
      <c r="F107" s="128"/>
      <c r="G107" s="128"/>
      <c r="H107" s="128"/>
    </row>
    <row r="108" spans="3:8" x14ac:dyDescent="0.2">
      <c r="C108" s="128"/>
      <c r="D108" s="128"/>
      <c r="E108" s="128"/>
      <c r="F108" s="128"/>
      <c r="G108" s="128"/>
      <c r="H108" s="128"/>
    </row>
    <row r="109" spans="3:8" x14ac:dyDescent="0.2">
      <c r="C109" s="128"/>
      <c r="D109" s="128"/>
      <c r="E109" s="128"/>
      <c r="F109" s="128"/>
      <c r="G109" s="128"/>
      <c r="H109" s="128"/>
    </row>
    <row r="110" spans="3:8" x14ac:dyDescent="0.2">
      <c r="C110" s="128"/>
      <c r="D110" s="128"/>
      <c r="E110" s="128"/>
      <c r="F110" s="128"/>
      <c r="G110" s="128"/>
      <c r="H110" s="128"/>
    </row>
    <row r="111" spans="3:8" x14ac:dyDescent="0.2">
      <c r="C111" s="128"/>
      <c r="D111" s="128"/>
      <c r="E111" s="128"/>
      <c r="F111" s="128"/>
      <c r="G111" s="128"/>
      <c r="H111" s="128"/>
    </row>
    <row r="112" spans="3:8" x14ac:dyDescent="0.2">
      <c r="C112" s="128"/>
      <c r="D112" s="128"/>
      <c r="E112" s="128"/>
      <c r="F112" s="128"/>
      <c r="G112" s="128"/>
      <c r="H112" s="128"/>
    </row>
    <row r="113" spans="3:8" x14ac:dyDescent="0.2">
      <c r="C113" s="128"/>
      <c r="D113" s="128"/>
      <c r="E113" s="128"/>
      <c r="F113" s="128"/>
      <c r="G113" s="128"/>
      <c r="H113" s="128"/>
    </row>
    <row r="114" spans="3:8" x14ac:dyDescent="0.2">
      <c r="C114" s="128"/>
      <c r="D114" s="128"/>
      <c r="E114" s="128"/>
      <c r="F114" s="128"/>
      <c r="G114" s="128"/>
      <c r="H114" s="128"/>
    </row>
    <row r="115" spans="3:8" x14ac:dyDescent="0.2">
      <c r="C115" s="128"/>
      <c r="D115" s="128"/>
      <c r="E115" s="128"/>
      <c r="F115" s="128"/>
      <c r="G115" s="128"/>
      <c r="H115" s="128"/>
    </row>
    <row r="116" spans="3:8" x14ac:dyDescent="0.2">
      <c r="C116" s="128"/>
      <c r="D116" s="128"/>
      <c r="E116" s="128"/>
      <c r="F116" s="128"/>
      <c r="G116" s="128"/>
      <c r="H116" s="128"/>
    </row>
    <row r="117" spans="3:8" x14ac:dyDescent="0.2">
      <c r="C117" s="128"/>
      <c r="D117" s="128"/>
      <c r="E117" s="128"/>
      <c r="F117" s="128"/>
      <c r="G117" s="128"/>
      <c r="H117" s="128"/>
    </row>
    <row r="118" spans="3:8" x14ac:dyDescent="0.2">
      <c r="C118" s="128"/>
      <c r="D118" s="128"/>
      <c r="E118" s="128"/>
      <c r="F118" s="128"/>
      <c r="G118" s="128"/>
      <c r="H118" s="128"/>
    </row>
    <row r="119" spans="3:8" x14ac:dyDescent="0.2">
      <c r="C119" s="128"/>
      <c r="D119" s="128"/>
      <c r="E119" s="128"/>
      <c r="F119" s="128"/>
      <c r="G119" s="128"/>
      <c r="H119" s="128"/>
    </row>
    <row r="120" spans="3:8" x14ac:dyDescent="0.2">
      <c r="C120" s="128"/>
      <c r="D120" s="128"/>
      <c r="E120" s="128"/>
      <c r="F120" s="128"/>
      <c r="G120" s="128"/>
      <c r="H120" s="128"/>
    </row>
    <row r="121" spans="3:8" x14ac:dyDescent="0.2">
      <c r="C121" s="128"/>
      <c r="D121" s="128"/>
      <c r="E121" s="128"/>
      <c r="F121" s="128"/>
      <c r="G121" s="128"/>
      <c r="H121" s="128"/>
    </row>
    <row r="122" spans="3:8" x14ac:dyDescent="0.2">
      <c r="C122" s="128"/>
      <c r="D122" s="128"/>
      <c r="E122" s="128"/>
      <c r="F122" s="128"/>
      <c r="G122" s="128"/>
      <c r="H122" s="128"/>
    </row>
    <row r="123" spans="3:8" x14ac:dyDescent="0.2">
      <c r="C123" s="128"/>
      <c r="D123" s="128"/>
      <c r="E123" s="128"/>
      <c r="F123" s="128"/>
      <c r="G123" s="128"/>
      <c r="H123" s="128"/>
    </row>
    <row r="124" spans="3:8" x14ac:dyDescent="0.2">
      <c r="C124" s="128"/>
      <c r="D124" s="128"/>
      <c r="E124" s="128"/>
      <c r="F124" s="128"/>
      <c r="G124" s="128"/>
      <c r="H124" s="128"/>
    </row>
    <row r="125" spans="3:8" x14ac:dyDescent="0.2">
      <c r="C125" s="128"/>
      <c r="D125" s="128"/>
      <c r="E125" s="128"/>
      <c r="F125" s="128"/>
      <c r="G125" s="128"/>
      <c r="H125" s="128"/>
    </row>
    <row r="126" spans="3:8" x14ac:dyDescent="0.2">
      <c r="C126" s="128"/>
      <c r="D126" s="128"/>
      <c r="E126" s="128"/>
      <c r="F126" s="128"/>
      <c r="G126" s="128"/>
      <c r="H126" s="128"/>
    </row>
    <row r="127" spans="3:8" x14ac:dyDescent="0.2">
      <c r="C127" s="128"/>
      <c r="D127" s="128"/>
      <c r="E127" s="128"/>
      <c r="F127" s="128"/>
      <c r="G127" s="128"/>
      <c r="H127" s="128"/>
    </row>
    <row r="128" spans="3:8" x14ac:dyDescent="0.2">
      <c r="C128" s="128"/>
      <c r="D128" s="128"/>
      <c r="E128" s="128"/>
      <c r="F128" s="128"/>
      <c r="G128" s="128"/>
      <c r="H128" s="128"/>
    </row>
    <row r="129" spans="3:8" x14ac:dyDescent="0.2">
      <c r="C129" s="128"/>
      <c r="D129" s="128"/>
      <c r="E129" s="128"/>
      <c r="F129" s="128"/>
      <c r="G129" s="128"/>
      <c r="H129" s="128"/>
    </row>
    <row r="130" spans="3:8" x14ac:dyDescent="0.2">
      <c r="C130" s="128"/>
      <c r="D130" s="128"/>
      <c r="E130" s="128"/>
      <c r="F130" s="128"/>
      <c r="G130" s="128"/>
      <c r="H130" s="128"/>
    </row>
    <row r="131" spans="3:8" x14ac:dyDescent="0.2">
      <c r="C131" s="128"/>
      <c r="D131" s="128"/>
      <c r="E131" s="128"/>
      <c r="F131" s="128"/>
      <c r="G131" s="128"/>
      <c r="H131" s="128"/>
    </row>
    <row r="132" spans="3:8" x14ac:dyDescent="0.2">
      <c r="C132" s="128"/>
      <c r="D132" s="128"/>
      <c r="E132" s="128"/>
      <c r="F132" s="128"/>
      <c r="G132" s="128"/>
      <c r="H132" s="128"/>
    </row>
    <row r="133" spans="3:8" x14ac:dyDescent="0.2">
      <c r="C133" s="128"/>
      <c r="D133" s="128"/>
      <c r="E133" s="128"/>
      <c r="F133" s="128"/>
      <c r="G133" s="128"/>
      <c r="H133" s="128"/>
    </row>
    <row r="134" spans="3:8" x14ac:dyDescent="0.2">
      <c r="C134" s="128"/>
      <c r="D134" s="128"/>
      <c r="E134" s="128"/>
      <c r="F134" s="128"/>
      <c r="G134" s="128"/>
      <c r="H134" s="128"/>
    </row>
    <row r="135" spans="3:8" x14ac:dyDescent="0.2">
      <c r="C135" s="128"/>
      <c r="D135" s="128"/>
      <c r="E135" s="128"/>
      <c r="F135" s="128"/>
      <c r="G135" s="128"/>
      <c r="H135" s="128"/>
    </row>
    <row r="136" spans="3:8" x14ac:dyDescent="0.2">
      <c r="C136" s="128"/>
      <c r="D136" s="128"/>
      <c r="E136" s="128"/>
      <c r="F136" s="128"/>
      <c r="G136" s="128"/>
      <c r="H136" s="128"/>
    </row>
    <row r="137" spans="3:8" x14ac:dyDescent="0.2">
      <c r="C137" s="128"/>
      <c r="D137" s="128"/>
      <c r="E137" s="128"/>
      <c r="F137" s="128"/>
      <c r="G137" s="128"/>
      <c r="H137" s="128"/>
    </row>
    <row r="138" spans="3:8" x14ac:dyDescent="0.2">
      <c r="C138" s="128"/>
      <c r="D138" s="128"/>
      <c r="E138" s="128"/>
      <c r="F138" s="128"/>
      <c r="G138" s="128"/>
      <c r="H138" s="128"/>
    </row>
    <row r="139" spans="3:8" x14ac:dyDescent="0.2">
      <c r="C139" s="128"/>
      <c r="D139" s="128"/>
      <c r="E139" s="128"/>
      <c r="F139" s="128"/>
      <c r="G139" s="128"/>
      <c r="H139" s="128"/>
    </row>
    <row r="140" spans="3:8" x14ac:dyDescent="0.2">
      <c r="C140" s="128"/>
      <c r="D140" s="128"/>
      <c r="E140" s="128"/>
      <c r="F140" s="128"/>
      <c r="G140" s="128"/>
      <c r="H140" s="128"/>
    </row>
    <row r="141" spans="3:8" x14ac:dyDescent="0.2">
      <c r="C141" s="128"/>
      <c r="D141" s="128"/>
      <c r="E141" s="128"/>
      <c r="F141" s="128"/>
      <c r="G141" s="128"/>
      <c r="H141" s="128"/>
    </row>
    <row r="142" spans="3:8" x14ac:dyDescent="0.2">
      <c r="C142" s="128"/>
      <c r="D142" s="128"/>
      <c r="E142" s="128"/>
      <c r="F142" s="128"/>
      <c r="G142" s="128"/>
      <c r="H142" s="128"/>
    </row>
    <row r="143" spans="3:8" x14ac:dyDescent="0.2">
      <c r="C143" s="128"/>
      <c r="D143" s="128"/>
      <c r="E143" s="128"/>
      <c r="F143" s="128"/>
      <c r="G143" s="128"/>
      <c r="H143" s="128"/>
    </row>
    <row r="144" spans="3:8" x14ac:dyDescent="0.2">
      <c r="C144" s="128"/>
      <c r="D144" s="128"/>
      <c r="E144" s="128"/>
      <c r="F144" s="128"/>
      <c r="G144" s="128"/>
      <c r="H144" s="128"/>
    </row>
    <row r="145" spans="3:8" x14ac:dyDescent="0.2">
      <c r="C145" s="128"/>
      <c r="D145" s="128"/>
      <c r="E145" s="128"/>
      <c r="F145" s="128"/>
      <c r="G145" s="128"/>
      <c r="H145" s="128"/>
    </row>
    <row r="146" spans="3:8" x14ac:dyDescent="0.2">
      <c r="C146" s="128"/>
      <c r="D146" s="128"/>
      <c r="E146" s="128"/>
      <c r="F146" s="128"/>
      <c r="G146" s="128"/>
      <c r="H146" s="128"/>
    </row>
    <row r="147" spans="3:8" x14ac:dyDescent="0.2">
      <c r="C147" s="128"/>
      <c r="D147" s="128"/>
      <c r="E147" s="128"/>
      <c r="F147" s="128"/>
      <c r="G147" s="128"/>
      <c r="H147" s="128"/>
    </row>
    <row r="148" spans="3:8" x14ac:dyDescent="0.2">
      <c r="C148" s="128"/>
      <c r="D148" s="128"/>
      <c r="E148" s="128"/>
      <c r="F148" s="128"/>
      <c r="G148" s="128"/>
      <c r="H148" s="128"/>
    </row>
    <row r="149" spans="3:8" x14ac:dyDescent="0.2">
      <c r="C149" s="128"/>
      <c r="D149" s="128"/>
      <c r="E149" s="128"/>
      <c r="F149" s="128"/>
      <c r="G149" s="128"/>
      <c r="H149" s="128"/>
    </row>
    <row r="150" spans="3:8" x14ac:dyDescent="0.2">
      <c r="C150" s="128"/>
      <c r="D150" s="128"/>
      <c r="E150" s="128"/>
      <c r="F150" s="128"/>
      <c r="G150" s="128"/>
      <c r="H150" s="128"/>
    </row>
    <row r="151" spans="3:8" x14ac:dyDescent="0.2">
      <c r="C151" s="128"/>
      <c r="D151" s="128"/>
      <c r="E151" s="128"/>
      <c r="F151" s="128"/>
      <c r="G151" s="128"/>
      <c r="H151" s="128"/>
    </row>
    <row r="152" spans="3:8" x14ac:dyDescent="0.2">
      <c r="C152" s="128"/>
      <c r="D152" s="128"/>
      <c r="E152" s="128"/>
      <c r="F152" s="128"/>
      <c r="G152" s="128"/>
      <c r="H152" s="128"/>
    </row>
    <row r="153" spans="3:8" x14ac:dyDescent="0.2">
      <c r="C153" s="128"/>
      <c r="D153" s="128"/>
      <c r="E153" s="128"/>
      <c r="F153" s="128"/>
      <c r="G153" s="128"/>
      <c r="H153" s="128"/>
    </row>
    <row r="154" spans="3:8" x14ac:dyDescent="0.2">
      <c r="C154" s="128"/>
      <c r="D154" s="128"/>
      <c r="E154" s="128"/>
      <c r="F154" s="128"/>
      <c r="G154" s="128"/>
      <c r="H154" s="128"/>
    </row>
    <row r="155" spans="3:8" x14ac:dyDescent="0.2">
      <c r="C155" s="128"/>
      <c r="D155" s="128"/>
      <c r="E155" s="128"/>
      <c r="F155" s="128"/>
      <c r="G155" s="128"/>
      <c r="H155" s="128"/>
    </row>
    <row r="156" spans="3:8" x14ac:dyDescent="0.2">
      <c r="C156" s="128"/>
      <c r="D156" s="128"/>
      <c r="E156" s="128"/>
      <c r="F156" s="128"/>
      <c r="G156" s="128"/>
      <c r="H156" s="128"/>
    </row>
    <row r="157" spans="3:8" x14ac:dyDescent="0.2">
      <c r="C157" s="128"/>
      <c r="D157" s="128"/>
      <c r="E157" s="128"/>
      <c r="F157" s="128"/>
      <c r="G157" s="128"/>
      <c r="H157" s="128"/>
    </row>
    <row r="158" spans="3:8" x14ac:dyDescent="0.2">
      <c r="C158" s="128"/>
      <c r="D158" s="128"/>
      <c r="E158" s="128"/>
      <c r="F158" s="128"/>
      <c r="G158" s="128"/>
      <c r="H158" s="128"/>
    </row>
    <row r="159" spans="3:8" x14ac:dyDescent="0.2">
      <c r="C159" s="128"/>
      <c r="D159" s="128"/>
      <c r="E159" s="128"/>
      <c r="F159" s="128"/>
      <c r="G159" s="128"/>
      <c r="H159" s="128"/>
    </row>
    <row r="160" spans="3:8" x14ac:dyDescent="0.2">
      <c r="C160" s="128"/>
      <c r="D160" s="128"/>
      <c r="E160" s="128"/>
      <c r="F160" s="128"/>
      <c r="G160" s="128"/>
      <c r="H160" s="128"/>
    </row>
    <row r="161" spans="3:8" x14ac:dyDescent="0.2">
      <c r="C161" s="128"/>
      <c r="D161" s="128"/>
      <c r="E161" s="128"/>
      <c r="F161" s="128"/>
      <c r="G161" s="128"/>
      <c r="H161" s="128"/>
    </row>
    <row r="162" spans="3:8" x14ac:dyDescent="0.2">
      <c r="C162" s="128"/>
      <c r="D162" s="128"/>
      <c r="E162" s="128"/>
      <c r="F162" s="128"/>
      <c r="G162" s="128"/>
      <c r="H162" s="128"/>
    </row>
    <row r="163" spans="3:8" x14ac:dyDescent="0.2">
      <c r="C163" s="128"/>
      <c r="D163" s="128"/>
      <c r="E163" s="128"/>
      <c r="F163" s="128"/>
      <c r="G163" s="128"/>
      <c r="H163" s="128"/>
    </row>
    <row r="164" spans="3:8" x14ac:dyDescent="0.2">
      <c r="C164" s="128"/>
      <c r="D164" s="128"/>
      <c r="E164" s="128"/>
      <c r="F164" s="128"/>
      <c r="G164" s="128"/>
      <c r="H164" s="128"/>
    </row>
    <row r="165" spans="3:8" x14ac:dyDescent="0.2">
      <c r="C165" s="128"/>
      <c r="D165" s="128"/>
      <c r="E165" s="128"/>
      <c r="F165" s="128"/>
      <c r="G165" s="128"/>
      <c r="H165" s="128"/>
    </row>
    <row r="166" spans="3:8" x14ac:dyDescent="0.2">
      <c r="C166" s="128"/>
      <c r="D166" s="128"/>
      <c r="E166" s="128"/>
      <c r="F166" s="128"/>
      <c r="G166" s="128"/>
      <c r="H166" s="128"/>
    </row>
    <row r="167" spans="3:8" x14ac:dyDescent="0.2">
      <c r="C167" s="128"/>
      <c r="D167" s="128"/>
      <c r="E167" s="128"/>
      <c r="F167" s="128"/>
      <c r="G167" s="128"/>
      <c r="H167" s="128"/>
    </row>
    <row r="168" spans="3:8" x14ac:dyDescent="0.2">
      <c r="C168" s="128"/>
      <c r="D168" s="128"/>
      <c r="E168" s="128"/>
      <c r="F168" s="128"/>
      <c r="G168" s="128"/>
      <c r="H168" s="128"/>
    </row>
    <row r="169" spans="3:8" x14ac:dyDescent="0.2">
      <c r="C169" s="128"/>
      <c r="D169" s="128"/>
      <c r="E169" s="128"/>
      <c r="F169" s="128"/>
      <c r="G169" s="128"/>
      <c r="H169" s="128"/>
    </row>
    <row r="170" spans="3:8" x14ac:dyDescent="0.2">
      <c r="C170" s="128"/>
      <c r="D170" s="128"/>
      <c r="E170" s="128"/>
      <c r="F170" s="128"/>
      <c r="G170" s="128"/>
      <c r="H170" s="128"/>
    </row>
    <row r="171" spans="3:8" x14ac:dyDescent="0.2">
      <c r="C171" s="128"/>
      <c r="D171" s="128"/>
      <c r="E171" s="128"/>
      <c r="F171" s="128"/>
      <c r="G171" s="128"/>
      <c r="H171" s="128"/>
    </row>
    <row r="172" spans="3:8" x14ac:dyDescent="0.2">
      <c r="C172" s="128"/>
      <c r="D172" s="128"/>
      <c r="E172" s="128"/>
      <c r="F172" s="128"/>
      <c r="G172" s="128"/>
      <c r="H172" s="128"/>
    </row>
    <row r="173" spans="3:8" x14ac:dyDescent="0.2">
      <c r="C173" s="128"/>
      <c r="D173" s="128"/>
      <c r="E173" s="128"/>
      <c r="F173" s="128"/>
      <c r="G173" s="128"/>
      <c r="H173" s="128"/>
    </row>
    <row r="174" spans="3:8" x14ac:dyDescent="0.2">
      <c r="C174" s="128"/>
      <c r="D174" s="128"/>
      <c r="E174" s="128"/>
      <c r="F174" s="128"/>
      <c r="G174" s="128"/>
      <c r="H174" s="128"/>
    </row>
    <row r="175" spans="3:8" x14ac:dyDescent="0.2">
      <c r="C175" s="128"/>
      <c r="D175" s="128"/>
      <c r="E175" s="128"/>
      <c r="F175" s="128"/>
      <c r="G175" s="128"/>
      <c r="H175" s="128"/>
    </row>
    <row r="176" spans="3:8" x14ac:dyDescent="0.2">
      <c r="C176" s="128"/>
      <c r="D176" s="128"/>
      <c r="E176" s="128"/>
      <c r="F176" s="128"/>
      <c r="G176" s="128"/>
      <c r="H176" s="128"/>
    </row>
    <row r="177" spans="3:8" x14ac:dyDescent="0.2">
      <c r="C177" s="128"/>
      <c r="D177" s="128"/>
      <c r="E177" s="128"/>
      <c r="F177" s="128"/>
      <c r="G177" s="128"/>
      <c r="H177" s="128"/>
    </row>
    <row r="178" spans="3:8" x14ac:dyDescent="0.2">
      <c r="C178" s="128"/>
      <c r="D178" s="128"/>
      <c r="E178" s="128"/>
      <c r="F178" s="128"/>
      <c r="G178" s="128"/>
      <c r="H178" s="128"/>
    </row>
    <row r="179" spans="3:8" x14ac:dyDescent="0.2">
      <c r="C179" s="128"/>
      <c r="D179" s="128"/>
      <c r="E179" s="128"/>
      <c r="F179" s="128"/>
      <c r="G179" s="128"/>
      <c r="H179" s="128"/>
    </row>
    <row r="180" spans="3:8" x14ac:dyDescent="0.2">
      <c r="C180" s="128"/>
      <c r="D180" s="128"/>
      <c r="E180" s="128"/>
      <c r="F180" s="128"/>
      <c r="G180" s="128"/>
      <c r="H180" s="128"/>
    </row>
  </sheetData>
  <mergeCells count="6">
    <mergeCell ref="B1:H1"/>
    <mergeCell ref="B3:H3"/>
    <mergeCell ref="B5:B7"/>
    <mergeCell ref="H5:H6"/>
    <mergeCell ref="C5:F5"/>
    <mergeCell ref="C7:G7"/>
  </mergeCells>
  <hyperlinks>
    <hyperlink ref="B1:C1" location="Cuprins_ro!B4" display="I. Balanța de plăți a Republicii Moldova în trimestrul I 2023 (date provizorii)" xr:uid="{F3921994-28F9-40DE-8954-99149890913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H44"/>
  <sheetViews>
    <sheetView showGridLines="0" showRowColHeaders="0" zoomScaleNormal="100" workbookViewId="0"/>
  </sheetViews>
  <sheetFormatPr defaultColWidth="9.140625" defaultRowHeight="14.25" x14ac:dyDescent="0.2"/>
  <cols>
    <col min="1" max="1" width="5.7109375" style="135" customWidth="1"/>
    <col min="2" max="2" width="41.42578125" style="135" customWidth="1"/>
    <col min="3" max="7" width="11.42578125" style="136" customWidth="1"/>
    <col min="8" max="219" width="9.140625" style="135" customWidth="1"/>
    <col min="220" max="16384" width="9.140625" style="135"/>
  </cols>
  <sheetData>
    <row r="1" spans="2:8" s="607" customFormat="1" x14ac:dyDescent="0.2">
      <c r="B1" s="752" t="s">
        <v>130</v>
      </c>
      <c r="C1" s="753"/>
      <c r="D1" s="753"/>
      <c r="E1" s="753"/>
      <c r="F1" s="753"/>
      <c r="G1" s="753"/>
    </row>
    <row r="2" spans="2:8" s="9" customFormat="1" ht="11.25" customHeight="1" x14ac:dyDescent="0.2">
      <c r="B2" s="11"/>
      <c r="C2" s="11"/>
      <c r="D2" s="11"/>
      <c r="E2" s="11"/>
      <c r="F2" s="11"/>
      <c r="G2" s="11"/>
    </row>
    <row r="3" spans="2:8" s="39" customFormat="1" ht="30" customHeight="1" x14ac:dyDescent="0.25">
      <c r="B3" s="754" t="s">
        <v>134</v>
      </c>
      <c r="C3" s="754"/>
      <c r="D3" s="754"/>
      <c r="E3" s="754"/>
      <c r="F3" s="754"/>
      <c r="G3" s="754"/>
    </row>
    <row r="4" spans="2:8" s="9" customFormat="1" ht="5.0999999999999996" customHeight="1" x14ac:dyDescent="0.2">
      <c r="B4" s="133"/>
      <c r="C4" s="133"/>
      <c r="D4" s="133"/>
      <c r="E4" s="133"/>
      <c r="F4" s="133"/>
      <c r="G4" s="133"/>
    </row>
    <row r="5" spans="2:8" s="216" customFormat="1" x14ac:dyDescent="0.2">
      <c r="B5" s="755" t="s">
        <v>145</v>
      </c>
      <c r="C5" s="755"/>
      <c r="D5" s="755"/>
      <c r="E5" s="755"/>
      <c r="F5" s="755"/>
      <c r="G5" s="755"/>
    </row>
    <row r="6" spans="2:8" s="9" customFormat="1" x14ac:dyDescent="0.2">
      <c r="B6" s="135"/>
      <c r="C6" s="136"/>
      <c r="D6" s="136"/>
      <c r="E6" s="136"/>
      <c r="F6" s="136"/>
      <c r="G6" s="136"/>
    </row>
    <row r="7" spans="2:8" x14ac:dyDescent="0.2">
      <c r="C7" s="135"/>
      <c r="D7" s="135"/>
      <c r="E7" s="135"/>
      <c r="F7" s="135"/>
      <c r="G7" s="135"/>
    </row>
    <row r="8" spans="2:8" x14ac:dyDescent="0.2">
      <c r="C8" s="135"/>
      <c r="D8" s="135"/>
      <c r="E8" s="135"/>
      <c r="F8" s="135"/>
      <c r="G8" s="135"/>
    </row>
    <row r="9" spans="2:8" x14ac:dyDescent="0.2">
      <c r="C9" s="135"/>
      <c r="D9" s="135"/>
      <c r="E9" s="135"/>
      <c r="F9" s="135"/>
      <c r="G9" s="135"/>
    </row>
    <row r="10" spans="2:8" x14ac:dyDescent="0.2">
      <c r="C10" s="135"/>
      <c r="D10" s="135"/>
      <c r="E10" s="135"/>
      <c r="F10" s="135"/>
      <c r="G10" s="135"/>
    </row>
    <row r="11" spans="2:8" x14ac:dyDescent="0.2">
      <c r="C11" s="135"/>
      <c r="D11" s="135"/>
      <c r="E11" s="135"/>
      <c r="F11" s="135"/>
      <c r="G11" s="135"/>
    </row>
    <row r="14" spans="2:8" x14ac:dyDescent="0.2">
      <c r="H14" s="228"/>
    </row>
    <row r="28" spans="2:7" s="634" customFormat="1" ht="10.5" x14ac:dyDescent="0.15">
      <c r="B28" s="137" t="s">
        <v>282</v>
      </c>
      <c r="C28" s="633"/>
      <c r="D28" s="633"/>
      <c r="E28" s="633"/>
      <c r="F28" s="633"/>
      <c r="G28" s="633"/>
    </row>
    <row r="29" spans="2:7" ht="15" customHeight="1" x14ac:dyDescent="0.2">
      <c r="B29" s="270"/>
      <c r="G29" s="253"/>
    </row>
    <row r="30" spans="2:7" ht="11.25" customHeight="1" x14ac:dyDescent="0.2">
      <c r="B30" s="794"/>
      <c r="C30" s="795">
        <v>2024</v>
      </c>
      <c r="D30" s="796"/>
      <c r="E30" s="796"/>
      <c r="F30" s="797"/>
      <c r="G30" s="153">
        <v>2025</v>
      </c>
    </row>
    <row r="31" spans="2:7" s="634" customFormat="1" ht="10.5" x14ac:dyDescent="0.15">
      <c r="B31" s="794"/>
      <c r="C31" s="254" t="s">
        <v>0</v>
      </c>
      <c r="D31" s="255" t="s">
        <v>1</v>
      </c>
      <c r="E31" s="255" t="s">
        <v>2</v>
      </c>
      <c r="F31" s="255" t="s">
        <v>3</v>
      </c>
      <c r="G31" s="255" t="s">
        <v>0</v>
      </c>
    </row>
    <row r="32" spans="2:7" s="634" customFormat="1" ht="10.5" x14ac:dyDescent="0.15">
      <c r="B32" s="138" t="s">
        <v>327</v>
      </c>
      <c r="C32" s="635">
        <v>-1084.79</v>
      </c>
      <c r="D32" s="635">
        <v>-1373.5</v>
      </c>
      <c r="E32" s="635">
        <v>-1595.05</v>
      </c>
      <c r="F32" s="635">
        <v>-1566.58</v>
      </c>
      <c r="G32" s="635">
        <v>-1625.7234000000001</v>
      </c>
    </row>
    <row r="33" spans="2:7" s="634" customFormat="1" ht="10.5" x14ac:dyDescent="0.15">
      <c r="B33" s="139" t="s">
        <v>169</v>
      </c>
      <c r="C33" s="636">
        <v>-743.37999999999965</v>
      </c>
      <c r="D33" s="636">
        <v>-904.61000000000024</v>
      </c>
      <c r="E33" s="636">
        <v>-969.26999999999953</v>
      </c>
      <c r="F33" s="636">
        <v>-991.7299999999999</v>
      </c>
      <c r="G33" s="636">
        <v>-1116.462401006846</v>
      </c>
    </row>
    <row r="34" spans="2:7" s="634" customFormat="1" ht="10.5" x14ac:dyDescent="0.15">
      <c r="B34" s="139" t="s">
        <v>328</v>
      </c>
      <c r="C34" s="636">
        <v>-7.480000000000004</v>
      </c>
      <c r="D34" s="636">
        <v>6.1100000000000136</v>
      </c>
      <c r="E34" s="636">
        <v>-33.200000000000024</v>
      </c>
      <c r="F34" s="636">
        <v>-33.200000000000003</v>
      </c>
      <c r="G34" s="636">
        <v>-15.744866210875585</v>
      </c>
    </row>
    <row r="35" spans="2:7" s="634" customFormat="1" ht="10.5" x14ac:dyDescent="0.15">
      <c r="B35" s="139" t="s">
        <v>329</v>
      </c>
      <c r="C35" s="636">
        <v>-333.93</v>
      </c>
      <c r="D35" s="636">
        <v>-474.99999999999989</v>
      </c>
      <c r="E35" s="636">
        <v>-592.58000000000004</v>
      </c>
      <c r="F35" s="636">
        <v>-541.65</v>
      </c>
      <c r="G35" s="636">
        <v>-493.51597330371931</v>
      </c>
    </row>
    <row r="44" spans="2:7" x14ac:dyDescent="0.2">
      <c r="D44" s="738"/>
    </row>
  </sheetData>
  <mergeCells count="5">
    <mergeCell ref="B1:G1"/>
    <mergeCell ref="B3:G3"/>
    <mergeCell ref="B30:B31"/>
    <mergeCell ref="C30:F30"/>
    <mergeCell ref="B5:G5"/>
  </mergeCells>
  <hyperlinks>
    <hyperlink ref="B1:C1" location="Cuprins_ro!B4" display="I. Balanța de plăți a Republicii Moldova în trimestrul I 2023 (date provizorii)" xr:uid="{CA2D3D3B-0AD6-4547-B312-0A18209BDB20}"/>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c97bd0c5-a21d-47fd-bee5-f15a90a27aa8</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18</vt:i4>
      </vt:variant>
    </vt:vector>
  </HeadingPairs>
  <TitlesOfParts>
    <vt:vector size="63" baseType="lpstr">
      <vt:lpstr>Cuprins_ro</vt:lpstr>
      <vt:lpstr>D1</vt:lpstr>
      <vt:lpstr>T1</vt:lpstr>
      <vt:lpstr>D2</vt:lpstr>
      <vt:lpstr>D3</vt:lpstr>
      <vt:lpstr>T2</vt:lpstr>
      <vt:lpstr>D4</vt:lpstr>
      <vt:lpstr>T3</vt:lpstr>
      <vt:lpstr>D5</vt:lpstr>
      <vt:lpstr>D6</vt:lpstr>
      <vt:lpstr>D7</vt:lpstr>
      <vt:lpstr>T4</vt:lpstr>
      <vt:lpstr>D8</vt:lpstr>
      <vt:lpstr>D9</vt:lpstr>
      <vt:lpstr>T5</vt:lpstr>
      <vt:lpstr>D10</vt:lpstr>
      <vt:lpstr>T6</vt:lpstr>
      <vt:lpstr>D11</vt:lpstr>
      <vt:lpstr>D12</vt:lpstr>
      <vt:lpstr>D13</vt:lpstr>
      <vt:lpstr>D14</vt:lpstr>
      <vt:lpstr>D15</vt:lpstr>
      <vt:lpstr>T7</vt:lpstr>
      <vt:lpstr>T8</vt:lpstr>
      <vt:lpstr>D16</vt:lpstr>
      <vt:lpstr>D17</vt:lpstr>
      <vt:lpstr>T9</vt:lpstr>
      <vt:lpstr>T10</vt:lpstr>
      <vt:lpstr>D18</vt:lpstr>
      <vt:lpstr>D19</vt:lpstr>
      <vt:lpstr>D20</vt:lpstr>
      <vt:lpstr>D21</vt:lpstr>
      <vt:lpstr>D22</vt:lpstr>
      <vt:lpstr>D23</vt:lpstr>
      <vt:lpstr>T11</vt:lpstr>
      <vt:lpstr>T12</vt:lpstr>
      <vt:lpstr>T13</vt:lpstr>
      <vt:lpstr>D24</vt:lpstr>
      <vt:lpstr>T14</vt:lpstr>
      <vt:lpstr>D25</vt:lpstr>
      <vt:lpstr>T15</vt:lpstr>
      <vt:lpstr>D26</vt:lpstr>
      <vt:lpstr>D27</vt:lpstr>
      <vt:lpstr>D28</vt:lpstr>
      <vt:lpstr>T16</vt:lpstr>
      <vt:lpstr>'T7'!_Hlk164784777</vt:lpstr>
      <vt:lpstr>'T3'!_Hlk82694268</vt:lpstr>
      <vt:lpstr>'D8'!_Ref127958692</vt:lpstr>
      <vt:lpstr>'D9'!_Ref127959271</vt:lpstr>
      <vt:lpstr>'T6'!_Ref127980868</vt:lpstr>
      <vt:lpstr>'T4'!_Ref127981012</vt:lpstr>
      <vt:lpstr>'T5'!_Ref127981012</vt:lpstr>
      <vt:lpstr>'T8'!_Ref128036424</vt:lpstr>
      <vt:lpstr>'T9'!_Ref128036509</vt:lpstr>
      <vt:lpstr>'T10'!_Ref128036591</vt:lpstr>
      <vt:lpstr>'T12'!_Ref128036795</vt:lpstr>
      <vt:lpstr>'T13'!_Ref128036938</vt:lpstr>
      <vt:lpstr>'T14'!_Ref128036938</vt:lpstr>
      <vt:lpstr>'T16'!_Ref128036938</vt:lpstr>
      <vt:lpstr>'T15'!_Ref128037083</vt:lpstr>
      <vt:lpstr>'T11'!_Ref130801470</vt:lpstr>
      <vt:lpstr>'D7'!_Toc201319386</vt:lpstr>
      <vt:lpstr>'T7'!Tabelul_8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I. Gonta</dc:creator>
  <cp:lastModifiedBy>DSD</cp:lastModifiedBy>
  <cp:lastPrinted>2024-02-14T08:50:45Z</cp:lastPrinted>
  <dcterms:created xsi:type="dcterms:W3CDTF">2015-06-05T18:17:20Z</dcterms:created>
  <dcterms:modified xsi:type="dcterms:W3CDTF">2025-06-27T12:21:08Z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c97bd0c5-a21d-47fd-bee5-f15a90a27aa8</vt:lpwstr>
  </property>
  <property fmtid="{D5CDD505-2E9C-101B-9397-08002B2CF9AE}" pid="3" name="check">
    <vt:lpwstr>NONE</vt:lpwstr>
  </property>
  <property fmtid="{D5CDD505-2E9C-101B-9397-08002B2CF9AE}" pid="4" name="Clasificare">
    <vt:lpwstr>NONE</vt:lpwstr>
  </property>
  <property fmtid="{D5CDD505-2E9C-101B-9397-08002B2CF9AE}" pid="5" name="MSIP_Label_38962dcf-d39f-4edc-a396-338a56ba9170_Enabled">
    <vt:lpwstr>true</vt:lpwstr>
  </property>
  <property fmtid="{D5CDD505-2E9C-101B-9397-08002B2CF9AE}" pid="6" name="MSIP_Label_38962dcf-d39f-4edc-a396-338a56ba9170_SetDate">
    <vt:lpwstr>2024-12-11T13:24:18Z</vt:lpwstr>
  </property>
  <property fmtid="{D5CDD505-2E9C-101B-9397-08002B2CF9AE}" pid="7" name="MSIP_Label_38962dcf-d39f-4edc-a396-338a56ba9170_Method">
    <vt:lpwstr>Privileged</vt:lpwstr>
  </property>
  <property fmtid="{D5CDD505-2E9C-101B-9397-08002B2CF9AE}" pid="8" name="MSIP_Label_38962dcf-d39f-4edc-a396-338a56ba9170_Name">
    <vt:lpwstr>NONE</vt:lpwstr>
  </property>
  <property fmtid="{D5CDD505-2E9C-101B-9397-08002B2CF9AE}" pid="9" name="MSIP_Label_38962dcf-d39f-4edc-a396-338a56ba9170_SiteId">
    <vt:lpwstr>5887d430-0034-4561-b771-12c77faf2fa0</vt:lpwstr>
  </property>
  <property fmtid="{D5CDD505-2E9C-101B-9397-08002B2CF9AE}" pid="10" name="MSIP_Label_38962dcf-d39f-4edc-a396-338a56ba9170_ActionId">
    <vt:lpwstr>ace0173f-9955-4f30-b434-984d4704faa2</vt:lpwstr>
  </property>
  <property fmtid="{D5CDD505-2E9C-101B-9397-08002B2CF9AE}" pid="11" name="MSIP_Label_38962dcf-d39f-4edc-a396-338a56ba9170_ContentBits">
    <vt:lpwstr>0</vt:lpwstr>
  </property>
</Properties>
</file>