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0.xml" ContentType="application/vnd.openxmlformats-officedocument.drawing+xml"/>
  <Override PartName="/xl/comments12.xml" ContentType="application/vnd.openxmlformats-officedocument.spreadsheetml.comments+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omments13.xml" ContentType="application/vnd.openxmlformats-officedocument.spreadsheetml.comments+xml"/>
  <Override PartName="/xl/charts/chart8.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xml"/>
  <Override PartName="/xl/comments14.xml" ContentType="application/vnd.openxmlformats-officedocument.spreadsheetml.comments+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drawings/drawing13.xml" ContentType="application/vnd.openxmlformats-officedocument.drawingml.chartshapes+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omments19.xml" ContentType="application/vnd.openxmlformats-officedocument.spreadsheetml.comments+xml"/>
  <Override PartName="/xl/drawings/drawing18.xml" ContentType="application/vnd.openxmlformats-officedocument.drawing+xml"/>
  <Override PartName="/xl/comments20.xml" ContentType="application/vnd.openxmlformats-officedocument.spreadsheetml.comments+xml"/>
  <Override PartName="/xl/drawings/drawing19.xml" ContentType="application/vnd.openxmlformats-officedocument.drawing+xml"/>
  <Override PartName="/xl/comments21.xml" ContentType="application/vnd.openxmlformats-officedocument.spreadsheetml.comments+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comments22.xml" ContentType="application/vnd.openxmlformats-officedocument.spreadsheetml.comments+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comments23.xml" ContentType="application/vnd.openxmlformats-officedocument.spreadsheetml.comments+xml"/>
  <Override PartName="/xl/comments24.xml" ContentType="application/vnd.openxmlformats-officedocument.spreadsheetml.comments+xml"/>
  <Override PartName="/xl/drawings/drawing22.xml" ContentType="application/vnd.openxmlformats-officedocument.drawing+xml"/>
  <Override PartName="/xl/comments25.xml" ContentType="application/vnd.openxmlformats-officedocument.spreadsheetml.comments+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omments26.xml" ContentType="application/vnd.openxmlformats-officedocument.spreadsheetml.comments+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ml.chartshapes+xml"/>
  <Override PartName="/xl/comments27.xml" ContentType="application/vnd.openxmlformats-officedocument.spreadsheetml.comments+xml"/>
  <Override PartName="/xl/comments28.xml" ContentType="application/vnd.openxmlformats-officedocument.spreadsheetml.comments+xml"/>
  <Override PartName="/xl/drawings/drawing25.xml" ContentType="application/vnd.openxmlformats-officedocument.drawing+xml"/>
  <Override PartName="/xl/comments29.xml" ContentType="application/vnd.openxmlformats-officedocument.spreadsheetml.comment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6.xml" ContentType="application/vnd.openxmlformats-officedocument.drawing+xml"/>
  <Override PartName="/xl/comments30.xml" ContentType="application/vnd.openxmlformats-officedocument.spreadsheetml.comments+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4.xml" ContentType="application/vnd.openxmlformats-officedocument.themeOverride+xml"/>
  <Override PartName="/xl/drawings/drawing27.xml" ContentType="application/vnd.openxmlformats-officedocument.drawing+xml"/>
  <Override PartName="/xl/comments31.xml" ContentType="application/vnd.openxmlformats-officedocument.spreadsheetml.comments+xml"/>
  <Override PartName="/xl/charts/chart19.xml" ContentType="application/vnd.openxmlformats-officedocument.drawingml.chart+xml"/>
  <Override PartName="/xl/drawings/drawing28.xml" ContentType="application/vnd.openxmlformats-officedocument.drawing+xml"/>
  <Override PartName="/xl/comments32.xml" ContentType="application/vnd.openxmlformats-officedocument.spreadsheetml.comments+xml"/>
  <Override PartName="/xl/charts/chart20.xml" ContentType="application/vnd.openxmlformats-officedocument.drawingml.chart+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omments33.xml" ContentType="application/vnd.openxmlformats-officedocument.spreadsheetml.comments+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30.xml" ContentType="application/vnd.openxmlformats-officedocument.drawing+xml"/>
  <Override PartName="/xl/comments34.xml" ContentType="application/vnd.openxmlformats-officedocument.spreadsheetml.comments+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drawings/drawing31.xml" ContentType="application/vnd.openxmlformats-officedocument.drawing+xml"/>
  <Override PartName="/xl/comments38.xml" ContentType="application/vnd.openxmlformats-officedocument.spreadsheetml.comments+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2.xml" ContentType="application/vnd.openxmlformats-officedocument.drawing+xml"/>
  <Override PartName="/xl/comments39.xml" ContentType="application/vnd.openxmlformats-officedocument.spreadsheetml.comments+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omments40.xml" ContentType="application/vnd.openxmlformats-officedocument.spreadsheetml.comments+xml"/>
  <Override PartName="/xl/drawings/drawing33.xml" ContentType="application/vnd.openxmlformats-officedocument.drawing+xml"/>
  <Override PartName="/xl/comments41.xml" ContentType="application/vnd.openxmlformats-officedocument.spreadsheetml.comments+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4.xml" ContentType="application/vnd.openxmlformats-officedocument.drawing+xml"/>
  <Override PartName="/xl/comments42.xml" ContentType="application/vnd.openxmlformats-officedocument.spreadsheetml.comments+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5.xml" ContentType="application/vnd.openxmlformats-officedocument.drawing+xml"/>
  <Override PartName="/xl/comments43.xml" ContentType="application/vnd.openxmlformats-officedocument.spreadsheetml.comments+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X:\RAPS\BLPL\CAP\2024\2024_q1\web\ro\"/>
    </mc:Choice>
  </mc:AlternateContent>
  <xr:revisionPtr revIDLastSave="0" documentId="13_ncr:1_{BF704F46-A1AC-443E-A680-B49C99D34F72}" xr6:coauthVersionLast="47" xr6:coauthVersionMax="47" xr10:uidLastSave="{00000000-0000-0000-0000-000000000000}"/>
  <bookViews>
    <workbookView xWindow="-120" yWindow="-120" windowWidth="29040" windowHeight="15840" tabRatio="760" xr2:uid="{00000000-000D-0000-FFFF-FFFF00000000}"/>
  </bookViews>
  <sheets>
    <sheet name="Cuprins_ro" sheetId="75" r:id="rId1"/>
    <sheet name="D1" sheetId="2" r:id="rId2"/>
    <sheet name="T1" sheetId="1" r:id="rId3"/>
    <sheet name="D2" sheetId="3" r:id="rId4"/>
    <sheet name="D3" sheetId="86" r:id="rId5"/>
    <sheet name="T2" sheetId="4" r:id="rId6"/>
    <sheet name="D4" sheetId="83" r:id="rId7"/>
    <sheet name="T3" sheetId="6" r:id="rId8"/>
    <sheet name="D5" sheetId="7" r:id="rId9"/>
    <sheet name="D6" sheetId="8" r:id="rId10"/>
    <sheet name="D7" sheetId="11" r:id="rId11"/>
    <sheet name="T4" sheetId="85" r:id="rId12"/>
    <sheet name="D8" sheetId="10" r:id="rId13"/>
    <sheet name="D9" sheetId="12" r:id="rId14"/>
    <sheet name="D10" sheetId="13" r:id="rId15"/>
    <sheet name="T5" sheetId="14" r:id="rId16"/>
    <sheet name="D11" sheetId="15" r:id="rId17"/>
    <sheet name="T6" sheetId="17" r:id="rId18"/>
    <sheet name="D12" sheetId="18" r:id="rId19"/>
    <sheet name="D13" sheetId="19" r:id="rId20"/>
    <sheet name="D14" sheetId="78" r:id="rId21"/>
    <sheet name="D15" sheetId="23" r:id="rId22"/>
    <sheet name="D16" sheetId="52" r:id="rId23"/>
    <sheet name="T7" sheetId="25" r:id="rId24"/>
    <sheet name="T8" sheetId="55" r:id="rId25"/>
    <sheet name="D17" sheetId="24" r:id="rId26"/>
    <sheet name="D18" sheetId="54" r:id="rId27"/>
    <sheet name="T9" sheetId="56" r:id="rId28"/>
    <sheet name="T10" sheetId="57" r:id="rId29"/>
    <sheet name="D19" sheetId="58" r:id="rId30"/>
    <sheet name="D20" sheetId="59" r:id="rId31"/>
    <sheet name="D21" sheetId="60" r:id="rId32"/>
    <sheet name="D22" sheetId="61" r:id="rId33"/>
    <sheet name="D23" sheetId="62" r:id="rId34"/>
    <sheet name="D24" sheetId="63" r:id="rId35"/>
    <sheet name="T11" sheetId="64" r:id="rId36"/>
    <sheet name="T12" sheetId="67" r:id="rId37"/>
    <sheet name="T13" sheetId="70" r:id="rId38"/>
    <sheet name="D25" sheetId="65" r:id="rId39"/>
    <sheet name="D26" sheetId="69" r:id="rId40"/>
    <sheet name="T14" sheetId="71" r:id="rId41"/>
    <sheet name="D27" sheetId="82" r:id="rId42"/>
    <sheet name="D28" sheetId="73" r:id="rId43"/>
    <sheet name="D29" sheetId="79" r:id="rId44"/>
  </sheets>
  <definedNames>
    <definedName name="\A" localSheetId="39">#REF!</definedName>
    <definedName name="\A" localSheetId="4">#REF!</definedName>
    <definedName name="\A">#REF!</definedName>
    <definedName name="\S" localSheetId="4">#REF!</definedName>
    <definedName name="\S">#REF!</definedName>
    <definedName name="__123Graph_A" localSheetId="25" hidden="1">#REF!</definedName>
    <definedName name="__123Graph_A" localSheetId="26" hidden="1">#REF!</definedName>
    <definedName name="__123Graph_A" localSheetId="29" hidden="1">#REF!</definedName>
    <definedName name="__123Graph_A" localSheetId="30" hidden="1">#REF!</definedName>
    <definedName name="__123Graph_A" localSheetId="32" hidden="1">#REF!</definedName>
    <definedName name="__123Graph_A" localSheetId="33" hidden="1">#REF!</definedName>
    <definedName name="__123Graph_A" localSheetId="34" hidden="1">#REF!</definedName>
    <definedName name="__123Graph_A" localSheetId="38"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6" hidden="1">#REF!</definedName>
    <definedName name="__123Graph_ABSYSASST" hidden="1">#REF!</definedName>
    <definedName name="__123Graph_ACBASSETS" localSheetId="6" hidden="1">#REF!</definedName>
    <definedName name="__123Graph_ACBASSETS" hidden="1">#REF!</definedName>
    <definedName name="__123Graph_ACBAWKLY" localSheetId="29" hidden="1">#REF!</definedName>
    <definedName name="__123Graph_ACBAWKLY" localSheetId="39" hidden="1">#REF!</definedName>
    <definedName name="__123Graph_ACBAWKLY" localSheetId="6" hidden="1">#REF!</definedName>
    <definedName name="__123Graph_ACBAWKLY" hidden="1">#REF!</definedName>
    <definedName name="__123Graph_AGraph1" localSheetId="29" hidden="1">#REF!</definedName>
    <definedName name="__123Graph_AGraph1" localSheetId="39" hidden="1">#REF!</definedName>
    <definedName name="__123Graph_AGraph1" localSheetId="6" hidden="1">#REF!</definedName>
    <definedName name="__123Graph_AGraph1" hidden="1">#REF!</definedName>
    <definedName name="__123Graph_AIBRD_LEND" localSheetId="6" hidden="1">#REF!</definedName>
    <definedName name="__123Graph_AIBRD_LEND" hidden="1">#REF!</definedName>
    <definedName name="__123Graph_AIMPORTS" localSheetId="29" hidden="1">#REF!</definedName>
    <definedName name="__123Graph_AIMPORTS" localSheetId="39" hidden="1">#REF!</definedName>
    <definedName name="__123Graph_AIMPORTS" localSheetId="6" hidden="1">#REF!</definedName>
    <definedName name="__123Graph_AIMPORTS" hidden="1">#REF!</definedName>
    <definedName name="__123Graph_AMIMPMAC" localSheetId="6" hidden="1">#REF!</definedName>
    <definedName name="__123Graph_AMIMPMAC" hidden="1">#REF!</definedName>
    <definedName name="__123Graph_AMONIMP" localSheetId="6" hidden="1">#REF!</definedName>
    <definedName name="__123Graph_AMONIMP" hidden="1">#REF!</definedName>
    <definedName name="__123Graph_AMSWKLY" localSheetId="29" hidden="1">#REF!</definedName>
    <definedName name="__123Graph_AMSWKLY" localSheetId="39" hidden="1">#REF!</definedName>
    <definedName name="__123Graph_AMSWKLY" localSheetId="6" hidden="1">#REF!</definedName>
    <definedName name="__123Graph_AMSWKLY" hidden="1">#REF!</definedName>
    <definedName name="__123Graph_AMULTVELO" localSheetId="6" hidden="1">#REF!</definedName>
    <definedName name="__123Graph_AMULTVELO" hidden="1">#REF!</definedName>
    <definedName name="__123Graph_ANDA" localSheetId="29" hidden="1">#REF!</definedName>
    <definedName name="__123Graph_ANDA" localSheetId="39" hidden="1">#REF!</definedName>
    <definedName name="__123Graph_ANDA" localSheetId="6" hidden="1">#REF!</definedName>
    <definedName name="__123Graph_ANDA" hidden="1">#REF!</definedName>
    <definedName name="__123Graph_APIPELINE" localSheetId="6" hidden="1">#REF!</definedName>
    <definedName name="__123Graph_APIPELINE" hidden="1">#REF!</definedName>
    <definedName name="__123Graph_AREER" localSheetId="29" hidden="1">#REF!</definedName>
    <definedName name="__123Graph_AREER" localSheetId="39" hidden="1">#REF!</definedName>
    <definedName name="__123Graph_AREER" localSheetId="6" hidden="1">#REF!</definedName>
    <definedName name="__123Graph_AREER" hidden="1">#REF!</definedName>
    <definedName name="__123Graph_ARER" localSheetId="29" hidden="1">#REF!</definedName>
    <definedName name="__123Graph_ARER" localSheetId="39" hidden="1">#REF!</definedName>
    <definedName name="__123Graph_ARER" localSheetId="42" hidden="1">#REF!</definedName>
    <definedName name="__123Graph_ARER" localSheetId="6" hidden="1">#REF!</definedName>
    <definedName name="__123Graph_ARER" hidden="1">#REF!</definedName>
    <definedName name="__123Graph_ARESCOV" localSheetId="6" hidden="1">#REF!</definedName>
    <definedName name="__123Graph_ARESCOV" hidden="1">#REF!</definedName>
    <definedName name="__123Graph_ASEIGNOR" localSheetId="29" hidden="1">#REF!</definedName>
    <definedName name="__123Graph_ASEIGNOR" localSheetId="39" hidden="1">#REF!</definedName>
    <definedName name="__123Graph_ASEIGNOR" localSheetId="6" hidden="1">#REF!</definedName>
    <definedName name="__123Graph_ASEIGNOR" hidden="1">#REF!</definedName>
    <definedName name="__123Graph_B" localSheetId="29" hidden="1">#REF!</definedName>
    <definedName name="__123Graph_B" localSheetId="39" hidden="1">#REF!</definedName>
    <definedName name="__123Graph_B" localSheetId="6" hidden="1">#REF!</definedName>
    <definedName name="__123Graph_B" hidden="1">#REF!</definedName>
    <definedName name="__123Graph_BBSYSASST" localSheetId="6" hidden="1">#REF!</definedName>
    <definedName name="__123Graph_BBSYSASST" hidden="1">#REF!</definedName>
    <definedName name="__123Graph_BCBASSETS" localSheetId="6" hidden="1">#REF!</definedName>
    <definedName name="__123Graph_BCBASSETS" hidden="1">#REF!</definedName>
    <definedName name="__123Graph_BCBAWKLY" localSheetId="29" hidden="1">#REF!</definedName>
    <definedName name="__123Graph_BCBAWKLY" localSheetId="39" hidden="1">#REF!</definedName>
    <definedName name="__123Graph_BCBAWKLY" localSheetId="6" hidden="1">#REF!</definedName>
    <definedName name="__123Graph_BCBAWKLY" hidden="1">#REF!</definedName>
    <definedName name="__123Graph_BCurrent" localSheetId="29" hidden="1">#REF!</definedName>
    <definedName name="__123Graph_BCurrent" localSheetId="39" hidden="1">#REF!</definedName>
    <definedName name="__123Graph_BCurrent" localSheetId="6" hidden="1">#REF!</definedName>
    <definedName name="__123Graph_BCurrent" hidden="1">#REF!</definedName>
    <definedName name="__123Graph_BGDP" localSheetId="29" hidden="1">#REF!</definedName>
    <definedName name="__123Graph_BGDP" localSheetId="39" hidden="1">#REF!</definedName>
    <definedName name="__123Graph_BGDP" localSheetId="6" hidden="1">#REF!</definedName>
    <definedName name="__123Graph_BGDP" hidden="1">#REF!</definedName>
    <definedName name="__123Graph_BGraph1" localSheetId="29" hidden="1">#REF!</definedName>
    <definedName name="__123Graph_BGraph1" localSheetId="39" hidden="1">#REF!</definedName>
    <definedName name="__123Graph_BGraph1" localSheetId="6" hidden="1">#REF!</definedName>
    <definedName name="__123Graph_BGraph1" hidden="1">#REF!</definedName>
    <definedName name="__123Graph_BIBRD_LEND" localSheetId="6" hidden="1">#REF!</definedName>
    <definedName name="__123Graph_BIBRD_LEND" hidden="1">#REF!</definedName>
    <definedName name="__123Graph_BIMPORTS" localSheetId="29" hidden="1">#REF!</definedName>
    <definedName name="__123Graph_BIMPORTS" localSheetId="39" hidden="1">#REF!</definedName>
    <definedName name="__123Graph_BIMPORTS" localSheetId="6" hidden="1">#REF!</definedName>
    <definedName name="__123Graph_BIMPORTS" hidden="1">#REF!</definedName>
    <definedName name="__123Graph_BMONEY" localSheetId="29" hidden="1">#REF!</definedName>
    <definedName name="__123Graph_BMONEY" localSheetId="39" hidden="1">#REF!</definedName>
    <definedName name="__123Graph_BMONEY" localSheetId="6" hidden="1">#REF!</definedName>
    <definedName name="__123Graph_BMONEY" hidden="1">#REF!</definedName>
    <definedName name="__123Graph_BMONIMP" localSheetId="6" hidden="1">#REF!</definedName>
    <definedName name="__123Graph_BMONIMP" hidden="1">#REF!</definedName>
    <definedName name="__123Graph_BMSWKLY" localSheetId="29" hidden="1">#REF!</definedName>
    <definedName name="__123Graph_BMSWKLY" localSheetId="39" hidden="1">#REF!</definedName>
    <definedName name="__123Graph_BMSWKLY" localSheetId="6" hidden="1">#REF!</definedName>
    <definedName name="__123Graph_BMSWKLY" hidden="1">#REF!</definedName>
    <definedName name="__123Graph_BMULTVELO" localSheetId="6" hidden="1">#REF!</definedName>
    <definedName name="__123Graph_BMULTVELO" hidden="1">#REF!</definedName>
    <definedName name="__123Graph_BPIPELINE" localSheetId="6" hidden="1">#REF!</definedName>
    <definedName name="__123Graph_BPIPELINE" hidden="1">#REF!</definedName>
    <definedName name="__123Graph_BREER" localSheetId="29" hidden="1">#REF!</definedName>
    <definedName name="__123Graph_BREER" localSheetId="39" hidden="1">#REF!</definedName>
    <definedName name="__123Graph_BREER" localSheetId="6" hidden="1">#REF!</definedName>
    <definedName name="__123Graph_BREER" hidden="1">#REF!</definedName>
    <definedName name="__123Graph_BRER" localSheetId="29" hidden="1">#REF!</definedName>
    <definedName name="__123Graph_BRER" localSheetId="39" hidden="1">#REF!</definedName>
    <definedName name="__123Graph_BRER" localSheetId="42" hidden="1">#REF!</definedName>
    <definedName name="__123Graph_BRER" localSheetId="6" hidden="1">#REF!</definedName>
    <definedName name="__123Graph_BRER" hidden="1">#REF!</definedName>
    <definedName name="__123Graph_BRESCOV" localSheetId="6" hidden="1">#REF!</definedName>
    <definedName name="__123Graph_BRESCOV" hidden="1">#REF!</definedName>
    <definedName name="__123Graph_BSEIGNOR" localSheetId="29" hidden="1">#REF!</definedName>
    <definedName name="__123Graph_BSEIGNOR" localSheetId="39" hidden="1">#REF!</definedName>
    <definedName name="__123Graph_BSEIGNOR" localSheetId="6" hidden="1">#REF!</definedName>
    <definedName name="__123Graph_BSEIGNOR" hidden="1">#REF!</definedName>
    <definedName name="__123Graph_C" localSheetId="29" hidden="1">#REF!</definedName>
    <definedName name="__123Graph_C" localSheetId="39" hidden="1">#REF!</definedName>
    <definedName name="__123Graph_C" localSheetId="6" hidden="1">#REF!</definedName>
    <definedName name="__123Graph_C" hidden="1">#REF!</definedName>
    <definedName name="__123Graph_CBSYSASST" localSheetId="6" hidden="1">#REF!</definedName>
    <definedName name="__123Graph_CBSYSASST" hidden="1">#REF!</definedName>
    <definedName name="__123Graph_CCBAWKLY" localSheetId="29" hidden="1">#REF!</definedName>
    <definedName name="__123Graph_CCBAWKLY" localSheetId="39" hidden="1">#REF!</definedName>
    <definedName name="__123Graph_CCBAWKLY" localSheetId="6" hidden="1">#REF!</definedName>
    <definedName name="__123Graph_CCBAWKLY" hidden="1">#REF!</definedName>
    <definedName name="__123Graph_CIMPORTS" localSheetId="29" hidden="1">#REF!</definedName>
    <definedName name="__123Graph_CIMPORTS" localSheetId="39" hidden="1">#REF!</definedName>
    <definedName name="__123Graph_CIMPORTS" localSheetId="42" hidden="1">#REF!</definedName>
    <definedName name="__123Graph_CIMPORTS" localSheetId="6" hidden="1">#REF!</definedName>
    <definedName name="__123Graph_CIMPORTS" hidden="1">#REF!</definedName>
    <definedName name="__123Graph_CMONIMP" localSheetId="29" hidden="1">#REF!</definedName>
    <definedName name="__123Graph_CMONIMP" localSheetId="39" hidden="1">#REF!</definedName>
    <definedName name="__123Graph_CMONIMP" localSheetId="42" hidden="1">#REF!</definedName>
    <definedName name="__123Graph_CMONIMP" localSheetId="6" hidden="1">#REF!</definedName>
    <definedName name="__123Graph_CMONIMP" hidden="1">#REF!</definedName>
    <definedName name="__123Graph_CMSWKLY" localSheetId="29" hidden="1">#REF!</definedName>
    <definedName name="__123Graph_CMSWKLY" localSheetId="39" hidden="1">#REF!</definedName>
    <definedName name="__123Graph_CMSWKLY" localSheetId="42" hidden="1">#REF!</definedName>
    <definedName name="__123Graph_CMSWKLY" localSheetId="6" hidden="1">#REF!</definedName>
    <definedName name="__123Graph_CMSWKLY" hidden="1">#REF!</definedName>
    <definedName name="__123Graph_CREER" localSheetId="29" hidden="1">#REF!</definedName>
    <definedName name="__123Graph_CREER" localSheetId="39" hidden="1">#REF!</definedName>
    <definedName name="__123Graph_CREER" localSheetId="6" hidden="1">#REF!</definedName>
    <definedName name="__123Graph_CREER" hidden="1">#REF!</definedName>
    <definedName name="__123Graph_CRER" localSheetId="29" hidden="1">#REF!</definedName>
    <definedName name="__123Graph_CRER" localSheetId="39" hidden="1">#REF!</definedName>
    <definedName name="__123Graph_CRER" localSheetId="42" hidden="1">#REF!</definedName>
    <definedName name="__123Graph_CRER" localSheetId="6" hidden="1">#REF!</definedName>
    <definedName name="__123Graph_CRER" hidden="1">#REF!</definedName>
    <definedName name="__123Graph_CRESCOV" localSheetId="6" hidden="1">#REF!</definedName>
    <definedName name="__123Graph_CRESCOV" hidden="1">#REF!</definedName>
    <definedName name="__123Graph_D" localSheetId="29" hidden="1">#REF!</definedName>
    <definedName name="__123Graph_D" localSheetId="39" hidden="1">#REF!</definedName>
    <definedName name="__123Graph_D" localSheetId="6" hidden="1">#REF!</definedName>
    <definedName name="__123Graph_D" hidden="1">#REF!</definedName>
    <definedName name="__123Graph_DMIMPMAC" localSheetId="29" hidden="1">#REF!</definedName>
    <definedName name="__123Graph_DMIMPMAC" localSheetId="39" hidden="1">#REF!</definedName>
    <definedName name="__123Graph_DMIMPMAC" localSheetId="42" hidden="1">#REF!</definedName>
    <definedName name="__123Graph_DMIMPMAC" localSheetId="6" hidden="1">#REF!</definedName>
    <definedName name="__123Graph_DMIMPMAC" hidden="1">#REF!</definedName>
    <definedName name="__123Graph_DMONIMP" localSheetId="29" hidden="1">#REF!</definedName>
    <definedName name="__123Graph_DMONIMP" localSheetId="39" hidden="1">#REF!</definedName>
    <definedName name="__123Graph_DMONIMP" localSheetId="42" hidden="1">#REF!</definedName>
    <definedName name="__123Graph_DMONIMP" localSheetId="6" hidden="1">#REF!</definedName>
    <definedName name="__123Graph_DMONIMP" hidden="1">#REF!</definedName>
    <definedName name="__123Graph_E" localSheetId="29" hidden="1">#REF!</definedName>
    <definedName name="__123Graph_E" localSheetId="39" hidden="1">#REF!</definedName>
    <definedName name="__123Graph_E" localSheetId="6" hidden="1">#REF!</definedName>
    <definedName name="__123Graph_E" hidden="1">#REF!</definedName>
    <definedName name="__123Graph_EMIMPMAC" localSheetId="29" hidden="1">#REF!</definedName>
    <definedName name="__123Graph_EMIMPMAC" localSheetId="39" hidden="1">#REF!</definedName>
    <definedName name="__123Graph_EMIMPMAC" localSheetId="42" hidden="1">#REF!</definedName>
    <definedName name="__123Graph_EMIMPMAC" hidden="1">#REF!</definedName>
    <definedName name="__123Graph_EMONIMP" localSheetId="29" hidden="1">#REF!</definedName>
    <definedName name="__123Graph_EMONIMP" localSheetId="39" hidden="1">#REF!</definedName>
    <definedName name="__123Graph_EMONIMP" localSheetId="42" hidden="1">#REF!</definedName>
    <definedName name="__123Graph_EMONIMP" localSheetId="6" hidden="1">#REF!</definedName>
    <definedName name="__123Graph_EMONIMP" hidden="1">#REF!</definedName>
    <definedName name="__123Graph_F" localSheetId="29" hidden="1">#REF!</definedName>
    <definedName name="__123Graph_F" localSheetId="39" hidden="1">#REF!</definedName>
    <definedName name="__123Graph_F" localSheetId="6" hidden="1">#REF!</definedName>
    <definedName name="__123Graph_F" hidden="1">#REF!</definedName>
    <definedName name="__123Graph_FMONIMP" localSheetId="29" hidden="1">#REF!</definedName>
    <definedName name="__123Graph_FMONIMP" localSheetId="39" hidden="1">#REF!</definedName>
    <definedName name="__123Graph_FMONIMP" localSheetId="42" hidden="1">#REF!</definedName>
    <definedName name="__123Graph_FMONIMP" hidden="1">#REF!</definedName>
    <definedName name="__123Graph_X" localSheetId="29" hidden="1">#REF!</definedName>
    <definedName name="__123Graph_X" localSheetId="39" hidden="1">#REF!</definedName>
    <definedName name="__123Graph_X" localSheetId="6" hidden="1">#REF!</definedName>
    <definedName name="__123Graph_X" hidden="1">#REF!</definedName>
    <definedName name="__123Graph_XBSYSASST" localSheetId="29"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9" hidden="1">#REF!</definedName>
    <definedName name="__123Graph_XCBASSETS" localSheetId="39" hidden="1">#REF!</definedName>
    <definedName name="__123Graph_XCBASSETS" localSheetId="42" hidden="1">#REF!</definedName>
    <definedName name="__123Graph_XCBASSETS" localSheetId="6" hidden="1">#REF!</definedName>
    <definedName name="__123Graph_XCBASSETS" hidden="1">#REF!</definedName>
    <definedName name="__123Graph_XCBAWKLY" localSheetId="29" hidden="1">#REF!</definedName>
    <definedName name="__123Graph_XCBAWKLY" localSheetId="39" hidden="1">#REF!</definedName>
    <definedName name="__123Graph_XCBAWKLY" localSheetId="42" hidden="1">#REF!</definedName>
    <definedName name="__123Graph_XCBAWKLY" localSheetId="6" hidden="1">#REF!</definedName>
    <definedName name="__123Graph_XCBAWKLY" hidden="1">#REF!</definedName>
    <definedName name="__123Graph_XIBRD_LEND" localSheetId="6" hidden="1">#REF!</definedName>
    <definedName name="__123Graph_XIBRD_LEND" hidden="1">#REF!</definedName>
    <definedName name="__123Graph_XIMPORTS" localSheetId="29" hidden="1">#REF!</definedName>
    <definedName name="__123Graph_XIMPORTS" localSheetId="39" hidden="1">#REF!</definedName>
    <definedName name="__123Graph_XIMPORTS" localSheetId="6" hidden="1">#REF!</definedName>
    <definedName name="__123Graph_XIMPORTS" hidden="1">#REF!</definedName>
    <definedName name="__123Graph_XMIMPMAC" localSheetId="29" hidden="1">#REF!</definedName>
    <definedName name="__123Graph_XMIMPMAC" localSheetId="39" hidden="1">#REF!</definedName>
    <definedName name="__123Graph_XMIMPMAC" localSheetId="42" hidden="1">#REF!</definedName>
    <definedName name="__123Graph_XMIMPMAC" localSheetId="6" hidden="1">#REF!</definedName>
    <definedName name="__123Graph_XMIMPMAC" hidden="1">#REF!</definedName>
    <definedName name="__123Graph_XMSWKLY" localSheetId="29" hidden="1">#REF!</definedName>
    <definedName name="__123Graph_XMSWKLY" localSheetId="39" hidden="1">#REF!</definedName>
    <definedName name="__123Graph_XMSWKLY" localSheetId="42" hidden="1">#REF!</definedName>
    <definedName name="__123Graph_XMSWKLY" localSheetId="6" hidden="1">#REF!</definedName>
    <definedName name="__123Graph_XMSWKLY" hidden="1">#REF!</definedName>
    <definedName name="__123Graph_XNDA" localSheetId="29" hidden="1">#REF!</definedName>
    <definedName name="__123Graph_XNDA" localSheetId="39" hidden="1">#REF!</definedName>
    <definedName name="__123Graph_XNDA" localSheetId="6" hidden="1">#REF!</definedName>
    <definedName name="__123Graph_XNDA" hidden="1">#REF!</definedName>
    <definedName name="__bookmark_1" localSheetId="39">#REF!</definedName>
    <definedName name="__bookmark_1" localSheetId="13">#REF!</definedName>
    <definedName name="__bookmark_1">#REF!</definedName>
    <definedName name="_awr1" localSheetId="25" hidden="1">{#N/A,#N/A,FALSE,"DOC";"TB_28",#N/A,FALSE,"FITB_28";"TB_91",#N/A,FALSE,"FITB_91";"TB_182",#N/A,FALSE,"FITB_182";"TB_273",#N/A,FALSE,"FITB_273";"TB_364",#N/A,FALSE,"FITB_364 ";"SUMMARY",#N/A,FALSE,"Summary"}</definedName>
    <definedName name="_awr1" localSheetId="26"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4"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9" hidden="1">#REF!</definedName>
    <definedName name="_Dist_Bin" localSheetId="39" hidden="1">#REF!</definedName>
    <definedName name="_Dist_Bin" localSheetId="42" hidden="1">#REF!</definedName>
    <definedName name="_Dist_Bin" localSheetId="6" hidden="1">#REF!</definedName>
    <definedName name="_Dist_Bin" hidden="1">#REF!</definedName>
    <definedName name="_Dist_Values" localSheetId="29" hidden="1">#REF!</definedName>
    <definedName name="_Dist_Values" localSheetId="39" hidden="1">#REF!</definedName>
    <definedName name="_Dist_Values" localSheetId="42" hidden="1">#REF!</definedName>
    <definedName name="_Dist_Values" localSheetId="6" hidden="1">#REF!</definedName>
    <definedName name="_Dist_Values" hidden="1">#REF!</definedName>
    <definedName name="_Fill" localSheetId="29" hidden="1">#REF!</definedName>
    <definedName name="_Fill" localSheetId="39" hidden="1">#REF!</definedName>
    <definedName name="_Fill" localSheetId="42"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6" hidden="1">#REF!</definedName>
    <definedName name="_Fill1" hidden="1">#REF!</definedName>
    <definedName name="_Filler" localSheetId="6" hidden="1">#REF!</definedName>
    <definedName name="_Filler" hidden="1">#REF!</definedName>
    <definedName name="_filterd" localSheetId="6" hidden="1">#REF!</definedName>
    <definedName name="_filterd" hidden="1">#REF!</definedName>
    <definedName name="_xlnm._FilterDatabase" localSheetId="16" hidden="1">'D11'!#REF!</definedName>
    <definedName name="_xlnm._FilterDatabase" localSheetId="42" hidden="1">'D28'!#REF!</definedName>
    <definedName name="_xlnm._FilterDatabase" localSheetId="4" hidden="1">#REF!</definedName>
    <definedName name="_xlnm._FilterDatabase" localSheetId="6" hidden="1">#REF!</definedName>
    <definedName name="_xlnm._FilterDatabase" localSheetId="13" hidden="1">'D9'!$B$41:$G$41</definedName>
    <definedName name="_xlnm._FilterDatabase" hidden="1">#REF!</definedName>
    <definedName name="_gfd2" localSheetId="25" hidden="1">{"mt1",#N/A,FALSE,"Debt";"mt2",#N/A,FALSE,"Debt";"mt3",#N/A,FALSE,"Debt";"mt4",#N/A,FALSE,"Debt";"mt5",#N/A,FALSE,"Debt";"mt6",#N/A,FALSE,"Debt";"mt7",#N/A,FALSE,"Debt"}</definedName>
    <definedName name="_gfd2" localSheetId="26"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4"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3">'T7'!$B$5</definedName>
    <definedName name="_Hlk82694268" localSheetId="7">'T3'!$B$3</definedName>
    <definedName name="_Key1" localSheetId="29" hidden="1">#REF!</definedName>
    <definedName name="_Key1" localSheetId="39" hidden="1">#REF!</definedName>
    <definedName name="_Key1" localSheetId="42" hidden="1">#REF!</definedName>
    <definedName name="_Key1" localSheetId="6" hidden="1">#REF!</definedName>
    <definedName name="_Key1" hidden="1">#REF!</definedName>
    <definedName name="_Key2" localSheetId="29" hidden="1">#REF!</definedName>
    <definedName name="_Key2" localSheetId="39" hidden="1">#REF!</definedName>
    <definedName name="_Key2" localSheetId="42" hidden="1">#REF!</definedName>
    <definedName name="_Key2" localSheetId="6" hidden="1">#REF!</definedName>
    <definedName name="_Key2" hidden="1">#REF!</definedName>
    <definedName name="_Order1" hidden="1">255</definedName>
    <definedName name="_Order2" hidden="1">255</definedName>
    <definedName name="_Parse_Out" localSheetId="29" hidden="1">#REF!</definedName>
    <definedName name="_Parse_Out" localSheetId="39" hidden="1">#REF!</definedName>
    <definedName name="_Parse_Out" localSheetId="42" hidden="1">#REF!</definedName>
    <definedName name="_Parse_Out" localSheetId="6" hidden="1">#REF!</definedName>
    <definedName name="_Parse_Out" hidden="1">#REF!</definedName>
    <definedName name="_Ref127958692" localSheetId="13">'D9'!$B$5</definedName>
    <definedName name="_Ref127959271" localSheetId="14">'D10'!$B$5</definedName>
    <definedName name="_Ref127964482" localSheetId="16">'D11'!#REF!</definedName>
    <definedName name="_Ref127978424" localSheetId="39">'D26'!#REF!</definedName>
    <definedName name="_Ref127980245" localSheetId="2">'T1'!#REF!</definedName>
    <definedName name="_Ref127980745">#REF!</definedName>
    <definedName name="_Ref127980868" localSheetId="17">'T6'!$B$3</definedName>
    <definedName name="_Ref127981012" localSheetId="11">'T4'!$B$3</definedName>
    <definedName name="_Ref127981012" localSheetId="15">'T5'!$B$3</definedName>
    <definedName name="_Ref128035283">#REF!</definedName>
    <definedName name="_Ref128035688" localSheetId="21">'D15'!#REF!</definedName>
    <definedName name="_Ref128036087">#REF!</definedName>
    <definedName name="_Ref128036424" localSheetId="24">'T8'!$B$3</definedName>
    <definedName name="_Ref128036509" localSheetId="27">'T9'!$B$3</definedName>
    <definedName name="_Ref128036591" localSheetId="28">'T10'!$B$3</definedName>
    <definedName name="_Ref128036795" localSheetId="36">'T12'!$B$3</definedName>
    <definedName name="_Ref128036938" localSheetId="37">'T13'!$B$3</definedName>
    <definedName name="_Ref128037083" localSheetId="40">'T14'!$B$3</definedName>
    <definedName name="_Ref130801337" localSheetId="5">'T2'!#REF!</definedName>
    <definedName name="_Ref130801470" localSheetId="35">'T11'!$B$3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6" hidden="1">#REF!</definedName>
    <definedName name="_Sort" localSheetId="29" hidden="1">#REF!</definedName>
    <definedName name="_Sort" localSheetId="39" hidden="1">#REF!</definedName>
    <definedName name="_Sort" localSheetId="42" hidden="1">#REF!</definedName>
    <definedName name="_Sort" localSheetId="6" hidden="1">#REF!</definedName>
    <definedName name="_Sort" hidden="1">#REF!</definedName>
    <definedName name="_Toc137040606" localSheetId="27">'T9'!$N$6</definedName>
    <definedName name="_Toc137040607" localSheetId="35">'T11'!#REF!</definedName>
    <definedName name="_x1" localSheetId="25" hidden="1">{"partial screen",#N/A,FALSE,"State_Gov't"}</definedName>
    <definedName name="_x1" localSheetId="26" hidden="1">{"partial screen",#N/A,FALSE,"State_Gov't"}</definedName>
    <definedName name="_x1" localSheetId="29" hidden="1">{"partial screen",#N/A,FALSE,"State_Gov't"}</definedName>
    <definedName name="_x1" localSheetId="30" hidden="1">{"partial screen",#N/A,FALSE,"State_Gov't"}</definedName>
    <definedName name="_x1" localSheetId="32" hidden="1">{"partial screen",#N/A,FALSE,"State_Gov't"}</definedName>
    <definedName name="_x1" localSheetId="33" hidden="1">{"partial screen",#N/A,FALSE,"State_Gov't"}</definedName>
    <definedName name="_x1" localSheetId="34" hidden="1">{"partial screen",#N/A,FALSE,"State_Gov't"}</definedName>
    <definedName name="_x1" localSheetId="38"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5" hidden="1">{"partial screen",#N/A,FALSE,"State_Gov't"}</definedName>
    <definedName name="_x2" localSheetId="26" hidden="1">{"partial screen",#N/A,FALSE,"State_Gov't"}</definedName>
    <definedName name="_x2" localSheetId="29" hidden="1">{"partial screen",#N/A,FALSE,"State_Gov't"}</definedName>
    <definedName name="_x2" localSheetId="30" hidden="1">{"partial screen",#N/A,FALSE,"State_Gov't"}</definedName>
    <definedName name="_x2" localSheetId="32" hidden="1">{"partial screen",#N/A,FALSE,"State_Gov't"}</definedName>
    <definedName name="_x2" localSheetId="33" hidden="1">{"partial screen",#N/A,FALSE,"State_Gov't"}</definedName>
    <definedName name="_x2" localSheetId="34" hidden="1">{"partial screen",#N/A,FALSE,"State_Gov't"}</definedName>
    <definedName name="_x2" localSheetId="38"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a">#REF!</definedName>
    <definedName name="aaa" localSheetId="4" hidden="1">#REF!</definedName>
    <definedName name="aaa" localSheetId="6" hidden="1">#REF!</definedName>
    <definedName name="aaa" hidden="1">#REF!</definedName>
    <definedName name="ab" localSheetId="25" hidden="1">{"Riqfin97",#N/A,FALSE,"Tran";"Riqfinpro",#N/A,FALSE,"Tran"}</definedName>
    <definedName name="ab" localSheetId="26" hidden="1">{"Riqfin97",#N/A,FALSE,"Tran";"Riqfinpro",#N/A,FALSE,"Tran"}</definedName>
    <definedName name="ab" localSheetId="29" hidden="1">{"Riqfin97",#N/A,FALSE,"Tran";"Riqfinpro",#N/A,FALSE,"Tran"}</definedName>
    <definedName name="ab" localSheetId="30" hidden="1">{"Riqfin97",#N/A,FALSE,"Tran";"Riqfinpro",#N/A,FALSE,"Tran"}</definedName>
    <definedName name="ab" localSheetId="32" hidden="1">{"Riqfin97",#N/A,FALSE,"Tran";"Riqfinpro",#N/A,FALSE,"Tran"}</definedName>
    <definedName name="ab" localSheetId="33" hidden="1">{"Riqfin97",#N/A,FALSE,"Tran";"Riqfinpro",#N/A,FALSE,"Tran"}</definedName>
    <definedName name="ab" localSheetId="34" hidden="1">{"Riqfin97",#N/A,FALSE,"Tran";"Riqfinpro",#N/A,FALSE,"Tran"}</definedName>
    <definedName name="ab" localSheetId="38"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CTIVATE" localSheetId="39">#REF!</definedName>
    <definedName name="ACTIVATE" localSheetId="4">#REF!</definedName>
    <definedName name="ACTIVATE">#REF!</definedName>
    <definedName name="ad" localSheetId="25" hidden="1">{"mt1",#N/A,FALSE,"Debt";"mt2",#N/A,FALSE,"Debt";"mt3",#N/A,FALSE,"Debt";"mt4",#N/A,FALSE,"Debt";"mt5",#N/A,FALSE,"Debt";"mt6",#N/A,FALSE,"Debt";"mt7",#N/A,FALSE,"Debt"}</definedName>
    <definedName name="ad" localSheetId="26"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4"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5" hidden="1">{"Riqfin97",#N/A,FALSE,"Tran";"Riqfinpro",#N/A,FALSE,"Tran"}</definedName>
    <definedName name="adf" localSheetId="26" hidden="1">{"Riqfin97",#N/A,FALSE,"Tran";"Riqfinpro",#N/A,FALSE,"Tran"}</definedName>
    <definedName name="adf" localSheetId="29" hidden="1">{"Riqfin97",#N/A,FALSE,"Tran";"Riqfinpro",#N/A,FALSE,"Tran"}</definedName>
    <definedName name="adf" localSheetId="30" hidden="1">{"Riqfin97",#N/A,FALSE,"Tran";"Riqfinpro",#N/A,FALSE,"Tran"}</definedName>
    <definedName name="adf" localSheetId="32" hidden="1">{"Riqfin97",#N/A,FALSE,"Tran";"Riqfinpro",#N/A,FALSE,"Tran"}</definedName>
    <definedName name="adf" localSheetId="33" hidden="1">{"Riqfin97",#N/A,FALSE,"Tran";"Riqfinpro",#N/A,FALSE,"Tran"}</definedName>
    <definedName name="adf" localSheetId="34" hidden="1">{"Riqfin97",#N/A,FALSE,"Tran";"Riqfinpro",#N/A,FALSE,"Tran"}</definedName>
    <definedName name="adf" localSheetId="38"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exa" localSheetId="39">#REF!</definedName>
    <definedName name="Anexa" localSheetId="4">#REF!</definedName>
    <definedName name="Anexa">#REF!</definedName>
    <definedName name="anii" localSheetId="4">#REF!</definedName>
    <definedName name="anii">#REF!</definedName>
    <definedName name="anscount" hidden="1">1</definedName>
    <definedName name="asdg" localSheetId="25" hidden="1">{"Main Economic Indicators",#N/A,FALSE,"C"}</definedName>
    <definedName name="asdg" localSheetId="26" hidden="1">{"Main Economic Indicators",#N/A,FALSE,"C"}</definedName>
    <definedName name="asdg" localSheetId="29" hidden="1">{"Main Economic Indicators",#N/A,FALSE,"C"}</definedName>
    <definedName name="asdg" localSheetId="30" hidden="1">{"Main Economic Indicators",#N/A,FALSE,"C"}</definedName>
    <definedName name="asdg" localSheetId="32" hidden="1">{"Main Economic Indicators",#N/A,FALSE,"C"}</definedName>
    <definedName name="asdg" localSheetId="33" hidden="1">{"Main Economic Indicators",#N/A,FALSE,"C"}</definedName>
    <definedName name="asdg" localSheetId="34" hidden="1">{"Main Economic Indicators",#N/A,FALSE,"C"}</definedName>
    <definedName name="asdg" localSheetId="38"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5" hidden="1">{"Main Economic Indicators",#N/A,FALSE,"C"}</definedName>
    <definedName name="b" localSheetId="26" hidden="1">{"Main Economic Indicators",#N/A,FALSE,"C"}</definedName>
    <definedName name="b" localSheetId="29" hidden="1">{"Main Economic Indicators",#N/A,FALSE,"C"}</definedName>
    <definedName name="b" localSheetId="30" hidden="1">{"Main Economic Indicators",#N/A,FALSE,"C"}</definedName>
    <definedName name="b" localSheetId="32" hidden="1">{"Main Economic Indicators",#N/A,FALSE,"C"}</definedName>
    <definedName name="b" localSheetId="33" hidden="1">{"Main Economic Indicators",#N/A,FALSE,"C"}</definedName>
    <definedName name="b" localSheetId="34" hidden="1">{"Main Economic Indicators",#N/A,FALSE,"C"}</definedName>
    <definedName name="b" localSheetId="38"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5" hidden="1">{"Riqfin97",#N/A,FALSE,"Tran";"Riqfinpro",#N/A,FALSE,"Tran"}</definedName>
    <definedName name="bb" localSheetId="26" hidden="1">{"Riqfin97",#N/A,FALSE,"Tran";"Riqfinpro",#N/A,FALSE,"Tran"}</definedName>
    <definedName name="bb" localSheetId="29" hidden="1">{"Riqfin97",#N/A,FALSE,"Tran";"Riqfinpro",#N/A,FALSE,"Tran"}</definedName>
    <definedName name="bb" localSheetId="30" hidden="1">{"Riqfin97",#N/A,FALSE,"Tran";"Riqfinpro",#N/A,FALSE,"Tran"}</definedName>
    <definedName name="bb" localSheetId="32" hidden="1">{"Riqfin97",#N/A,FALSE,"Tran";"Riqfinpro",#N/A,FALSE,"Tran"}</definedName>
    <definedName name="bb" localSheetId="33" hidden="1">{"Riqfin97",#N/A,FALSE,"Tran";"Riqfinpro",#N/A,FALSE,"Tran"}</definedName>
    <definedName name="bb" localSheetId="34" hidden="1">{"Riqfin97",#N/A,FALSE,"Tran";"Riqfinpro",#N/A,FALSE,"Tran"}</definedName>
    <definedName name="bb" localSheetId="38"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5" hidden="1">{"Tab1",#N/A,FALSE,"P";"Tab2",#N/A,FALSE,"P"}</definedName>
    <definedName name="bm" localSheetId="26" hidden="1">{"Tab1",#N/A,FALSE,"P";"Tab2",#N/A,FALSE,"P"}</definedName>
    <definedName name="bm" localSheetId="29" hidden="1">{"Tab1",#N/A,FALSE,"P";"Tab2",#N/A,FALSE,"P"}</definedName>
    <definedName name="bm" localSheetId="30" hidden="1">{"Tab1",#N/A,FALSE,"P";"Tab2",#N/A,FALSE,"P"}</definedName>
    <definedName name="bm" localSheetId="32" hidden="1">{"Tab1",#N/A,FALSE,"P";"Tab2",#N/A,FALSE,"P"}</definedName>
    <definedName name="bm" localSheetId="33" hidden="1">{"Tab1",#N/A,FALSE,"P";"Tab2",#N/A,FALSE,"P"}</definedName>
    <definedName name="bm" localSheetId="34" hidden="1">{"Tab1",#N/A,FALSE,"P";"Tab2",#N/A,FALSE,"P"}</definedName>
    <definedName name="bm" localSheetId="38"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5" hidden="1">{"macro",#N/A,FALSE,"Macro";"smq2",#N/A,FALSE,"Data";"smq3",#N/A,FALSE,"Data";"smq4",#N/A,FALSE,"Data";"smq5",#N/A,FALSE,"Data";"smq6",#N/A,FALSE,"Data";"smq7",#N/A,FALSE,"Data";"smq8",#N/A,FALSE,"Data";"smq9",#N/A,FALSE,"Data"}</definedName>
    <definedName name="bnji" localSheetId="26"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4"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5" hidden="1">{"Riqfin97",#N/A,FALSE,"Tran";"Riqfinpro",#N/A,FALSE,"Tran"}</definedName>
    <definedName name="bnu" localSheetId="26" hidden="1">{"Riqfin97",#N/A,FALSE,"Tran";"Riqfinpro",#N/A,FALSE,"Tran"}</definedName>
    <definedName name="bnu" localSheetId="29" hidden="1">{"Riqfin97",#N/A,FALSE,"Tran";"Riqfinpro",#N/A,FALSE,"Tran"}</definedName>
    <definedName name="bnu" localSheetId="30" hidden="1">{"Riqfin97",#N/A,FALSE,"Tran";"Riqfinpro",#N/A,FALSE,"Tran"}</definedName>
    <definedName name="bnu" localSheetId="32" hidden="1">{"Riqfin97",#N/A,FALSE,"Tran";"Riqfinpro",#N/A,FALSE,"Tran"}</definedName>
    <definedName name="bnu" localSheetId="33" hidden="1">{"Riqfin97",#N/A,FALSE,"Tran";"Riqfinpro",#N/A,FALSE,"Tran"}</definedName>
    <definedName name="bnu" localSheetId="34" hidden="1">{"Riqfin97",#N/A,FALSE,"Tran";"Riqfinpro",#N/A,FALSE,"Tran"}</definedName>
    <definedName name="bnu" localSheetId="38"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ale">#REF!</definedName>
    <definedName name="cbn" localSheetId="25" hidden="1">{"TRADE_COMP",#N/A,FALSE,"TAB23APP";"BOP",#N/A,FALSE,"TAB6";"DOT",#N/A,FALSE,"TAB24APP";"EXTDEBT",#N/A,FALSE,"TAB25APP"}</definedName>
    <definedName name="cbn" localSheetId="26" hidden="1">{"TRADE_COMP",#N/A,FALSE,"TAB23APP";"BOP",#N/A,FALSE,"TAB6";"DOT",#N/A,FALSE,"TAB24APP";"EXTDEBT",#N/A,FALSE,"TAB25APP"}</definedName>
    <definedName name="cbn" localSheetId="29" hidden="1">{"TRADE_COMP",#N/A,FALSE,"TAB23APP";"BOP",#N/A,FALSE,"TAB6";"DOT",#N/A,FALSE,"TAB24APP";"EXTDEBT",#N/A,FALSE,"TAB25APP"}</definedName>
    <definedName name="cbn" localSheetId="30"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4"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5" hidden="1">{"Riqfin97",#N/A,FALSE,"Tran";"Riqfinpro",#N/A,FALSE,"Tran"}</definedName>
    <definedName name="cc" localSheetId="26" hidden="1">{"Riqfin97",#N/A,FALSE,"Tran";"Riqfinpro",#N/A,FALSE,"Tran"}</definedName>
    <definedName name="cc" localSheetId="29" hidden="1">{"Riqfin97",#N/A,FALSE,"Tran";"Riqfinpro",#N/A,FALSE,"Tran"}</definedName>
    <definedName name="cc" localSheetId="30" hidden="1">{"Riqfin97",#N/A,FALSE,"Tran";"Riqfinpro",#N/A,FALSE,"Tran"}</definedName>
    <definedName name="cc" localSheetId="32" hidden="1">{"Riqfin97",#N/A,FALSE,"Tran";"Riqfinpro",#N/A,FALSE,"Tran"}</definedName>
    <definedName name="cc" localSheetId="33" hidden="1">{"Riqfin97",#N/A,FALSE,"Tran";"Riqfinpro",#N/A,FALSE,"Tran"}</definedName>
    <definedName name="cc" localSheetId="34" hidden="1">{"Riqfin97",#N/A,FALSE,"Tran";"Riqfinpro",#N/A,FALSE,"Tran"}</definedName>
    <definedName name="cc" localSheetId="38"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5" hidden="1">{"Riqfin97",#N/A,FALSE,"Tran";"Riqfinpro",#N/A,FALSE,"Tran"}</definedName>
    <definedName name="ccc" localSheetId="26" hidden="1">{"Riqfin97",#N/A,FALSE,"Tran";"Riqfinpro",#N/A,FALSE,"Tran"}</definedName>
    <definedName name="ccc" localSheetId="29" hidden="1">{"Riqfin97",#N/A,FALSE,"Tran";"Riqfinpro",#N/A,FALSE,"Tran"}</definedName>
    <definedName name="ccc" localSheetId="30" hidden="1">{"Riqfin97",#N/A,FALSE,"Tran";"Riqfinpro",#N/A,FALSE,"Tran"}</definedName>
    <definedName name="ccc" localSheetId="32" hidden="1">{"Riqfin97",#N/A,FALSE,"Tran";"Riqfinpro",#N/A,FALSE,"Tran"}</definedName>
    <definedName name="ccc" localSheetId="33" hidden="1">{"Riqfin97",#N/A,FALSE,"Tran";"Riqfinpro",#N/A,FALSE,"Tran"}</definedName>
    <definedName name="ccc" localSheetId="34" hidden="1">{"Riqfin97",#N/A,FALSE,"Tran";"Riqfinpro",#N/A,FALSE,"Tran"}</definedName>
    <definedName name="ccc" localSheetId="38"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5" hidden="1">{#N/A,#N/A,FALSE,"CB";#N/A,#N/A,FALSE,"CMB";#N/A,#N/A,FALSE,"NBFI"}</definedName>
    <definedName name="chart4" localSheetId="26" hidden="1">{#N/A,#N/A,FALSE,"CB";#N/A,#N/A,FALSE,"CMB";#N/A,#N/A,FALSE,"NBFI"}</definedName>
    <definedName name="chart4" localSheetId="29" hidden="1">{#N/A,#N/A,FALSE,"CB";#N/A,#N/A,FALSE,"CMB";#N/A,#N/A,FALSE,"NBFI"}</definedName>
    <definedName name="chart4" localSheetId="30" hidden="1">{#N/A,#N/A,FALSE,"CB";#N/A,#N/A,FALSE,"CMB";#N/A,#N/A,FALSE,"NBFI"}</definedName>
    <definedName name="chart4" localSheetId="32" hidden="1">{#N/A,#N/A,FALSE,"CB";#N/A,#N/A,FALSE,"CMB";#N/A,#N/A,FALSE,"NBFI"}</definedName>
    <definedName name="chart4" localSheetId="33" hidden="1">{#N/A,#N/A,FALSE,"CB";#N/A,#N/A,FALSE,"CMB";#N/A,#N/A,FALSE,"NBFI"}</definedName>
    <definedName name="chart4" localSheetId="34" hidden="1">{#N/A,#N/A,FALSE,"CB";#N/A,#N/A,FALSE,"CMB";#N/A,#N/A,FALSE,"NBFI"}</definedName>
    <definedName name="chart4" localSheetId="38"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5" hidden="1">{"BOP_TAB",#N/A,FALSE,"N";"MIDTERM_TAB",#N/A,FALSE,"O";"FUND_CRED",#N/A,FALSE,"P";"DEBT_TAB1",#N/A,FALSE,"Q";"DEBT_TAB2",#N/A,FALSE,"Q";"FORFIN_TAB1",#N/A,FALSE,"R";"FORFIN_TAB2",#N/A,FALSE,"R";"BOP_ANALY",#N/A,FALSE,"U"}</definedName>
    <definedName name="comp" localSheetId="26"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4"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39">#REF!</definedName>
    <definedName name="copy" localSheetId="4">#REF!</definedName>
    <definedName name="copy">#REF!</definedName>
    <definedName name="COUNTER" localSheetId="39">#REF!</definedName>
    <definedName name="COUNTER">#REF!</definedName>
    <definedName name="Cuprins" localSheetId="31">#REF!</definedName>
    <definedName name="Cuprins" localSheetId="39">#REF!</definedName>
    <definedName name="Cuprins" localSheetId="13">#REF!</definedName>
    <definedName name="Cuprins">#REF!</definedName>
    <definedName name="cvbn" localSheetId="25" hidden="1">{"DEPOSITS",#N/A,FALSE,"COMML_MON";"LOANS",#N/A,FALSE,"COMML_MON"}</definedName>
    <definedName name="cvbn" localSheetId="26" hidden="1">{"DEPOSITS",#N/A,FALSE,"COMML_MON";"LOANS",#N/A,FALSE,"COMML_MON"}</definedName>
    <definedName name="cvbn" localSheetId="29" hidden="1">{"DEPOSITS",#N/A,FALSE,"COMML_MON";"LOANS",#N/A,FALSE,"COMML_MON"}</definedName>
    <definedName name="cvbn" localSheetId="30"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4"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_xlnm.Database" localSheetId="31">#REF!</definedName>
    <definedName name="_xlnm.Database" localSheetId="39">#REF!</definedName>
    <definedName name="_xlnm.Database" localSheetId="13">#REF!</definedName>
    <definedName name="_xlnm.Database">#REF!</definedName>
    <definedName name="Database_MI" localSheetId="31">#REF!</definedName>
    <definedName name="Database_MI" localSheetId="39">#REF!</definedName>
    <definedName name="Database_MI" localSheetId="13">#REF!</definedName>
    <definedName name="Database_MI">#REF!</definedName>
    <definedName name="date">#REF!</definedName>
    <definedName name="DATES" localSheetId="31">#REF!</definedName>
    <definedName name="DATES" localSheetId="39">#REF!</definedName>
    <definedName name="DATES" localSheetId="13">#REF!</definedName>
    <definedName name="DATES">#REF!</definedName>
    <definedName name="dd" localSheetId="25" hidden="1">{"Riqfin97",#N/A,FALSE,"Tran";"Riqfinpro",#N/A,FALSE,"Tran"}</definedName>
    <definedName name="dd" localSheetId="26" hidden="1">{"Riqfin97",#N/A,FALSE,"Tran";"Riqfinpro",#N/A,FALSE,"Tran"}</definedName>
    <definedName name="dd" localSheetId="29" hidden="1">{"Riqfin97",#N/A,FALSE,"Tran";"Riqfinpro",#N/A,FALSE,"Tran"}</definedName>
    <definedName name="dd" localSheetId="30" hidden="1">{"Riqfin97",#N/A,FALSE,"Tran";"Riqfinpro",#N/A,FALSE,"Tran"}</definedName>
    <definedName name="dd" localSheetId="32" hidden="1">{"Riqfin97",#N/A,FALSE,"Tran";"Riqfinpro",#N/A,FALSE,"Tran"}</definedName>
    <definedName name="dd" localSheetId="33" hidden="1">{"Riqfin97",#N/A,FALSE,"Tran";"Riqfinpro",#N/A,FALSE,"Tran"}</definedName>
    <definedName name="dd" localSheetId="34" hidden="1">{"Riqfin97",#N/A,FALSE,"Tran";"Riqfinpro",#N/A,FALSE,"Tran"}</definedName>
    <definedName name="dd" localSheetId="38"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5" hidden="1">{"Riqfin97",#N/A,FALSE,"Tran";"Riqfinpro",#N/A,FALSE,"Tran"}</definedName>
    <definedName name="ddd" localSheetId="26" hidden="1">{"Riqfin97",#N/A,FALSE,"Tran";"Riqfinpro",#N/A,FALSE,"Tran"}</definedName>
    <definedName name="ddd" localSheetId="29" hidden="1">{"Riqfin97",#N/A,FALSE,"Tran";"Riqfinpro",#N/A,FALSE,"Tran"}</definedName>
    <definedName name="ddd" localSheetId="30" hidden="1">{"Riqfin97",#N/A,FALSE,"Tran";"Riqfinpro",#N/A,FALSE,"Tran"}</definedName>
    <definedName name="ddd" localSheetId="32" hidden="1">{"Riqfin97",#N/A,FALSE,"Tran";"Riqfinpro",#N/A,FALSE,"Tran"}</definedName>
    <definedName name="ddd" localSheetId="33" hidden="1">{"Riqfin97",#N/A,FALSE,"Tran";"Riqfinpro",#N/A,FALSE,"Tran"}</definedName>
    <definedName name="ddd" localSheetId="34" hidden="1">{"Riqfin97",#N/A,FALSE,"Tran";"Riqfinpro",#N/A,FALSE,"Tran"}</definedName>
    <definedName name="ddd" localSheetId="38"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5" hidden="1">{"TRADE_COMP",#N/A,FALSE,"TAB23APP";"BOP",#N/A,FALSE,"TAB6";"DOT",#N/A,FALSE,"TAB24APP";"EXTDEBT",#N/A,FALSE,"TAB25APP"}</definedName>
    <definedName name="deed" localSheetId="26" hidden="1">{"TRADE_COMP",#N/A,FALSE,"TAB23APP";"BOP",#N/A,FALSE,"TAB6";"DOT",#N/A,FALSE,"TAB24APP";"EXTDEBT",#N/A,FALSE,"TAB25APP"}</definedName>
    <definedName name="deed" localSheetId="29" hidden="1">{"TRADE_COMP",#N/A,FALSE,"TAB23APP";"BOP",#N/A,FALSE,"TAB6";"DOT",#N/A,FALSE,"TAB24APP";"EXTDEBT",#N/A,FALSE,"TAB25APP"}</definedName>
    <definedName name="deed" localSheetId="30"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4"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5" hidden="1">{"macro",#N/A,FALSE,"Macro";"smq2",#N/A,FALSE,"Data";"smq3",#N/A,FALSE,"Data";"smq4",#N/A,FALSE,"Data";"smq5",#N/A,FALSE,"Data";"smq6",#N/A,FALSE,"Data";"smq7",#N/A,FALSE,"Data";"smq8",#N/A,FALSE,"Data";"smq9",#N/A,FALSE,"Data"}</definedName>
    <definedName name="dftyihiuh" localSheetId="26"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4"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5" hidden="1">{"partial screen",#N/A,FALSE,"State_Gov't"}</definedName>
    <definedName name="dghj" localSheetId="26" hidden="1">{"partial screen",#N/A,FALSE,"State_Gov't"}</definedName>
    <definedName name="dghj" localSheetId="29" hidden="1">{"partial screen",#N/A,FALSE,"State_Gov't"}</definedName>
    <definedName name="dghj" localSheetId="30" hidden="1">{"partial screen",#N/A,FALSE,"State_Gov't"}</definedName>
    <definedName name="dghj" localSheetId="32" hidden="1">{"partial screen",#N/A,FALSE,"State_Gov't"}</definedName>
    <definedName name="dghj" localSheetId="33" hidden="1">{"partial screen",#N/A,FALSE,"State_Gov't"}</definedName>
    <definedName name="dghj" localSheetId="34" hidden="1">{"partial screen",#N/A,FALSE,"State_Gov't"}</definedName>
    <definedName name="dghj" localSheetId="38"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i">#REF!</definedName>
    <definedName name="Discount_NC" localSheetId="39">#REF!</definedName>
    <definedName name="Discount_NC" localSheetId="4">#REF!</definedName>
    <definedName name="Discount_NC">#REF!</definedName>
    <definedName name="DiscountRate" localSheetId="39">#REF!</definedName>
    <definedName name="DiscountRate">#REF!</definedName>
    <definedName name="djop" localSheetId="25" hidden="1">{"macro",#N/A,FALSE,"Macro";"smq2",#N/A,FALSE,"Data";"smq3",#N/A,FALSE,"Data";"smq4",#N/A,FALSE,"Data";"smq5",#N/A,FALSE,"Data";"smq6",#N/A,FALSE,"Data";"smq7",#N/A,FALSE,"Data";"smq8",#N/A,FALSE,"Data";"smq9",#N/A,FALSE,"Data"}</definedName>
    <definedName name="djop" localSheetId="26"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4"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5" hidden="1">{"Tab1",#N/A,FALSE,"P";"Tab2",#N/A,FALSE,"P"}</definedName>
    <definedName name="ee" localSheetId="26" hidden="1">{"Tab1",#N/A,FALSE,"P";"Tab2",#N/A,FALSE,"P"}</definedName>
    <definedName name="ee" localSheetId="29" hidden="1">{"Tab1",#N/A,FALSE,"P";"Tab2",#N/A,FALSE,"P"}</definedName>
    <definedName name="ee" localSheetId="30" hidden="1">{"Tab1",#N/A,FALSE,"P";"Tab2",#N/A,FALSE,"P"}</definedName>
    <definedName name="ee" localSheetId="32" hidden="1">{"Tab1",#N/A,FALSE,"P";"Tab2",#N/A,FALSE,"P"}</definedName>
    <definedName name="ee" localSheetId="33" hidden="1">{"Tab1",#N/A,FALSE,"P";"Tab2",#N/A,FALSE,"P"}</definedName>
    <definedName name="ee" localSheetId="34" hidden="1">{"Tab1",#N/A,FALSE,"P";"Tab2",#N/A,FALSE,"P"}</definedName>
    <definedName name="ee" localSheetId="38"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5" hidden="1">{"Tab1",#N/A,FALSE,"P";"Tab2",#N/A,FALSE,"P"}</definedName>
    <definedName name="eee" localSheetId="26" hidden="1">{"Tab1",#N/A,FALSE,"P";"Tab2",#N/A,FALSE,"P"}</definedName>
    <definedName name="eee" localSheetId="29" hidden="1">{"Tab1",#N/A,FALSE,"P";"Tab2",#N/A,FALSE,"P"}</definedName>
    <definedName name="eee" localSheetId="30" hidden="1">{"Tab1",#N/A,FALSE,"P";"Tab2",#N/A,FALSE,"P"}</definedName>
    <definedName name="eee" localSheetId="32" hidden="1">{"Tab1",#N/A,FALSE,"P";"Tab2",#N/A,FALSE,"P"}</definedName>
    <definedName name="eee" localSheetId="33" hidden="1">{"Tab1",#N/A,FALSE,"P";"Tab2",#N/A,FALSE,"P"}</definedName>
    <definedName name="eee" localSheetId="34" hidden="1">{"Tab1",#N/A,FALSE,"P";"Tab2",#N/A,FALSE,"P"}</definedName>
    <definedName name="eee" localSheetId="38"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n">#REF!</definedName>
    <definedName name="en_d">#REF!</definedName>
    <definedName name="en_l" localSheetId="39">#REF!</definedName>
    <definedName name="en_l" localSheetId="13">#REF!</definedName>
    <definedName name="en_l">#REF!</definedName>
    <definedName name="En_m" localSheetId="39">#REF!</definedName>
    <definedName name="En_m" localSheetId="13">#REF!</definedName>
    <definedName name="En_m">#REF!</definedName>
    <definedName name="Enm" localSheetId="39">#REF!</definedName>
    <definedName name="Enm" localSheetId="13">#REF!</definedName>
    <definedName name="Enm">#REF!</definedName>
    <definedName name="er" localSheetId="25" hidden="1">{"Main Economic Indicators",#N/A,FALSE,"C"}</definedName>
    <definedName name="er" localSheetId="26" hidden="1">{"Main Economic Indicators",#N/A,FALSE,"C"}</definedName>
    <definedName name="er" localSheetId="29" hidden="1">{"Main Economic Indicators",#N/A,FALSE,"C"}</definedName>
    <definedName name="er" localSheetId="30" hidden="1">{"Main Economic Indicators",#N/A,FALSE,"C"}</definedName>
    <definedName name="er" localSheetId="32" hidden="1">{"Main Economic Indicators",#N/A,FALSE,"C"}</definedName>
    <definedName name="er" localSheetId="33" hidden="1">{"Main Economic Indicators",#N/A,FALSE,"C"}</definedName>
    <definedName name="er" localSheetId="34" hidden="1">{"Main Economic Indicators",#N/A,FALSE,"C"}</definedName>
    <definedName name="er" localSheetId="38"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5" hidden="1">{"Main Economic Indicators",#N/A,FALSE,"C"}</definedName>
    <definedName name="ergf" localSheetId="26" hidden="1">{"Main Economic Indicators",#N/A,FALSE,"C"}</definedName>
    <definedName name="ergf" localSheetId="29" hidden="1">{"Main Economic Indicators",#N/A,FALSE,"C"}</definedName>
    <definedName name="ergf" localSheetId="30" hidden="1">{"Main Economic Indicators",#N/A,FALSE,"C"}</definedName>
    <definedName name="ergf" localSheetId="32" hidden="1">{"Main Economic Indicators",#N/A,FALSE,"C"}</definedName>
    <definedName name="ergf" localSheetId="33" hidden="1">{"Main Economic Indicators",#N/A,FALSE,"C"}</definedName>
    <definedName name="ergf" localSheetId="34" hidden="1">{"Main Economic Indicators",#N/A,FALSE,"C"}</definedName>
    <definedName name="ergf" localSheetId="38"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5" hidden="1">{"Main Economic Indicators",#N/A,FALSE,"C"}</definedName>
    <definedName name="ergferger" localSheetId="26" hidden="1">{"Main Economic Indicators",#N/A,FALSE,"C"}</definedName>
    <definedName name="ergferger" localSheetId="29" hidden="1">{"Main Economic Indicators",#N/A,FALSE,"C"}</definedName>
    <definedName name="ergferger" localSheetId="30" hidden="1">{"Main Economic Indicators",#N/A,FALSE,"C"}</definedName>
    <definedName name="ergferger" localSheetId="32" hidden="1">{"Main Economic Indicators",#N/A,FALSE,"C"}</definedName>
    <definedName name="ergferger" localSheetId="33" hidden="1">{"Main Economic Indicators",#N/A,FALSE,"C"}</definedName>
    <definedName name="ergferger" localSheetId="34" hidden="1">{"Main Economic Indicators",#N/A,FALSE,"C"}</definedName>
    <definedName name="ergferger" localSheetId="38"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5" hidden="1">{"macroa",#N/A,FALSE,"Macro";"suma2",#N/A,FALSE,"Data";"suma3",#N/A,FALSE,"Data";"suma4",#N/A,FALSE,"Data";"suma5",#N/A,FALSE,"Data";"suma6",#N/A,FALSE,"Data";"suma7",#N/A,FALSE,"Data";"suma8",#N/A,FALSE,"Data";"suma9",#N/A,FALSE,"Data"}</definedName>
    <definedName name="ertu" localSheetId="26"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4"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6"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4"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39">#REF!</definedName>
    <definedName name="f" localSheetId="4">#REF!</definedName>
    <definedName name="f">#REF!</definedName>
    <definedName name="ff" localSheetId="25" hidden="1">{"Tab1",#N/A,FALSE,"P";"Tab2",#N/A,FALSE,"P"}</definedName>
    <definedName name="ff" localSheetId="26" hidden="1">{"Tab1",#N/A,FALSE,"P";"Tab2",#N/A,FALSE,"P"}</definedName>
    <definedName name="ff" localSheetId="29" hidden="1">{"Tab1",#N/A,FALSE,"P";"Tab2",#N/A,FALSE,"P"}</definedName>
    <definedName name="ff" localSheetId="30" hidden="1">{"Tab1",#N/A,FALSE,"P";"Tab2",#N/A,FALSE,"P"}</definedName>
    <definedName name="ff" localSheetId="32" hidden="1">{"Tab1",#N/A,FALSE,"P";"Tab2",#N/A,FALSE,"P"}</definedName>
    <definedName name="ff" localSheetId="33" hidden="1">{"Tab1",#N/A,FALSE,"P";"Tab2",#N/A,FALSE,"P"}</definedName>
    <definedName name="ff" localSheetId="34" hidden="1">{"Tab1",#N/A,FALSE,"P";"Tab2",#N/A,FALSE,"P"}</definedName>
    <definedName name="ff" localSheetId="38"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5" hidden="1">{"Tab1",#N/A,FALSE,"P";"Tab2",#N/A,FALSE,"P"}</definedName>
    <definedName name="fff" localSheetId="26" hidden="1">{"Tab1",#N/A,FALSE,"P";"Tab2",#N/A,FALSE,"P"}</definedName>
    <definedName name="fff" localSheetId="29" hidden="1">{"Tab1",#N/A,FALSE,"P";"Tab2",#N/A,FALSE,"P"}</definedName>
    <definedName name="fff" localSheetId="30" hidden="1">{"Tab1",#N/A,FALSE,"P";"Tab2",#N/A,FALSE,"P"}</definedName>
    <definedName name="fff" localSheetId="32" hidden="1">{"Tab1",#N/A,FALSE,"P";"Tab2",#N/A,FALSE,"P"}</definedName>
    <definedName name="fff" localSheetId="33" hidden="1">{"Tab1",#N/A,FALSE,"P";"Tab2",#N/A,FALSE,"P"}</definedName>
    <definedName name="fff" localSheetId="34" hidden="1">{"Tab1",#N/A,FALSE,"P";"Tab2",#N/A,FALSE,"P"}</definedName>
    <definedName name="fff" localSheetId="38"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5" hidden="1">{"Riqfin97",#N/A,FALSE,"Tran";"Riqfinpro",#N/A,FALSE,"Tran"}</definedName>
    <definedName name="fg" localSheetId="26" hidden="1">{"Riqfin97",#N/A,FALSE,"Tran";"Riqfinpro",#N/A,FALSE,"Tran"}</definedName>
    <definedName name="fg" localSheetId="29" hidden="1">{"Riqfin97",#N/A,FALSE,"Tran";"Riqfinpro",#N/A,FALSE,"Tran"}</definedName>
    <definedName name="fg" localSheetId="30" hidden="1">{"Riqfin97",#N/A,FALSE,"Tran";"Riqfinpro",#N/A,FALSE,"Tran"}</definedName>
    <definedName name="fg" localSheetId="32" hidden="1">{"Riqfin97",#N/A,FALSE,"Tran";"Riqfinpro",#N/A,FALSE,"Tran"}</definedName>
    <definedName name="fg" localSheetId="33" hidden="1">{"Riqfin97",#N/A,FALSE,"Tran";"Riqfinpro",#N/A,FALSE,"Tran"}</definedName>
    <definedName name="fg" localSheetId="34" hidden="1">{"Riqfin97",#N/A,FALSE,"Tran";"Riqfinpro",#N/A,FALSE,"Tran"}</definedName>
    <definedName name="fg" localSheetId="38"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5" hidden="1">{"macro",#N/A,FALSE,"Macro";"smq2",#N/A,FALSE,"Data";"smq3",#N/A,FALSE,"Data";"smq4",#N/A,FALSE,"Data";"smq5",#N/A,FALSE,"Data";"smq6",#N/A,FALSE,"Data";"smq7",#N/A,FALSE,"Data";"smq8",#N/A,FALSE,"Data";"smq9",#N/A,FALSE,"Data"}</definedName>
    <definedName name="fgh" localSheetId="26"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4"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5" hidden="1">{"Tab1",#N/A,FALSE,"P";"Tab2",#N/A,FALSE,"P"}</definedName>
    <definedName name="Financing" localSheetId="26" hidden="1">{"Tab1",#N/A,FALSE,"P";"Tab2",#N/A,FALSE,"P"}</definedName>
    <definedName name="Financing" localSheetId="29" hidden="1">{"Tab1",#N/A,FALSE,"P";"Tab2",#N/A,FALSE,"P"}</definedName>
    <definedName name="Financing" localSheetId="30" hidden="1">{"Tab1",#N/A,FALSE,"P";"Tab2",#N/A,FALSE,"P"}</definedName>
    <definedName name="Financing" localSheetId="32" hidden="1">{"Tab1",#N/A,FALSE,"P";"Tab2",#N/A,FALSE,"P"}</definedName>
    <definedName name="Financing" localSheetId="33" hidden="1">{"Tab1",#N/A,FALSE,"P";"Tab2",#N/A,FALSE,"P"}</definedName>
    <definedName name="Financing" localSheetId="34" hidden="1">{"Tab1",#N/A,FALSE,"P";"Tab2",#N/A,FALSE,"P"}</definedName>
    <definedName name="Financing" localSheetId="38"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5" hidden="1">{"macroa",#N/A,FALSE,"Macro";"suma2",#N/A,FALSE,"Data";"suma3",#N/A,FALSE,"Data";"suma4",#N/A,FALSE,"Data";"suma5",#N/A,FALSE,"Data";"suma6",#N/A,FALSE,"Data";"suma7",#N/A,FALSE,"Data";"suma8",#N/A,FALSE,"Data";"suma9",#N/A,FALSE,"Data"}</definedName>
    <definedName name="find.this2" localSheetId="26"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4"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5" hidden="1">{"mt1",#N/A,FALSE,"Debt";"mt2",#N/A,FALSE,"Debt";"mt3",#N/A,FALSE,"Debt";"mt4",#N/A,FALSE,"Debt";"mt5",#N/A,FALSE,"Debt";"mt6",#N/A,FALSE,"Debt";"mt7",#N/A,FALSE,"Debt"}</definedName>
    <definedName name="findthis" localSheetId="26"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4"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9" hidden="1">#REF!</definedName>
    <definedName name="Fiscal" localSheetId="39" hidden="1">#REF!</definedName>
    <definedName name="Fiscal" localSheetId="42" hidden="1">#REF!</definedName>
    <definedName name="Fiscal" localSheetId="6" hidden="1">#REF!</definedName>
    <definedName name="Fiscal" hidden="1">#REF!</definedName>
    <definedName name="forex_IMF" localSheetId="39">#REF!</definedName>
    <definedName name="forex_IMF">#REF!</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39">#REF!</definedName>
    <definedName name="g" localSheetId="4">#REF!</definedName>
    <definedName name="g">#REF!</definedName>
    <definedName name="ge" localSheetId="25" hidden="1">{"macro",#N/A,FALSE,"Macro";"smq2",#N/A,FALSE,"Data";"smq3",#N/A,FALSE,"Data";"smq4",#N/A,FALSE,"Data";"smq5",#N/A,FALSE,"Data";"smq6",#N/A,FALSE,"Data";"smq7",#N/A,FALSE,"Data";"smq8",#N/A,FALSE,"Data";"smq9",#N/A,FALSE,"Data"}</definedName>
    <definedName name="ge" localSheetId="26"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4"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5" hidden="1">{"mt1",#N/A,FALSE,"Debt";"mt2",#N/A,FALSE,"Debt";"mt3",#N/A,FALSE,"Debt";"mt4",#N/A,FALSE,"Debt";"mt5",#N/A,FALSE,"Debt";"mt6",#N/A,FALSE,"Debt";"mt7",#N/A,FALSE,"Debt"}</definedName>
    <definedName name="gfd" localSheetId="26"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4"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5" hidden="1">{"TBILLS_ALL",#N/A,FALSE,"FITB_all"}</definedName>
    <definedName name="gg" localSheetId="26" hidden="1">{"TBILLS_ALL",#N/A,FALSE,"FITB_all"}</definedName>
    <definedName name="gg" localSheetId="29" hidden="1">{"TBILLS_ALL",#N/A,FALSE,"FITB_all"}</definedName>
    <definedName name="gg" localSheetId="30" hidden="1">{"TBILLS_ALL",#N/A,FALSE,"FITB_all"}</definedName>
    <definedName name="gg" localSheetId="32" hidden="1">{"TBILLS_ALL",#N/A,FALSE,"FITB_all"}</definedName>
    <definedName name="gg" localSheetId="33" hidden="1">{"TBILLS_ALL",#N/A,FALSE,"FITB_all"}</definedName>
    <definedName name="gg" localSheetId="34" hidden="1">{"TBILLS_ALL",#N/A,FALSE,"FITB_all"}</definedName>
    <definedName name="gg" localSheetId="38"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5" hidden="1">{"Riqfin97",#N/A,FALSE,"Tran";"Riqfinpro",#N/A,FALSE,"Tran"}</definedName>
    <definedName name="ggg" localSheetId="26" hidden="1">{"Riqfin97",#N/A,FALSE,"Tran";"Riqfinpro",#N/A,FALSE,"Tran"}</definedName>
    <definedName name="ggg" localSheetId="29" hidden="1">{"Riqfin97",#N/A,FALSE,"Tran";"Riqfinpro",#N/A,FALSE,"Tran"}</definedName>
    <definedName name="ggg" localSheetId="30" hidden="1">{"Riqfin97",#N/A,FALSE,"Tran";"Riqfinpro",#N/A,FALSE,"Tran"}</definedName>
    <definedName name="ggg" localSheetId="32" hidden="1">{"Riqfin97",#N/A,FALSE,"Tran";"Riqfinpro",#N/A,FALSE,"Tran"}</definedName>
    <definedName name="ggg" localSheetId="33" hidden="1">{"Riqfin97",#N/A,FALSE,"Tran";"Riqfinpro",#N/A,FALSE,"Tran"}</definedName>
    <definedName name="ggg" localSheetId="34" hidden="1">{"Riqfin97",#N/A,FALSE,"Tran";"Riqfinpro",#N/A,FALSE,"Tran"}</definedName>
    <definedName name="ggg" localSheetId="38"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5" hidden="1">{#N/A,#N/A,FALSE,"CB";#N/A,#N/A,FALSE,"CMB";#N/A,#N/A,FALSE,"NBFI"}</definedName>
    <definedName name="ghjf" localSheetId="26" hidden="1">{#N/A,#N/A,FALSE,"CB";#N/A,#N/A,FALSE,"CMB";#N/A,#N/A,FALSE,"NBFI"}</definedName>
    <definedName name="ghjf" localSheetId="29" hidden="1">{#N/A,#N/A,FALSE,"CB";#N/A,#N/A,FALSE,"CMB";#N/A,#N/A,FALSE,"NBFI"}</definedName>
    <definedName name="ghjf" localSheetId="30" hidden="1">{#N/A,#N/A,FALSE,"CB";#N/A,#N/A,FALSE,"CMB";#N/A,#N/A,FALSE,"NBFI"}</definedName>
    <definedName name="ghjf" localSheetId="32" hidden="1">{#N/A,#N/A,FALSE,"CB";#N/A,#N/A,FALSE,"CMB";#N/A,#N/A,FALSE,"NBFI"}</definedName>
    <definedName name="ghjf" localSheetId="33" hidden="1">{#N/A,#N/A,FALSE,"CB";#N/A,#N/A,FALSE,"CMB";#N/A,#N/A,FALSE,"NBFI"}</definedName>
    <definedName name="ghjf" localSheetId="34" hidden="1">{#N/A,#N/A,FALSE,"CB";#N/A,#N/A,FALSE,"CMB";#N/A,#N/A,FALSE,"NBFI"}</definedName>
    <definedName name="ghjf" localSheetId="38"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5" hidden="1">{"macroa",#N/A,FALSE,"Macro";"suma2",#N/A,FALSE,"Data";"suma3",#N/A,FALSE,"Data";"suma4",#N/A,FALSE,"Data";"suma5",#N/A,FALSE,"Data";"suma6",#N/A,FALSE,"Data";"suma7",#N/A,FALSE,"Data";"suma8",#N/A,FALSE,"Data";"suma9",#N/A,FALSE,"Data"}</definedName>
    <definedName name="giuih" localSheetId="26"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4"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39">#REF!</definedName>
    <definedName name="Grace_NC" localSheetId="4">#REF!</definedName>
    <definedName name="Grace_NC">#REF!</definedName>
    <definedName name="gy" localSheetId="25" hidden="1">{"macro",#N/A,FALSE,"Macro";"smq2",#N/A,FALSE,"Data";"smq3",#N/A,FALSE,"Data";"smq4",#N/A,FALSE,"Data";"smq5",#N/A,FALSE,"Data";"smq6",#N/A,FALSE,"Data";"smq7",#N/A,FALSE,"Data";"smq8",#N/A,FALSE,"Data";"smq9",#N/A,FALSE,"Data"}</definedName>
    <definedName name="gy" localSheetId="26"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4"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5" hidden="1">{"Tab1",#N/A,FALSE,"P";"Tab2",#N/A,FALSE,"P"}</definedName>
    <definedName name="hjkl" localSheetId="26" hidden="1">{"Tab1",#N/A,FALSE,"P";"Tab2",#N/A,FALSE,"P"}</definedName>
    <definedName name="hjkl" localSheetId="29" hidden="1">{"Tab1",#N/A,FALSE,"P";"Tab2",#N/A,FALSE,"P"}</definedName>
    <definedName name="hjkl" localSheetId="30" hidden="1">{"Tab1",#N/A,FALSE,"P";"Tab2",#N/A,FALSE,"P"}</definedName>
    <definedName name="hjkl" localSheetId="32" hidden="1">{"Tab1",#N/A,FALSE,"P";"Tab2",#N/A,FALSE,"P"}</definedName>
    <definedName name="hjkl" localSheetId="33" hidden="1">{"Tab1",#N/A,FALSE,"P";"Tab2",#N/A,FALSE,"P"}</definedName>
    <definedName name="hjkl" localSheetId="34" hidden="1">{"Tab1",#N/A,FALSE,"P";"Tab2",#N/A,FALSE,"P"}</definedName>
    <definedName name="hjkl" localSheetId="38"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5" hidden="1">{"Tab1",#N/A,FALSE,"P";"Tab2",#N/A,FALSE,"P"}</definedName>
    <definedName name="ii" localSheetId="26" hidden="1">{"Tab1",#N/A,FALSE,"P";"Tab2",#N/A,FALSE,"P"}</definedName>
    <definedName name="ii" localSheetId="29" hidden="1">{"Tab1",#N/A,FALSE,"P";"Tab2",#N/A,FALSE,"P"}</definedName>
    <definedName name="ii" localSheetId="30" hidden="1">{"Tab1",#N/A,FALSE,"P";"Tab2",#N/A,FALSE,"P"}</definedName>
    <definedName name="ii" localSheetId="32" hidden="1">{"Tab1",#N/A,FALSE,"P";"Tab2",#N/A,FALSE,"P"}</definedName>
    <definedName name="ii" localSheetId="33" hidden="1">{"Tab1",#N/A,FALSE,"P";"Tab2",#N/A,FALSE,"P"}</definedName>
    <definedName name="ii" localSheetId="34" hidden="1">{"Tab1",#N/A,FALSE,"P";"Tab2",#N/A,FALSE,"P"}</definedName>
    <definedName name="ii" localSheetId="38"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5" hidden="1">{"mt1",#N/A,FALSE,"Debt";"mt2",#N/A,FALSE,"Debt";"mt3",#N/A,FALSE,"Debt";"mt4",#N/A,FALSE,"Debt";"mt5",#N/A,FALSE,"Debt";"mt6",#N/A,FALSE,"Debt";"mt7",#N/A,FALSE,"Debt"}</definedName>
    <definedName name="ijh" localSheetId="26"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4"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5" hidden="1">{"Main Economic Indicators",#N/A,FALSE,"C"}</definedName>
    <definedName name="imf" localSheetId="26" hidden="1">{"Main Economic Indicators",#N/A,FALSE,"C"}</definedName>
    <definedName name="imf" localSheetId="29" hidden="1">{"Main Economic Indicators",#N/A,FALSE,"C"}</definedName>
    <definedName name="imf" localSheetId="30" hidden="1">{"Main Economic Indicators",#N/A,FALSE,"C"}</definedName>
    <definedName name="imf" localSheetId="32" hidden="1">{"Main Economic Indicators",#N/A,FALSE,"C"}</definedName>
    <definedName name="imf" localSheetId="33" hidden="1">{"Main Economic Indicators",#N/A,FALSE,"C"}</definedName>
    <definedName name="imf" localSheetId="34" hidden="1">{"Main Economic Indicators",#N/A,FALSE,"C"}</definedName>
    <definedName name="imf" localSheetId="38"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5" hidden="1">{"partial screen",#N/A,FALSE,"State_Gov't"}</definedName>
    <definedName name="imports2" localSheetId="26" hidden="1">{"partial screen",#N/A,FALSE,"State_Gov't"}</definedName>
    <definedName name="imports2" localSheetId="29" hidden="1">{"partial screen",#N/A,FALSE,"State_Gov't"}</definedName>
    <definedName name="imports2" localSheetId="30" hidden="1">{"partial screen",#N/A,FALSE,"State_Gov't"}</definedName>
    <definedName name="imports2" localSheetId="32" hidden="1">{"partial screen",#N/A,FALSE,"State_Gov't"}</definedName>
    <definedName name="imports2" localSheetId="33" hidden="1">{"partial screen",#N/A,FALSE,"State_Gov't"}</definedName>
    <definedName name="imports2" localSheetId="34" hidden="1">{"partial screen",#N/A,FALSE,"State_Gov't"}</definedName>
    <definedName name="imports2" localSheetId="38"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5" hidden="1">{"TRADE_COMP",#N/A,FALSE,"TAB23APP";"BOP",#N/A,FALSE,"TAB6";"DOT",#N/A,FALSE,"TAB24APP";"EXTDEBT",#N/A,FALSE,"TAB25APP"}</definedName>
    <definedName name="input_in" localSheetId="26" hidden="1">{"TRADE_COMP",#N/A,FALSE,"TAB23APP";"BOP",#N/A,FALSE,"TAB6";"DOT",#N/A,FALSE,"TAB24APP";"EXTDEBT",#N/A,FALSE,"TAB25APP"}</definedName>
    <definedName name="input_in" localSheetId="29" hidden="1">{"TRADE_COMP",#N/A,FALSE,"TAB23APP";"BOP",#N/A,FALSE,"TAB6";"DOT",#N/A,FALSE,"TAB24APP";"EXTDEBT",#N/A,FALSE,"TAB25APP"}</definedName>
    <definedName name="input_in" localSheetId="30"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4"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nterest_NC" localSheetId="39">#REF!</definedName>
    <definedName name="Interest_NC" localSheetId="4">#REF!</definedName>
    <definedName name="Interest_NC">#REF!</definedName>
    <definedName name="InterestRate" localSheetId="39">#REF!</definedName>
    <definedName name="InterestRate">#REF!</definedName>
    <definedName name="iop" localSheetId="25" hidden="1">{"Riqfin97",#N/A,FALSE,"Tran";"Riqfinpro",#N/A,FALSE,"Tran"}</definedName>
    <definedName name="iop" localSheetId="26" hidden="1">{"Riqfin97",#N/A,FALSE,"Tran";"Riqfinpro",#N/A,FALSE,"Tran"}</definedName>
    <definedName name="iop" localSheetId="29" hidden="1">{"Riqfin97",#N/A,FALSE,"Tran";"Riqfinpro",#N/A,FALSE,"Tran"}</definedName>
    <definedName name="iop" localSheetId="30" hidden="1">{"Riqfin97",#N/A,FALSE,"Tran";"Riqfinpro",#N/A,FALSE,"Tran"}</definedName>
    <definedName name="iop" localSheetId="32" hidden="1">{"Riqfin97",#N/A,FALSE,"Tran";"Riqfinpro",#N/A,FALSE,"Tran"}</definedName>
    <definedName name="iop" localSheetId="33" hidden="1">{"Riqfin97",#N/A,FALSE,"Tran";"Riqfinpro",#N/A,FALSE,"Tran"}</definedName>
    <definedName name="iop" localSheetId="34" hidden="1">{"Riqfin97",#N/A,FALSE,"Tran";"Riqfinpro",#N/A,FALSE,"Tran"}</definedName>
    <definedName name="iop" localSheetId="38"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5" hidden="1">{"macroa",#N/A,FALSE,"Macro";"suma2",#N/A,FALSE,"Data";"suma3",#N/A,FALSE,"Data";"suma4",#N/A,FALSE,"Data";"suma5",#N/A,FALSE,"Data";"suma6",#N/A,FALSE,"Data";"suma7",#N/A,FALSE,"Data";"suma8",#N/A,FALSE,"Data";"suma9",#N/A,FALSE,"Data"}</definedName>
    <definedName name="ivh" localSheetId="26"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4"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5" hidden="1">{#N/A,#N/A,FALSE,"DOC";"TB_28",#N/A,FALSE,"FITB_28";"TB_91",#N/A,FALSE,"FITB_91";"TB_182",#N/A,FALSE,"FITB_182";"TB_273",#N/A,FALSE,"FITB_273";"TB_364",#N/A,FALSE,"FITB_364 ";"SUMMARY",#N/A,FALSE,"Summary"}</definedName>
    <definedName name="jgukg" localSheetId="26"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5" hidden="1">{"Main Economic Indicators",#N/A,FALSE,"C"}</definedName>
    <definedName name="jh" localSheetId="26" hidden="1">{"Main Economic Indicators",#N/A,FALSE,"C"}</definedName>
    <definedName name="jh" localSheetId="29" hidden="1">{"Main Economic Indicators",#N/A,FALSE,"C"}</definedName>
    <definedName name="jh" localSheetId="30" hidden="1">{"Main Economic Indicators",#N/A,FALSE,"C"}</definedName>
    <definedName name="jh" localSheetId="32" hidden="1">{"Main Economic Indicators",#N/A,FALSE,"C"}</definedName>
    <definedName name="jh" localSheetId="33" hidden="1">{"Main Economic Indicators",#N/A,FALSE,"C"}</definedName>
    <definedName name="jh" localSheetId="34" hidden="1">{"Main Economic Indicators",#N/A,FALSE,"C"}</definedName>
    <definedName name="jh" localSheetId="38"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5" hidden="1">{"Riqfin97",#N/A,FALSE,"Tran";"Riqfinpro",#N/A,FALSE,"Tran"}</definedName>
    <definedName name="jj" localSheetId="26" hidden="1">{"Riqfin97",#N/A,FALSE,"Tran";"Riqfinpro",#N/A,FALSE,"Tran"}</definedName>
    <definedName name="jj" localSheetId="29" hidden="1">{"Riqfin97",#N/A,FALSE,"Tran";"Riqfinpro",#N/A,FALSE,"Tran"}</definedName>
    <definedName name="jj" localSheetId="30" hidden="1">{"Riqfin97",#N/A,FALSE,"Tran";"Riqfinpro",#N/A,FALSE,"Tran"}</definedName>
    <definedName name="jj" localSheetId="32" hidden="1">{"Riqfin97",#N/A,FALSE,"Tran";"Riqfinpro",#N/A,FALSE,"Tran"}</definedName>
    <definedName name="jj" localSheetId="33" hidden="1">{"Riqfin97",#N/A,FALSE,"Tran";"Riqfinpro",#N/A,FALSE,"Tran"}</definedName>
    <definedName name="jj" localSheetId="34" hidden="1">{"Riqfin97",#N/A,FALSE,"Tran";"Riqfinpro",#N/A,FALSE,"Tran"}</definedName>
    <definedName name="jj" localSheetId="38"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5" hidden="1">{"DEPOSITS",#N/A,FALSE,"COMML_MON";"LOANS",#N/A,FALSE,"COMML_MON"}</definedName>
    <definedName name="jkbjkb" localSheetId="26" hidden="1">{"DEPOSITS",#N/A,FALSE,"COMML_MON";"LOANS",#N/A,FALSE,"COMML_MON"}</definedName>
    <definedName name="jkbjkb" localSheetId="29" hidden="1">{"DEPOSITS",#N/A,FALSE,"COMML_MON";"LOANS",#N/A,FALSE,"COMML_MON"}</definedName>
    <definedName name="jkbjkb" localSheetId="30"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4"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5" hidden="1">{"macroa",#N/A,FALSE,"Macro";"suma2",#N/A,FALSE,"Data";"suma3",#N/A,FALSE,"Data";"suma4",#N/A,FALSE,"Data";"suma5",#N/A,FALSE,"Data";"suma6",#N/A,FALSE,"Data";"suma7",#N/A,FALSE,"Data";"suma8",#N/A,FALSE,"Data";"suma9",#N/A,FALSE,"Data"}</definedName>
    <definedName name="jkl" localSheetId="26"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4"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5" hidden="1">{"Tab1",#N/A,FALSE,"P";"Tab2",#N/A,FALSE,"P"}</definedName>
    <definedName name="kk" localSheetId="26" hidden="1">{"Tab1",#N/A,FALSE,"P";"Tab2",#N/A,FALSE,"P"}</definedName>
    <definedName name="kk" localSheetId="29" hidden="1">{"Tab1",#N/A,FALSE,"P";"Tab2",#N/A,FALSE,"P"}</definedName>
    <definedName name="kk" localSheetId="30" hidden="1">{"Tab1",#N/A,FALSE,"P";"Tab2",#N/A,FALSE,"P"}</definedName>
    <definedName name="kk" localSheetId="32" hidden="1">{"Tab1",#N/A,FALSE,"P";"Tab2",#N/A,FALSE,"P"}</definedName>
    <definedName name="kk" localSheetId="33" hidden="1">{"Tab1",#N/A,FALSE,"P";"Tab2",#N/A,FALSE,"P"}</definedName>
    <definedName name="kk" localSheetId="34" hidden="1">{"Tab1",#N/A,FALSE,"P";"Tab2",#N/A,FALSE,"P"}</definedName>
    <definedName name="kk" localSheetId="38"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5" hidden="1">{"Tab1",#N/A,FALSE,"P";"Tab2",#N/A,FALSE,"P"}</definedName>
    <definedName name="kkk" localSheetId="26" hidden="1">{"Tab1",#N/A,FALSE,"P";"Tab2",#N/A,FALSE,"P"}</definedName>
    <definedName name="kkk" localSheetId="29" hidden="1">{"Tab1",#N/A,FALSE,"P";"Tab2",#N/A,FALSE,"P"}</definedName>
    <definedName name="kkk" localSheetId="30" hidden="1">{"Tab1",#N/A,FALSE,"P";"Tab2",#N/A,FALSE,"P"}</definedName>
    <definedName name="kkk" localSheetId="32" hidden="1">{"Tab1",#N/A,FALSE,"P";"Tab2",#N/A,FALSE,"P"}</definedName>
    <definedName name="kkk" localSheetId="33" hidden="1">{"Tab1",#N/A,FALSE,"P";"Tab2",#N/A,FALSE,"P"}</definedName>
    <definedName name="kkk" localSheetId="34" hidden="1">{"Tab1",#N/A,FALSE,"P";"Tab2",#N/A,FALSE,"P"}</definedName>
    <definedName name="kkk" localSheetId="38"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5" hidden="1">{"mt1",#N/A,FALSE,"Debt";"mt2",#N/A,FALSE,"Debt";"mt3",#N/A,FALSE,"Debt";"mt4",#N/A,FALSE,"Debt";"mt5",#N/A,FALSE,"Debt";"mt6",#N/A,FALSE,"Debt";"mt7",#N/A,FALSE,"Debt"}</definedName>
    <definedName name="kl" localSheetId="26"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4"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5" hidden="1">{"TRADE_COMP",#N/A,FALSE,"TAB23APP";"BOP",#N/A,FALSE,"TAB6";"DOT",#N/A,FALSE,"TAB24APP";"EXTDEBT",#N/A,FALSE,"TAB25APP"}</definedName>
    <definedName name="kljlkh" localSheetId="26" hidden="1">{"TRADE_COMP",#N/A,FALSE,"TAB23APP";"BOP",#N/A,FALSE,"TAB6";"DOT",#N/A,FALSE,"TAB24APP";"EXTDEBT",#N/A,FALSE,"TAB25APP"}</definedName>
    <definedName name="kljlkh" localSheetId="29" hidden="1">{"TRADE_COMP",#N/A,FALSE,"TAB23APP";"BOP",#N/A,FALSE,"TAB6";"DOT",#N/A,FALSE,"TAB24APP";"EXTDEBT",#N/A,FALSE,"TAB25APP"}</definedName>
    <definedName name="kljlkh" localSheetId="30"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4"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5" hidden="1">{"macro",#N/A,FALSE,"Macro";"smq2",#N/A,FALSE,"Data";"smq3",#N/A,FALSE,"Data";"smq4",#N/A,FALSE,"Data";"smq5",#N/A,FALSE,"Data";"smq6",#N/A,FALSE,"Data";"smq7",#N/A,FALSE,"Data";"smq8",#N/A,FALSE,"Data";"smq9",#N/A,FALSE,"Data"}</definedName>
    <definedName name="ku" localSheetId="26"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4"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5" hidden="1">{"Main Economic Indicators",#N/A,FALSE,"C"}</definedName>
    <definedName name="lkf" localSheetId="26" hidden="1">{"Main Economic Indicators",#N/A,FALSE,"C"}</definedName>
    <definedName name="lkf" localSheetId="29" hidden="1">{"Main Economic Indicators",#N/A,FALSE,"C"}</definedName>
    <definedName name="lkf" localSheetId="30" hidden="1">{"Main Economic Indicators",#N/A,FALSE,"C"}</definedName>
    <definedName name="lkf" localSheetId="32" hidden="1">{"Main Economic Indicators",#N/A,FALSE,"C"}</definedName>
    <definedName name="lkf" localSheetId="33" hidden="1">{"Main Economic Indicators",#N/A,FALSE,"C"}</definedName>
    <definedName name="lkf" localSheetId="34" hidden="1">{"Main Economic Indicators",#N/A,FALSE,"C"}</definedName>
    <definedName name="lkf" localSheetId="38"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5" hidden="1">{"Tab1",#N/A,FALSE,"P";"Tab2",#N/A,FALSE,"P"}</definedName>
    <definedName name="ll" localSheetId="26" hidden="1">{"Tab1",#N/A,FALSE,"P";"Tab2",#N/A,FALSE,"P"}</definedName>
    <definedName name="ll" localSheetId="29" hidden="1">{"Tab1",#N/A,FALSE,"P";"Tab2",#N/A,FALSE,"P"}</definedName>
    <definedName name="ll" localSheetId="30" hidden="1">{"Tab1",#N/A,FALSE,"P";"Tab2",#N/A,FALSE,"P"}</definedName>
    <definedName name="ll" localSheetId="32" hidden="1">{"Tab1",#N/A,FALSE,"P";"Tab2",#N/A,FALSE,"P"}</definedName>
    <definedName name="ll" localSheetId="33" hidden="1">{"Tab1",#N/A,FALSE,"P";"Tab2",#N/A,FALSE,"P"}</definedName>
    <definedName name="ll" localSheetId="34" hidden="1">{"Tab1",#N/A,FALSE,"P";"Tab2",#N/A,FALSE,"P"}</definedName>
    <definedName name="ll" localSheetId="38"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5" hidden="1">{"Riqfin97",#N/A,FALSE,"Tran";"Riqfinpro",#N/A,FALSE,"Tran"}</definedName>
    <definedName name="lll" localSheetId="26" hidden="1">{"Riqfin97",#N/A,FALSE,"Tran";"Riqfinpro",#N/A,FALSE,"Tran"}</definedName>
    <definedName name="lll" localSheetId="29" hidden="1">{"Riqfin97",#N/A,FALSE,"Tran";"Riqfinpro",#N/A,FALSE,"Tran"}</definedName>
    <definedName name="lll" localSheetId="30" hidden="1">{"Riqfin97",#N/A,FALSE,"Tran";"Riqfinpro",#N/A,FALSE,"Tran"}</definedName>
    <definedName name="lll" localSheetId="32" hidden="1">{"Riqfin97",#N/A,FALSE,"Tran";"Riqfinpro",#N/A,FALSE,"Tran"}</definedName>
    <definedName name="lll" localSheetId="33" hidden="1">{"Riqfin97",#N/A,FALSE,"Tran";"Riqfinpro",#N/A,FALSE,"Tran"}</definedName>
    <definedName name="lll" localSheetId="34" hidden="1">{"Riqfin97",#N/A,FALSE,"Tran";"Riqfinpro",#N/A,FALSE,"Tran"}</definedName>
    <definedName name="lll" localSheetId="38"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5" hidden="1">{"ca",#N/A,FALSE,"Detailed BOP";"ka",#N/A,FALSE,"Detailed BOP";"btl",#N/A,FALSE,"Detailed BOP";#N/A,#N/A,FALSE,"Debt  Stock TBL";"imfprint",#N/A,FALSE,"IMF";"imfdebtservice",#N/A,FALSE,"IMF";"tradeprint",#N/A,FALSE,"Trade"}</definedName>
    <definedName name="m" localSheetId="26"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4"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39">#REF!</definedName>
    <definedName name="MACRO" localSheetId="4">#REF!</definedName>
    <definedName name="MACRO">#REF!</definedName>
    <definedName name="Maturity_NC" localSheetId="39">#REF!</definedName>
    <definedName name="Maturity_NC">#REF!</definedName>
    <definedName name="MIDDLE" localSheetId="39">#REF!</definedName>
    <definedName name="MIDDLE">#REF!</definedName>
    <definedName name="mko" localSheetId="25" hidden="1">{"Main Economic Indicators",#N/A,FALSE,"C"}</definedName>
    <definedName name="mko" localSheetId="26" hidden="1">{"Main Economic Indicators",#N/A,FALSE,"C"}</definedName>
    <definedName name="mko" localSheetId="29" hidden="1">{"Main Economic Indicators",#N/A,FALSE,"C"}</definedName>
    <definedName name="mko" localSheetId="30" hidden="1">{"Main Economic Indicators",#N/A,FALSE,"C"}</definedName>
    <definedName name="mko" localSheetId="32" hidden="1">{"Main Economic Indicators",#N/A,FALSE,"C"}</definedName>
    <definedName name="mko" localSheetId="33" hidden="1">{"Main Economic Indicators",#N/A,FALSE,"C"}</definedName>
    <definedName name="mko" localSheetId="34" hidden="1">{"Main Economic Indicators",#N/A,FALSE,"C"}</definedName>
    <definedName name="mko" localSheetId="38"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5" hidden="1">{"macro",#N/A,FALSE,"Macro";"smq2",#N/A,FALSE,"Data";"smq3",#N/A,FALSE,"Data";"smq4",#N/A,FALSE,"Data";"smq5",#N/A,FALSE,"Data";"smq6",#N/A,FALSE,"Data";"smq7",#N/A,FALSE,"Data";"smq8",#N/A,FALSE,"Data";"smq9",#N/A,FALSE,"Data"}</definedName>
    <definedName name="ml" localSheetId="26"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4"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5" hidden="1">{"Riqfin97",#N/A,FALSE,"Tran";"Riqfinpro",#N/A,FALSE,"Tran"}</definedName>
    <definedName name="mmm" localSheetId="26" hidden="1">{"Riqfin97",#N/A,FALSE,"Tran";"Riqfinpro",#N/A,FALSE,"Tran"}</definedName>
    <definedName name="mmm" localSheetId="29" hidden="1">{"Riqfin97",#N/A,FALSE,"Tran";"Riqfinpro",#N/A,FALSE,"Tran"}</definedName>
    <definedName name="mmm" localSheetId="30" hidden="1">{"Riqfin97",#N/A,FALSE,"Tran";"Riqfinpro",#N/A,FALSE,"Tran"}</definedName>
    <definedName name="mmm" localSheetId="32" hidden="1">{"Riqfin97",#N/A,FALSE,"Tran";"Riqfinpro",#N/A,FALSE,"Tran"}</definedName>
    <definedName name="mmm" localSheetId="33" hidden="1">{"Riqfin97",#N/A,FALSE,"Tran";"Riqfinpro",#N/A,FALSE,"Tran"}</definedName>
    <definedName name="mmm" localSheetId="34" hidden="1">{"Riqfin97",#N/A,FALSE,"Tran";"Riqfinpro",#N/A,FALSE,"Tran"}</definedName>
    <definedName name="mmm" localSheetId="38"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5" hidden="1">{"Tab1",#N/A,FALSE,"P";"Tab2",#N/A,FALSE,"P"}</definedName>
    <definedName name="mmmm" localSheetId="26" hidden="1">{"Tab1",#N/A,FALSE,"P";"Tab2",#N/A,FALSE,"P"}</definedName>
    <definedName name="mmmm" localSheetId="29" hidden="1">{"Tab1",#N/A,FALSE,"P";"Tab2",#N/A,FALSE,"P"}</definedName>
    <definedName name="mmmm" localSheetId="30" hidden="1">{"Tab1",#N/A,FALSE,"P";"Tab2",#N/A,FALSE,"P"}</definedName>
    <definedName name="mmmm" localSheetId="32" hidden="1">{"Tab1",#N/A,FALSE,"P";"Tab2",#N/A,FALSE,"P"}</definedName>
    <definedName name="mmmm" localSheetId="33" hidden="1">{"Tab1",#N/A,FALSE,"P";"Tab2",#N/A,FALSE,"P"}</definedName>
    <definedName name="mmmm" localSheetId="34" hidden="1">{"Tab1",#N/A,FALSE,"P";"Tab2",#N/A,FALSE,"P"}</definedName>
    <definedName name="mmmm" localSheetId="38"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5" hidden="1">{"Riqfin97",#N/A,FALSE,"Tran";"Riqfinpro",#N/A,FALSE,"Tran"}</definedName>
    <definedName name="mmmmmmm" localSheetId="26" hidden="1">{"Riqfin97",#N/A,FALSE,"Tran";"Riqfinpro",#N/A,FALSE,"Tran"}</definedName>
    <definedName name="mmmmmmm" localSheetId="29" hidden="1">{"Riqfin97",#N/A,FALSE,"Tran";"Riqfinpro",#N/A,FALSE,"Tran"}</definedName>
    <definedName name="mmmmmmm" localSheetId="30"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4"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5" hidden="1">{"TRADE_COMP",#N/A,FALSE,"TAB23APP";"BOP",#N/A,FALSE,"TAB6";"DOT",#N/A,FALSE,"TAB24APP";"EXTDEBT",#N/A,FALSE,"TAB25APP"}</definedName>
    <definedName name="mnbv" localSheetId="26" hidden="1">{"TRADE_COMP",#N/A,FALSE,"TAB23APP";"BOP",#N/A,FALSE,"TAB6";"DOT",#N/A,FALSE,"TAB24APP";"EXTDEBT",#N/A,FALSE,"TAB25APP"}</definedName>
    <definedName name="mnbv" localSheetId="29" hidden="1">{"TRADE_COMP",#N/A,FALSE,"TAB23APP";"BOP",#N/A,FALSE,"TAB6";"DOT",#N/A,FALSE,"TAB24APP";"EXTDEBT",#N/A,FALSE,"TAB25APP"}</definedName>
    <definedName name="mnbv" localSheetId="30"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4"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5" hidden="1">{"Main Economic Indicators",#N/A,FALSE,"C"}</definedName>
    <definedName name="n" localSheetId="26" hidden="1">{"Main Economic Indicators",#N/A,FALSE,"C"}</definedName>
    <definedName name="n" localSheetId="29" hidden="1">{"Main Economic Indicators",#N/A,FALSE,"C"}</definedName>
    <definedName name="n" localSheetId="30" hidden="1">{"Main Economic Indicators",#N/A,FALSE,"C"}</definedName>
    <definedName name="n" localSheetId="32" hidden="1">{"Main Economic Indicators",#N/A,FALSE,"C"}</definedName>
    <definedName name="n" localSheetId="33" hidden="1">{"Main Economic Indicators",#N/A,FALSE,"C"}</definedName>
    <definedName name="n" localSheetId="34" hidden="1">{"Main Economic Indicators",#N/A,FALSE,"C"}</definedName>
    <definedName name="n" localSheetId="38"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AMES" localSheetId="31">#REF!</definedName>
    <definedName name="NAMES" localSheetId="39">#REF!</definedName>
    <definedName name="NAMES" localSheetId="13">#REF!</definedName>
    <definedName name="NAMES">#REF!</definedName>
    <definedName name="Net" localSheetId="39">#REF!</definedName>
    <definedName name="Net">#REF!</definedName>
    <definedName name="new" localSheetId="25" hidden="1">{"TBILLS_ALL",#N/A,FALSE,"FITB_all"}</definedName>
    <definedName name="new" localSheetId="26" hidden="1">{"TBILLS_ALL",#N/A,FALSE,"FITB_all"}</definedName>
    <definedName name="new" localSheetId="29" hidden="1">{"TBILLS_ALL",#N/A,FALSE,"FITB_all"}</definedName>
    <definedName name="new" localSheetId="30" hidden="1">{"TBILLS_ALL",#N/A,FALSE,"FITB_all"}</definedName>
    <definedName name="new" localSheetId="32" hidden="1">{"TBILLS_ALL",#N/A,FALSE,"FITB_all"}</definedName>
    <definedName name="new" localSheetId="33" hidden="1">{"TBILLS_ALL",#N/A,FALSE,"FITB_all"}</definedName>
    <definedName name="new" localSheetId="34" hidden="1">{"TBILLS_ALL",#N/A,FALSE,"FITB_all"}</definedName>
    <definedName name="new" localSheetId="38"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5" hidden="1">{"TBILLS_ALL",#N/A,FALSE,"FITB_all"}</definedName>
    <definedName name="newnew" localSheetId="26" hidden="1">{"TBILLS_ALL",#N/A,FALSE,"FITB_all"}</definedName>
    <definedName name="newnew" localSheetId="29" hidden="1">{"TBILLS_ALL",#N/A,FALSE,"FITB_all"}</definedName>
    <definedName name="newnew" localSheetId="30" hidden="1">{"TBILLS_ALL",#N/A,FALSE,"FITB_all"}</definedName>
    <definedName name="newnew" localSheetId="32" hidden="1">{"TBILLS_ALL",#N/A,FALSE,"FITB_all"}</definedName>
    <definedName name="newnew" localSheetId="33" hidden="1">{"TBILLS_ALL",#N/A,FALSE,"FITB_all"}</definedName>
    <definedName name="newnew" localSheetId="34" hidden="1">{"TBILLS_ALL",#N/A,FALSE,"FITB_all"}</definedName>
    <definedName name="newnew" localSheetId="38"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5" hidden="1">{"Riqfin97",#N/A,FALSE,"Tran";"Riqfinpro",#N/A,FALSE,"Tran"}</definedName>
    <definedName name="nn" localSheetId="26" hidden="1">{"Riqfin97",#N/A,FALSE,"Tran";"Riqfinpro",#N/A,FALSE,"Tran"}</definedName>
    <definedName name="nn" localSheetId="29" hidden="1">{"Riqfin97",#N/A,FALSE,"Tran";"Riqfinpro",#N/A,FALSE,"Tran"}</definedName>
    <definedName name="nn" localSheetId="30" hidden="1">{"Riqfin97",#N/A,FALSE,"Tran";"Riqfinpro",#N/A,FALSE,"Tran"}</definedName>
    <definedName name="nn" localSheetId="32" hidden="1">{"Riqfin97",#N/A,FALSE,"Tran";"Riqfinpro",#N/A,FALSE,"Tran"}</definedName>
    <definedName name="nn" localSheetId="33" hidden="1">{"Riqfin97",#N/A,FALSE,"Tran";"Riqfinpro",#N/A,FALSE,"Tran"}</definedName>
    <definedName name="nn" localSheetId="34" hidden="1">{"Riqfin97",#N/A,FALSE,"Tran";"Riqfinpro",#N/A,FALSE,"Tran"}</definedName>
    <definedName name="nn" localSheetId="38"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5" hidden="1">{"Tab1",#N/A,FALSE,"P";"Tab2",#N/A,FALSE,"P"}</definedName>
    <definedName name="nnn" localSheetId="26" hidden="1">{"Tab1",#N/A,FALSE,"P";"Tab2",#N/A,FALSE,"P"}</definedName>
    <definedName name="nnn" localSheetId="29" hidden="1">{"Tab1",#N/A,FALSE,"P";"Tab2",#N/A,FALSE,"P"}</definedName>
    <definedName name="nnn" localSheetId="30" hidden="1">{"Tab1",#N/A,FALSE,"P";"Tab2",#N/A,FALSE,"P"}</definedName>
    <definedName name="nnn" localSheetId="32" hidden="1">{"Tab1",#N/A,FALSE,"P";"Tab2",#N/A,FALSE,"P"}</definedName>
    <definedName name="nnn" localSheetId="33" hidden="1">{"Tab1",#N/A,FALSE,"P";"Tab2",#N/A,FALSE,"P"}</definedName>
    <definedName name="nnn" localSheetId="34" hidden="1">{"Tab1",#N/A,FALSE,"P";"Tab2",#N/A,FALSE,"P"}</definedName>
    <definedName name="nnn" localSheetId="38"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Notes" localSheetId="39">#REF!</definedName>
    <definedName name="Notes" localSheetId="4">#REF!</definedName>
    <definedName name="Notes">#REF!</definedName>
    <definedName name="okm" localSheetId="25" hidden="1">{"macro",#N/A,FALSE,"Macro";"smq2",#N/A,FALSE,"Data";"smq3",#N/A,FALSE,"Data";"smq4",#N/A,FALSE,"Data";"smq5",#N/A,FALSE,"Data";"smq6",#N/A,FALSE,"Data";"smq7",#N/A,FALSE,"Data";"smq8",#N/A,FALSE,"Data";"smq9",#N/A,FALSE,"Data"}</definedName>
    <definedName name="okm" localSheetId="26"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4"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3">'T7'!#REF!</definedName>
    <definedName name="oo" localSheetId="25" hidden="1">{"Riqfin97",#N/A,FALSE,"Tran";"Riqfinpro",#N/A,FALSE,"Tran"}</definedName>
    <definedName name="oo" localSheetId="26" hidden="1">{"Riqfin97",#N/A,FALSE,"Tran";"Riqfinpro",#N/A,FALSE,"Tran"}</definedName>
    <definedName name="oo" localSheetId="29" hidden="1">{"Riqfin97",#N/A,FALSE,"Tran";"Riqfinpro",#N/A,FALSE,"Tran"}</definedName>
    <definedName name="oo" localSheetId="30" hidden="1">{"Riqfin97",#N/A,FALSE,"Tran";"Riqfinpro",#N/A,FALSE,"Tran"}</definedName>
    <definedName name="oo" localSheetId="32" hidden="1">{"Riqfin97",#N/A,FALSE,"Tran";"Riqfinpro",#N/A,FALSE,"Tran"}</definedName>
    <definedName name="oo" localSheetId="33" hidden="1">{"Riqfin97",#N/A,FALSE,"Tran";"Riqfinpro",#N/A,FALSE,"Tran"}</definedName>
    <definedName name="oo" localSheetId="34" hidden="1">{"Riqfin97",#N/A,FALSE,"Tran";"Riqfinpro",#N/A,FALSE,"Tran"}</definedName>
    <definedName name="oo" localSheetId="38"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5" hidden="1">{"Tab1",#N/A,FALSE,"P";"Tab2",#N/A,FALSE,"P"}</definedName>
    <definedName name="ooo" localSheetId="26" hidden="1">{"Tab1",#N/A,FALSE,"P";"Tab2",#N/A,FALSE,"P"}</definedName>
    <definedName name="ooo" localSheetId="29" hidden="1">{"Tab1",#N/A,FALSE,"P";"Tab2",#N/A,FALSE,"P"}</definedName>
    <definedName name="ooo" localSheetId="30" hidden="1">{"Tab1",#N/A,FALSE,"P";"Tab2",#N/A,FALSE,"P"}</definedName>
    <definedName name="ooo" localSheetId="32" hidden="1">{"Tab1",#N/A,FALSE,"P";"Tab2",#N/A,FALSE,"P"}</definedName>
    <definedName name="ooo" localSheetId="33" hidden="1">{"Tab1",#N/A,FALSE,"P";"Tab2",#N/A,FALSE,"P"}</definedName>
    <definedName name="ooo" localSheetId="34" hidden="1">{"Tab1",#N/A,FALSE,"P";"Tab2",#N/A,FALSE,"P"}</definedName>
    <definedName name="ooo" localSheetId="38"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5" hidden="1">{"Riqfin97",#N/A,FALSE,"Tran";"Riqfinpro",#N/A,FALSE,"Tran"}</definedName>
    <definedName name="p" localSheetId="26" hidden="1">{"Riqfin97",#N/A,FALSE,"Tran";"Riqfinpro",#N/A,FALSE,"Tran"}</definedName>
    <definedName name="p" localSheetId="29" hidden="1">{"Riqfin97",#N/A,FALSE,"Tran";"Riqfinpro",#N/A,FALSE,"Tran"}</definedName>
    <definedName name="p" localSheetId="30" hidden="1">{"Riqfin97",#N/A,FALSE,"Tran";"Riqfinpro",#N/A,FALSE,"Tran"}</definedName>
    <definedName name="p" localSheetId="32" hidden="1">{"Riqfin97",#N/A,FALSE,"Tran";"Riqfinpro",#N/A,FALSE,"Tran"}</definedName>
    <definedName name="p" localSheetId="33" hidden="1">{"Riqfin97",#N/A,FALSE,"Tran";"Riqfinpro",#N/A,FALSE,"Tran"}</definedName>
    <definedName name="p" localSheetId="34" hidden="1">{"Riqfin97",#N/A,FALSE,"Tran";"Riqfinpro",#N/A,FALSE,"Tran"}</definedName>
    <definedName name="p" localSheetId="38"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5" hidden="1">{"Tab1",#N/A,FALSE,"P";"Tab2",#N/A,FALSE,"P"}</definedName>
    <definedName name="po" localSheetId="26" hidden="1">{"Tab1",#N/A,FALSE,"P";"Tab2",#N/A,FALSE,"P"}</definedName>
    <definedName name="po" localSheetId="29" hidden="1">{"Tab1",#N/A,FALSE,"P";"Tab2",#N/A,FALSE,"P"}</definedName>
    <definedName name="po" localSheetId="30" hidden="1">{"Tab1",#N/A,FALSE,"P";"Tab2",#N/A,FALSE,"P"}</definedName>
    <definedName name="po" localSheetId="32" hidden="1">{"Tab1",#N/A,FALSE,"P";"Tab2",#N/A,FALSE,"P"}</definedName>
    <definedName name="po" localSheetId="33" hidden="1">{"Tab1",#N/A,FALSE,"P";"Tab2",#N/A,FALSE,"P"}</definedName>
    <definedName name="po" localSheetId="34" hidden="1">{"Tab1",#N/A,FALSE,"P";"Tab2",#N/A,FALSE,"P"}</definedName>
    <definedName name="po" localSheetId="38"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5" hidden="1">{"Riqfin97",#N/A,FALSE,"Tran";"Riqfinpro",#N/A,FALSE,"Tran"}</definedName>
    <definedName name="pp" localSheetId="26" hidden="1">{"Riqfin97",#N/A,FALSE,"Tran";"Riqfinpro",#N/A,FALSE,"Tran"}</definedName>
    <definedName name="pp" localSheetId="29" hidden="1">{"Riqfin97",#N/A,FALSE,"Tran";"Riqfinpro",#N/A,FALSE,"Tran"}</definedName>
    <definedName name="pp" localSheetId="30" hidden="1">{"Riqfin97",#N/A,FALSE,"Tran";"Riqfinpro",#N/A,FALSE,"Tran"}</definedName>
    <definedName name="pp" localSheetId="32" hidden="1">{"Riqfin97",#N/A,FALSE,"Tran";"Riqfinpro",#N/A,FALSE,"Tran"}</definedName>
    <definedName name="pp" localSheetId="33" hidden="1">{"Riqfin97",#N/A,FALSE,"Tran";"Riqfinpro",#N/A,FALSE,"Tran"}</definedName>
    <definedName name="pp" localSheetId="34" hidden="1">{"Riqfin97",#N/A,FALSE,"Tran";"Riqfinpro",#N/A,FALSE,"Tran"}</definedName>
    <definedName name="pp" localSheetId="38"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5" hidden="1">{"Riqfin97",#N/A,FALSE,"Tran";"Riqfinpro",#N/A,FALSE,"Tran"}</definedName>
    <definedName name="ppp" localSheetId="26" hidden="1">{"Riqfin97",#N/A,FALSE,"Tran";"Riqfinpro",#N/A,FALSE,"Tran"}</definedName>
    <definedName name="ppp" localSheetId="29" hidden="1">{"Riqfin97",#N/A,FALSE,"Tran";"Riqfinpro",#N/A,FALSE,"Tran"}</definedName>
    <definedName name="ppp" localSheetId="30" hidden="1">{"Riqfin97",#N/A,FALSE,"Tran";"Riqfinpro",#N/A,FALSE,"Tran"}</definedName>
    <definedName name="ppp" localSheetId="32" hidden="1">{"Riqfin97",#N/A,FALSE,"Tran";"Riqfinpro",#N/A,FALSE,"Tran"}</definedName>
    <definedName name="ppp" localSheetId="33" hidden="1">{"Riqfin97",#N/A,FALSE,"Tran";"Riqfinpro",#N/A,FALSE,"Tran"}</definedName>
    <definedName name="ppp" localSheetId="34" hidden="1">{"Riqfin97",#N/A,FALSE,"Tran";"Riqfinpro",#N/A,FALSE,"Tran"}</definedName>
    <definedName name="ppp" localSheetId="38"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_xlnm.Print_Area" localSheetId="31">#REF!</definedName>
    <definedName name="_xlnm.Print_Area" localSheetId="39">#REF!</definedName>
    <definedName name="_xlnm.Print_Area" localSheetId="4">#REF!</definedName>
    <definedName name="_xlnm.Print_Area">#REF!</definedName>
    <definedName name="Print_Area_MI" localSheetId="31">#REF!</definedName>
    <definedName name="Print_Area_MI" localSheetId="39">#REF!</definedName>
    <definedName name="Print_Area_MI" localSheetId="13">#REF!</definedName>
    <definedName name="Print_Area_MI">#REF!</definedName>
    <definedName name="Prog_2001_Nov_draft" localSheetId="25" hidden="1">{"CBA",#N/A,FALSE,"TAB4";"MS",#N/A,FALSE,"TAB5";"BANKLOANS",#N/A,FALSE,"TAB21APP ";"INTEREST",#N/A,FALSE,"TAB22APP"}</definedName>
    <definedName name="Prog_2001_Nov_draft" localSheetId="26"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4"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5" hidden="1">{"macroa",#N/A,FALSE,"Macro";"suma2",#N/A,FALSE,"Data";"suma3",#N/A,FALSE,"Data";"suma4",#N/A,FALSE,"Data";"suma5",#N/A,FALSE,"Data";"suma6",#N/A,FALSE,"Data";"suma7",#N/A,FALSE,"Data";"suma8",#N/A,FALSE,"Data";"suma9",#N/A,FALSE,"Data"}</definedName>
    <definedName name="qwe" localSheetId="26"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4"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5" hidden="1">{"Tab1",#N/A,FALSE,"P";"Tab2",#N/A,FALSE,"P"}</definedName>
    <definedName name="qwer" localSheetId="26" hidden="1">{"Tab1",#N/A,FALSE,"P";"Tab2",#N/A,FALSE,"P"}</definedName>
    <definedName name="qwer" localSheetId="29" hidden="1">{"Tab1",#N/A,FALSE,"P";"Tab2",#N/A,FALSE,"P"}</definedName>
    <definedName name="qwer" localSheetId="30" hidden="1">{"Tab1",#N/A,FALSE,"P";"Tab2",#N/A,FALSE,"P"}</definedName>
    <definedName name="qwer" localSheetId="32" hidden="1">{"Tab1",#N/A,FALSE,"P";"Tab2",#N/A,FALSE,"P"}</definedName>
    <definedName name="qwer" localSheetId="33" hidden="1">{"Tab1",#N/A,FALSE,"P";"Tab2",#N/A,FALSE,"P"}</definedName>
    <definedName name="qwer" localSheetId="34" hidden="1">{"Tab1",#N/A,FALSE,"P";"Tab2",#N/A,FALSE,"P"}</definedName>
    <definedName name="qwer" localSheetId="38"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ange_Country" localSheetId="39">#REF!</definedName>
    <definedName name="Range_Country" localSheetId="4">#REF!</definedName>
    <definedName name="Range_Country">#REF!</definedName>
    <definedName name="Range_DownloadAnnual" localSheetId="4">#REF!</definedName>
    <definedName name="Range_DownloadAnnual">#REF!</definedName>
    <definedName name="Range_DownloadDateTime" localSheetId="39">#REF!</definedName>
    <definedName name="Range_DownloadDateTime">#REF!</definedName>
    <definedName name="Range_DownloadMonth">#REF!</definedName>
    <definedName name="Range_DownloadQuarter">#REF!</definedName>
    <definedName name="Range_ReportFormName" localSheetId="39">#REF!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39">#REF!</definedName>
    <definedName name="ro_l" localSheetId="13">#REF!</definedName>
    <definedName name="ro_l">#REF!</definedName>
    <definedName name="Ro_lun">#REF!</definedName>
    <definedName name="ROm" localSheetId="39">#REF!</definedName>
    <definedName name="ROm" localSheetId="13">#REF!</definedName>
    <definedName name="ROm">#REF!</definedName>
    <definedName name="rr" localSheetId="25" hidden="1">{"Riqfin97",#N/A,FALSE,"Tran";"Riqfinpro",#N/A,FALSE,"Tran"}</definedName>
    <definedName name="rr" localSheetId="26" hidden="1">{"Riqfin97",#N/A,FALSE,"Tran";"Riqfinpro",#N/A,FALSE,"Tran"}</definedName>
    <definedName name="rr" localSheetId="29" hidden="1">{"Riqfin97",#N/A,FALSE,"Tran";"Riqfinpro",#N/A,FALSE,"Tran"}</definedName>
    <definedName name="rr" localSheetId="30" hidden="1">{"Riqfin97",#N/A,FALSE,"Tran";"Riqfinpro",#N/A,FALSE,"Tran"}</definedName>
    <definedName name="rr" localSheetId="32" hidden="1">{"Riqfin97",#N/A,FALSE,"Tran";"Riqfinpro",#N/A,FALSE,"Tran"}</definedName>
    <definedName name="rr" localSheetId="33" hidden="1">{"Riqfin97",#N/A,FALSE,"Tran";"Riqfinpro",#N/A,FALSE,"Tran"}</definedName>
    <definedName name="rr" localSheetId="34" hidden="1">{"Riqfin97",#N/A,FALSE,"Tran";"Riqfinpro",#N/A,FALSE,"Tran"}</definedName>
    <definedName name="rr" localSheetId="38"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5" hidden="1">{"Riqfin97",#N/A,FALSE,"Tran";"Riqfinpro",#N/A,FALSE,"Tran"}</definedName>
    <definedName name="rrr" localSheetId="26" hidden="1">{"Riqfin97",#N/A,FALSE,"Tran";"Riqfinpro",#N/A,FALSE,"Tran"}</definedName>
    <definedName name="rrr" localSheetId="29" hidden="1">{"Riqfin97",#N/A,FALSE,"Tran";"Riqfinpro",#N/A,FALSE,"Tran"}</definedName>
    <definedName name="rrr" localSheetId="30" hidden="1">{"Riqfin97",#N/A,FALSE,"Tran";"Riqfinpro",#N/A,FALSE,"Tran"}</definedName>
    <definedName name="rrr" localSheetId="32" hidden="1">{"Riqfin97",#N/A,FALSE,"Tran";"Riqfinpro",#N/A,FALSE,"Tran"}</definedName>
    <definedName name="rrr" localSheetId="33" hidden="1">{"Riqfin97",#N/A,FALSE,"Tran";"Riqfinpro",#N/A,FALSE,"Tran"}</definedName>
    <definedName name="rrr" localSheetId="34" hidden="1">{"Riqfin97",#N/A,FALSE,"Tran";"Riqfinpro",#N/A,FALSE,"Tran"}</definedName>
    <definedName name="rrr" localSheetId="38"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5" hidden="1">{"BOP_TAB",#N/A,FALSE,"N";"MIDTERM_TAB",#N/A,FALSE,"O";"FUND_CRED",#N/A,FALSE,"P";"DEBT_TAB1",#N/A,FALSE,"Q";"DEBT_TAB2",#N/A,FALSE,"Q";"FORFIN_TAB1",#N/A,FALSE,"R";"FORFIN_TAB2",#N/A,FALSE,"R";"BOP_ANALY",#N/A,FALSE,"U"}</definedName>
    <definedName name="rs" localSheetId="26"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4"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5" hidden="1">{"Main Economic Indicators",#N/A,FALSE,"C"}</definedName>
    <definedName name="rtr" localSheetId="26" hidden="1">{"Main Economic Indicators",#N/A,FALSE,"C"}</definedName>
    <definedName name="rtr" localSheetId="29" hidden="1">{"Main Economic Indicators",#N/A,FALSE,"C"}</definedName>
    <definedName name="rtr" localSheetId="30" hidden="1">{"Main Economic Indicators",#N/A,FALSE,"C"}</definedName>
    <definedName name="rtr" localSheetId="32" hidden="1">{"Main Economic Indicators",#N/A,FALSE,"C"}</definedName>
    <definedName name="rtr" localSheetId="33" hidden="1">{"Main Economic Indicators",#N/A,FALSE,"C"}</definedName>
    <definedName name="rtr" localSheetId="34" hidden="1">{"Main Economic Indicators",#N/A,FALSE,"C"}</definedName>
    <definedName name="rtr" localSheetId="38"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5" hidden="1">{"Main Economic Indicators",#N/A,FALSE,"C"}</definedName>
    <definedName name="rtre" localSheetId="26" hidden="1">{"Main Economic Indicators",#N/A,FALSE,"C"}</definedName>
    <definedName name="rtre" localSheetId="29" hidden="1">{"Main Economic Indicators",#N/A,FALSE,"C"}</definedName>
    <definedName name="rtre" localSheetId="30" hidden="1">{"Main Economic Indicators",#N/A,FALSE,"C"}</definedName>
    <definedName name="rtre" localSheetId="32" hidden="1">{"Main Economic Indicators",#N/A,FALSE,"C"}</definedName>
    <definedName name="rtre" localSheetId="33" hidden="1">{"Main Economic Indicators",#N/A,FALSE,"C"}</definedName>
    <definedName name="rtre" localSheetId="34" hidden="1">{"Main Economic Indicators",#N/A,FALSE,"C"}</definedName>
    <definedName name="rtre" localSheetId="38"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u">#REF!</definedName>
    <definedName name="ru_d">#REF!</definedName>
    <definedName name="Ru_l" localSheetId="39">#REF!</definedName>
    <definedName name="Ru_l" localSheetId="13">#REF!</definedName>
    <definedName name="Ru_l">#REF!</definedName>
    <definedName name="Rwvu.Print." hidden="1">#N/A</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5" hidden="1">{"TBILLS_ALL",#N/A,FALSE,"FITB_all"}</definedName>
    <definedName name="ryy" localSheetId="26" hidden="1">{"TBILLS_ALL",#N/A,FALSE,"FITB_all"}</definedName>
    <definedName name="ryy" localSheetId="29" hidden="1">{"TBILLS_ALL",#N/A,FALSE,"FITB_all"}</definedName>
    <definedName name="ryy" localSheetId="30" hidden="1">{"TBILLS_ALL",#N/A,FALSE,"FITB_all"}</definedName>
    <definedName name="ryy" localSheetId="32" hidden="1">{"TBILLS_ALL",#N/A,FALSE,"FITB_all"}</definedName>
    <definedName name="ryy" localSheetId="33" hidden="1">{"TBILLS_ALL",#N/A,FALSE,"FITB_all"}</definedName>
    <definedName name="ryy" localSheetId="34" hidden="1">{"TBILLS_ALL",#N/A,FALSE,"FITB_all"}</definedName>
    <definedName name="ryy" localSheetId="38"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9" hidden="1">#REF!</definedName>
    <definedName name="s" localSheetId="39" hidden="1">#REF!</definedName>
    <definedName name="s" localSheetId="42" hidden="1">#REF!</definedName>
    <definedName name="s" localSheetId="6" hidden="1">#REF!</definedName>
    <definedName name="s" hidden="1">#REF!</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5" hidden="1">{"Riqfin97",#N/A,FALSE,"Tran";"Riqfinpro",#N/A,FALSE,"Tran"}</definedName>
    <definedName name="sdf" localSheetId="26" hidden="1">{"Riqfin97",#N/A,FALSE,"Tran";"Riqfinpro",#N/A,FALSE,"Tran"}</definedName>
    <definedName name="sdf" localSheetId="29" hidden="1">{"Riqfin97",#N/A,FALSE,"Tran";"Riqfinpro",#N/A,FALSE,"Tran"}</definedName>
    <definedName name="sdf" localSheetId="30" hidden="1">{"Riqfin97",#N/A,FALSE,"Tran";"Riqfinpro",#N/A,FALSE,"Tran"}</definedName>
    <definedName name="sdf" localSheetId="32" hidden="1">{"Riqfin97",#N/A,FALSE,"Tran";"Riqfinpro",#N/A,FALSE,"Tran"}</definedName>
    <definedName name="sdf" localSheetId="33" hidden="1">{"Riqfin97",#N/A,FALSE,"Tran";"Riqfinpro",#N/A,FALSE,"Tran"}</definedName>
    <definedName name="sdf" localSheetId="34" hidden="1">{"Riqfin97",#N/A,FALSE,"Tran";"Riqfinpro",#N/A,FALSE,"Tran"}</definedName>
    <definedName name="sdf" localSheetId="38"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5" hidden="1">{"macro",#N/A,FALSE,"Macro";"smq2",#N/A,FALSE,"Data";"smq3",#N/A,FALSE,"Data";"smq4",#N/A,FALSE,"Data";"smq5",#N/A,FALSE,"Data";"smq6",#N/A,FALSE,"Data";"smq7",#N/A,FALSE,"Data";"smq8",#N/A,FALSE,"Data";"smq9",#N/A,FALSE,"Data"}</definedName>
    <definedName name="sdhighaoidfj" localSheetId="26"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4"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6"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4"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5" hidden="1">{"Tab1",#N/A,FALSE,"P";"Tab2",#N/A,FALSE,"P"}</definedName>
    <definedName name="sfcbn" localSheetId="26" hidden="1">{"Tab1",#N/A,FALSE,"P";"Tab2",#N/A,FALSE,"P"}</definedName>
    <definedName name="sfcbn" localSheetId="29" hidden="1">{"Tab1",#N/A,FALSE,"P";"Tab2",#N/A,FALSE,"P"}</definedName>
    <definedName name="sfcbn" localSheetId="30" hidden="1">{"Tab1",#N/A,FALSE,"P";"Tab2",#N/A,FALSE,"P"}</definedName>
    <definedName name="sfcbn" localSheetId="32" hidden="1">{"Tab1",#N/A,FALSE,"P";"Tab2",#N/A,FALSE,"P"}</definedName>
    <definedName name="sfcbn" localSheetId="33" hidden="1">{"Tab1",#N/A,FALSE,"P";"Tab2",#N/A,FALSE,"P"}</definedName>
    <definedName name="sfcbn" localSheetId="34" hidden="1">{"Tab1",#N/A,FALSE,"P";"Tab2",#N/A,FALSE,"P"}</definedName>
    <definedName name="sfcbn" localSheetId="38"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5" hidden="1">{"CBA",#N/A,FALSE,"TAB4";"MS",#N/A,FALSE,"TAB5";"BANKLOANS",#N/A,FALSE,"TAB21APP ";"INTEREST",#N/A,FALSE,"TAB22APP"}</definedName>
    <definedName name="sraff" localSheetId="26" hidden="1">{"CBA",#N/A,FALSE,"TAB4";"MS",#N/A,FALSE,"TAB5";"BANKLOANS",#N/A,FALSE,"TAB21APP ";"INTEREST",#N/A,FALSE,"TAB22APP"}</definedName>
    <definedName name="sraff" localSheetId="29" hidden="1">{"CBA",#N/A,FALSE,"TAB4";"MS",#N/A,FALSE,"TAB5";"BANKLOANS",#N/A,FALSE,"TAB21APP ";"INTEREST",#N/A,FALSE,"TAB22APP"}</definedName>
    <definedName name="sraff" localSheetId="30"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4"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TB_Ro" localSheetId="39">#REF!</definedName>
    <definedName name="SRTB_Ro" localSheetId="4">#REF!</definedName>
    <definedName name="SRTB_Ro" localSheetId="13">#REF!</definedName>
    <definedName name="SRTB_Ro">#REF!</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39">#REF!</definedName>
    <definedName name="STOP" localSheetId="4">#REF!</definedName>
    <definedName name="STOP">#REF!</definedName>
    <definedName name="Tabelul_8" localSheetId="23">'T7'!$B$3</definedName>
    <definedName name="Table1" localSheetId="39">#REF!</definedName>
    <definedName name="Table1" localSheetId="4">#REF!</definedName>
    <definedName name="Table1">#REF!</definedName>
    <definedName name="Table2" localSheetId="39">#REF!</definedName>
    <definedName name="Table2">#REF!</definedName>
    <definedName name="teset" localSheetId="25" hidden="1">{#N/A,#N/A,FALSE,"SimInp1";#N/A,#N/A,FALSE,"SimInp2";#N/A,#N/A,FALSE,"SimOut1";#N/A,#N/A,FALSE,"SimOut2";#N/A,#N/A,FALSE,"SimOut3";#N/A,#N/A,FALSE,"SimOut4";#N/A,#N/A,FALSE,"SimOut5"}</definedName>
    <definedName name="teset" localSheetId="26"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4"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5" hidden="1">{"TBILLS_ALL",#N/A,FALSE,"FITB_all"}</definedName>
    <definedName name="test10" localSheetId="26" hidden="1">{"TBILLS_ALL",#N/A,FALSE,"FITB_all"}</definedName>
    <definedName name="test10" localSheetId="29" hidden="1">{"TBILLS_ALL",#N/A,FALSE,"FITB_all"}</definedName>
    <definedName name="test10" localSheetId="30" hidden="1">{"TBILLS_ALL",#N/A,FALSE,"FITB_all"}</definedName>
    <definedName name="test10" localSheetId="32" hidden="1">{"TBILLS_ALL",#N/A,FALSE,"FITB_all"}</definedName>
    <definedName name="test10" localSheetId="33" hidden="1">{"TBILLS_ALL",#N/A,FALSE,"FITB_all"}</definedName>
    <definedName name="test10" localSheetId="34" hidden="1">{"TBILLS_ALL",#N/A,FALSE,"FITB_all"}</definedName>
    <definedName name="test10" localSheetId="38"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5" hidden="1">{"WEO",#N/A,FALSE,"T"}</definedName>
    <definedName name="test11" localSheetId="26" hidden="1">{"WEO",#N/A,FALSE,"T"}</definedName>
    <definedName name="test11" localSheetId="29" hidden="1">{"WEO",#N/A,FALSE,"T"}</definedName>
    <definedName name="test11" localSheetId="30" hidden="1">{"WEO",#N/A,FALSE,"T"}</definedName>
    <definedName name="test11" localSheetId="32" hidden="1">{"WEO",#N/A,FALSE,"T"}</definedName>
    <definedName name="test11" localSheetId="33" hidden="1">{"WEO",#N/A,FALSE,"T"}</definedName>
    <definedName name="test11" localSheetId="34" hidden="1">{"WEO",#N/A,FALSE,"T"}</definedName>
    <definedName name="test11" localSheetId="38"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5" hidden="1">{"partial screen",#N/A,FALSE,"State_Gov't"}</definedName>
    <definedName name="test12" localSheetId="26" hidden="1">{"partial screen",#N/A,FALSE,"State_Gov't"}</definedName>
    <definedName name="test12" localSheetId="29" hidden="1">{"partial screen",#N/A,FALSE,"State_Gov't"}</definedName>
    <definedName name="test12" localSheetId="30" hidden="1">{"partial screen",#N/A,FALSE,"State_Gov't"}</definedName>
    <definedName name="test12" localSheetId="32" hidden="1">{"partial screen",#N/A,FALSE,"State_Gov't"}</definedName>
    <definedName name="test12" localSheetId="33" hidden="1">{"partial screen",#N/A,FALSE,"State_Gov't"}</definedName>
    <definedName name="test12" localSheetId="34" hidden="1">{"partial screen",#N/A,FALSE,"State_Gov't"}</definedName>
    <definedName name="test12" localSheetId="38"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5" hidden="1">{"TRADE_COMP",#N/A,FALSE,"TAB23APP";"BOP",#N/A,FALSE,"TAB6";"DOT",#N/A,FALSE,"TAB24APP";"EXTDEBT",#N/A,FALSE,"TAB25APP"}</definedName>
    <definedName name="test2" localSheetId="26" hidden="1">{"TRADE_COMP",#N/A,FALSE,"TAB23APP";"BOP",#N/A,FALSE,"TAB6";"DOT",#N/A,FALSE,"TAB24APP";"EXTDEBT",#N/A,FALSE,"TAB25APP"}</definedName>
    <definedName name="test2" localSheetId="29" hidden="1">{"TRADE_COMP",#N/A,FALSE,"TAB23APP";"BOP",#N/A,FALSE,"TAB6";"DOT",#N/A,FALSE,"TAB24APP";"EXTDEBT",#N/A,FALSE,"TAB25APP"}</definedName>
    <definedName name="test2" localSheetId="30"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4"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5" hidden="1">{"BOP_TAB",#N/A,FALSE,"N";"MIDTERM_TAB",#N/A,FALSE,"O"}</definedName>
    <definedName name="test4" localSheetId="26" hidden="1">{"BOP_TAB",#N/A,FALSE,"N";"MIDTERM_TAB",#N/A,FALSE,"O"}</definedName>
    <definedName name="test4" localSheetId="29" hidden="1">{"BOP_TAB",#N/A,FALSE,"N";"MIDTERM_TAB",#N/A,FALSE,"O"}</definedName>
    <definedName name="test4" localSheetId="30" hidden="1">{"BOP_TAB",#N/A,FALSE,"N";"MIDTERM_TAB",#N/A,FALSE,"O"}</definedName>
    <definedName name="test4" localSheetId="32" hidden="1">{"BOP_TAB",#N/A,FALSE,"N";"MIDTERM_TAB",#N/A,FALSE,"O"}</definedName>
    <definedName name="test4" localSheetId="33" hidden="1">{"BOP_TAB",#N/A,FALSE,"N";"MIDTERM_TAB",#N/A,FALSE,"O"}</definedName>
    <definedName name="test4" localSheetId="34" hidden="1">{"BOP_TAB",#N/A,FALSE,"N";"MIDTERM_TAB",#N/A,FALSE,"O"}</definedName>
    <definedName name="test4" localSheetId="38"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5" hidden="1">{"BOP_TAB",#N/A,FALSE,"N";"MIDTERM_TAB",#N/A,FALSE,"O";"FUND_CRED",#N/A,FALSE,"P";"DEBT_TAB1",#N/A,FALSE,"Q";"DEBT_TAB2",#N/A,FALSE,"Q";"FORFIN_TAB1",#N/A,FALSE,"R";"FORFIN_TAB2",#N/A,FALSE,"R";"BOP_ANALY",#N/A,FALSE,"U"}</definedName>
    <definedName name="test6" localSheetId="26"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4"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5" hidden="1">{"TAB_2",#N/A,FALSE,"A";"DOC",#N/A,FALSE,"DOC";"TAB6_SRBP",#N/A,FALSE,"SR-BP (2)";"TAB_6",#N/A,FALSE,"A";"TAB6_SRBP",#N/A,FALSE,"SR-BP (2)";"SFUNDREV",#N/A,FALSE,"S.Fund Rev";"Tab_arrears",#N/A,FALSE,"Sheet2";"SR_REVEXP",#N/A,FALSE,"Sheet3"}</definedName>
    <definedName name="test7" localSheetId="26"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4"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5" hidden="1">{"MONA",#N/A,FALSE,"S"}</definedName>
    <definedName name="test8" localSheetId="26" hidden="1">{"MONA",#N/A,FALSE,"S"}</definedName>
    <definedName name="test8" localSheetId="29" hidden="1">{"MONA",#N/A,FALSE,"S"}</definedName>
    <definedName name="test8" localSheetId="30" hidden="1">{"MONA",#N/A,FALSE,"S"}</definedName>
    <definedName name="test8" localSheetId="32" hidden="1">{"MONA",#N/A,FALSE,"S"}</definedName>
    <definedName name="test8" localSheetId="33" hidden="1">{"MONA",#N/A,FALSE,"S"}</definedName>
    <definedName name="test8" localSheetId="34" hidden="1">{"MONA",#N/A,FALSE,"S"}</definedName>
    <definedName name="test8" localSheetId="38"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5" hidden="1">{"partial screen",#N/A,FALSE,"State_Gov't"}</definedName>
    <definedName name="test9" localSheetId="26" hidden="1">{"partial screen",#N/A,FALSE,"State_Gov't"}</definedName>
    <definedName name="test9" localSheetId="29" hidden="1">{"partial screen",#N/A,FALSE,"State_Gov't"}</definedName>
    <definedName name="test9" localSheetId="30" hidden="1">{"partial screen",#N/A,FALSE,"State_Gov't"}</definedName>
    <definedName name="test9" localSheetId="32" hidden="1">{"partial screen",#N/A,FALSE,"State_Gov't"}</definedName>
    <definedName name="test9" localSheetId="33" hidden="1">{"partial screen",#N/A,FALSE,"State_Gov't"}</definedName>
    <definedName name="test9" localSheetId="34" hidden="1">{"partial screen",#N/A,FALSE,"State_Gov't"}</definedName>
    <definedName name="test9" localSheetId="38"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5" hidden="1">{"CBA",#N/A,FALSE,"TAB4";"MS",#N/A,FALSE,"TAB5";"BANKLOANS",#N/A,FALSE,"TAB21APP ";"INTEREST",#N/A,FALSE,"TAB22APP"}</definedName>
    <definedName name="ts" localSheetId="26" hidden="1">{"CBA",#N/A,FALSE,"TAB4";"MS",#N/A,FALSE,"TAB5";"BANKLOANS",#N/A,FALSE,"TAB21APP ";"INTEREST",#N/A,FALSE,"TAB22APP"}</definedName>
    <definedName name="ts" localSheetId="29" hidden="1">{"CBA",#N/A,FALSE,"TAB4";"MS",#N/A,FALSE,"TAB5";"BANKLOANS",#N/A,FALSE,"TAB21APP ";"INTEREST",#N/A,FALSE,"TAB22APP"}</definedName>
    <definedName name="ts" localSheetId="30"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4"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5" hidden="1">{"Tab1",#N/A,FALSE,"P";"Tab2",#N/A,FALSE,"P"}</definedName>
    <definedName name="tt" localSheetId="26" hidden="1">{"Tab1",#N/A,FALSE,"P";"Tab2",#N/A,FALSE,"P"}</definedName>
    <definedName name="tt" localSheetId="29" hidden="1">{"Tab1",#N/A,FALSE,"P";"Tab2",#N/A,FALSE,"P"}</definedName>
    <definedName name="tt" localSheetId="30" hidden="1">{"Tab1",#N/A,FALSE,"P";"Tab2",#N/A,FALSE,"P"}</definedName>
    <definedName name="tt" localSheetId="32" hidden="1">{"Tab1",#N/A,FALSE,"P";"Tab2",#N/A,FALSE,"P"}</definedName>
    <definedName name="tt" localSheetId="33" hidden="1">{"Tab1",#N/A,FALSE,"P";"Tab2",#N/A,FALSE,"P"}</definedName>
    <definedName name="tt" localSheetId="34" hidden="1">{"Tab1",#N/A,FALSE,"P";"Tab2",#N/A,FALSE,"P"}</definedName>
    <definedName name="tt" localSheetId="38"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5" hidden="1">{"Tab1",#N/A,FALSE,"P";"Tab2",#N/A,FALSE,"P"}</definedName>
    <definedName name="ttt" localSheetId="26" hidden="1">{"Tab1",#N/A,FALSE,"P";"Tab2",#N/A,FALSE,"P"}</definedName>
    <definedName name="ttt" localSheetId="29" hidden="1">{"Tab1",#N/A,FALSE,"P";"Tab2",#N/A,FALSE,"P"}</definedName>
    <definedName name="ttt" localSheetId="30" hidden="1">{"Tab1",#N/A,FALSE,"P";"Tab2",#N/A,FALSE,"P"}</definedName>
    <definedName name="ttt" localSheetId="32" hidden="1">{"Tab1",#N/A,FALSE,"P";"Tab2",#N/A,FALSE,"P"}</definedName>
    <definedName name="ttt" localSheetId="33" hidden="1">{"Tab1",#N/A,FALSE,"P";"Tab2",#N/A,FALSE,"P"}</definedName>
    <definedName name="ttt" localSheetId="34" hidden="1">{"Tab1",#N/A,FALSE,"P";"Tab2",#N/A,FALSE,"P"}</definedName>
    <definedName name="ttt" localSheetId="38"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5" hidden="1">{"Tab1",#N/A,FALSE,"P";"Tab2",#N/A,FALSE,"P"}</definedName>
    <definedName name="tyui" localSheetId="26" hidden="1">{"Tab1",#N/A,FALSE,"P";"Tab2",#N/A,FALSE,"P"}</definedName>
    <definedName name="tyui" localSheetId="29" hidden="1">{"Tab1",#N/A,FALSE,"P";"Tab2",#N/A,FALSE,"P"}</definedName>
    <definedName name="tyui" localSheetId="30" hidden="1">{"Tab1",#N/A,FALSE,"P";"Tab2",#N/A,FALSE,"P"}</definedName>
    <definedName name="tyui" localSheetId="32" hidden="1">{"Tab1",#N/A,FALSE,"P";"Tab2",#N/A,FALSE,"P"}</definedName>
    <definedName name="tyui" localSheetId="33" hidden="1">{"Tab1",#N/A,FALSE,"P";"Tab2",#N/A,FALSE,"P"}</definedName>
    <definedName name="tyui" localSheetId="34" hidden="1">{"Tab1",#N/A,FALSE,"P";"Tab2",#N/A,FALSE,"P"}</definedName>
    <definedName name="tyui" localSheetId="38"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5" hidden="1">{"TRADE_COMP",#N/A,FALSE,"TAB23APP";"BOP",#N/A,FALSE,"TAB6";"DOT",#N/A,FALSE,"TAB24APP";"EXTDEBT",#N/A,FALSE,"TAB25APP"}</definedName>
    <definedName name="uio" localSheetId="26" hidden="1">{"TRADE_COMP",#N/A,FALSE,"TAB23APP";"BOP",#N/A,FALSE,"TAB6";"DOT",#N/A,FALSE,"TAB24APP";"EXTDEBT",#N/A,FALSE,"TAB25APP"}</definedName>
    <definedName name="uio" localSheetId="29" hidden="1">{"TRADE_COMP",#N/A,FALSE,"TAB23APP";"BOP",#N/A,FALSE,"TAB6";"DOT",#N/A,FALSE,"TAB24APP";"EXTDEBT",#N/A,FALSE,"TAB25APP"}</definedName>
    <definedName name="uio" localSheetId="30"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4"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5" hidden="1">{"mt1",#N/A,FALSE,"Debt";"mt2",#N/A,FALSE,"Debt";"mt3",#N/A,FALSE,"Debt";"mt4",#N/A,FALSE,"Debt";"mt5",#N/A,FALSE,"Debt";"mt6",#N/A,FALSE,"Debt";"mt7",#N/A,FALSE,"Debt"}</definedName>
    <definedName name="uiop" localSheetId="26"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4"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5" hidden="1">{"Main Economic Indicators",#N/A,FALSE,"C"}</definedName>
    <definedName name="uop" localSheetId="26" hidden="1">{"Main Economic Indicators",#N/A,FALSE,"C"}</definedName>
    <definedName name="uop" localSheetId="29" hidden="1">{"Main Economic Indicators",#N/A,FALSE,"C"}</definedName>
    <definedName name="uop" localSheetId="30" hidden="1">{"Main Economic Indicators",#N/A,FALSE,"C"}</definedName>
    <definedName name="uop" localSheetId="32" hidden="1">{"Main Economic Indicators",#N/A,FALSE,"C"}</definedName>
    <definedName name="uop" localSheetId="33" hidden="1">{"Main Economic Indicators",#N/A,FALSE,"C"}</definedName>
    <definedName name="uop" localSheetId="34" hidden="1">{"Main Economic Indicators",#N/A,FALSE,"C"}</definedName>
    <definedName name="uop" localSheetId="38"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5" hidden="1">{"Riqfin97",#N/A,FALSE,"Tran";"Riqfinpro",#N/A,FALSE,"Tran"}</definedName>
    <definedName name="uu" localSheetId="26" hidden="1">{"Riqfin97",#N/A,FALSE,"Tran";"Riqfinpro",#N/A,FALSE,"Tran"}</definedName>
    <definedName name="uu" localSheetId="29" hidden="1">{"Riqfin97",#N/A,FALSE,"Tran";"Riqfinpro",#N/A,FALSE,"Tran"}</definedName>
    <definedName name="uu" localSheetId="30" hidden="1">{"Riqfin97",#N/A,FALSE,"Tran";"Riqfinpro",#N/A,FALSE,"Tran"}</definedName>
    <definedName name="uu" localSheetId="32" hidden="1">{"Riqfin97",#N/A,FALSE,"Tran";"Riqfinpro",#N/A,FALSE,"Tran"}</definedName>
    <definedName name="uu" localSheetId="33" hidden="1">{"Riqfin97",#N/A,FALSE,"Tran";"Riqfinpro",#N/A,FALSE,"Tran"}</definedName>
    <definedName name="uu" localSheetId="34" hidden="1">{"Riqfin97",#N/A,FALSE,"Tran";"Riqfinpro",#N/A,FALSE,"Tran"}</definedName>
    <definedName name="uu" localSheetId="38"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5" hidden="1">{"Riqfin97",#N/A,FALSE,"Tran";"Riqfinpro",#N/A,FALSE,"Tran"}</definedName>
    <definedName name="uuu" localSheetId="26" hidden="1">{"Riqfin97",#N/A,FALSE,"Tran";"Riqfinpro",#N/A,FALSE,"Tran"}</definedName>
    <definedName name="uuu" localSheetId="29" hidden="1">{"Riqfin97",#N/A,FALSE,"Tran";"Riqfinpro",#N/A,FALSE,"Tran"}</definedName>
    <definedName name="uuu" localSheetId="30" hidden="1">{"Riqfin97",#N/A,FALSE,"Tran";"Riqfinpro",#N/A,FALSE,"Tran"}</definedName>
    <definedName name="uuu" localSheetId="32" hidden="1">{"Riqfin97",#N/A,FALSE,"Tran";"Riqfinpro",#N/A,FALSE,"Tran"}</definedName>
    <definedName name="uuu" localSheetId="33" hidden="1">{"Riqfin97",#N/A,FALSE,"Tran";"Riqfinpro",#N/A,FALSE,"Tran"}</definedName>
    <definedName name="uuu" localSheetId="34" hidden="1">{"Riqfin97",#N/A,FALSE,"Tran";"Riqfinpro",#N/A,FALSE,"Tran"}</definedName>
    <definedName name="uuu" localSheetId="38"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5" hidden="1">{"partial screen",#N/A,FALSE,"State_Gov't"}</definedName>
    <definedName name="uylujlhjljhl" localSheetId="26" hidden="1">{"partial screen",#N/A,FALSE,"State_Gov't"}</definedName>
    <definedName name="uylujlhjljhl" localSheetId="29" hidden="1">{"partial screen",#N/A,FALSE,"State_Gov't"}</definedName>
    <definedName name="uylujlhjljhl" localSheetId="30"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4"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5" hidden="1">{"macro",#N/A,FALSE,"Macro";"smq2",#N/A,FALSE,"Data";"smq3",#N/A,FALSE,"Data";"smq4",#N/A,FALSE,"Data";"smq5",#N/A,FALSE,"Data";"smq6",#N/A,FALSE,"Data";"smq7",#N/A,FALSE,"Data";"smq8",#N/A,FALSE,"Data";"smq9",#N/A,FALSE,"Data"}</definedName>
    <definedName name="vbn" localSheetId="26"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4"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5" hidden="1">{"Tab1",#N/A,FALSE,"P";"Tab2",#N/A,FALSE,"P"}</definedName>
    <definedName name="vv" localSheetId="26" hidden="1">{"Tab1",#N/A,FALSE,"P";"Tab2",#N/A,FALSE,"P"}</definedName>
    <definedName name="vv" localSheetId="29" hidden="1">{"Tab1",#N/A,FALSE,"P";"Tab2",#N/A,FALSE,"P"}</definedName>
    <definedName name="vv" localSheetId="30" hidden="1">{"Tab1",#N/A,FALSE,"P";"Tab2",#N/A,FALSE,"P"}</definedName>
    <definedName name="vv" localSheetId="32" hidden="1">{"Tab1",#N/A,FALSE,"P";"Tab2",#N/A,FALSE,"P"}</definedName>
    <definedName name="vv" localSheetId="33" hidden="1">{"Tab1",#N/A,FALSE,"P";"Tab2",#N/A,FALSE,"P"}</definedName>
    <definedName name="vv" localSheetId="34" hidden="1">{"Tab1",#N/A,FALSE,"P";"Tab2",#N/A,FALSE,"P"}</definedName>
    <definedName name="vv" localSheetId="38"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5" hidden="1">{"Tab1",#N/A,FALSE,"P";"Tab2",#N/A,FALSE,"P"}</definedName>
    <definedName name="vvv" localSheetId="26" hidden="1">{"Tab1",#N/A,FALSE,"P";"Tab2",#N/A,FALSE,"P"}</definedName>
    <definedName name="vvv" localSheetId="29" hidden="1">{"Tab1",#N/A,FALSE,"P";"Tab2",#N/A,FALSE,"P"}</definedName>
    <definedName name="vvv" localSheetId="30" hidden="1">{"Tab1",#N/A,FALSE,"P";"Tab2",#N/A,FALSE,"P"}</definedName>
    <definedName name="vvv" localSheetId="32" hidden="1">{"Tab1",#N/A,FALSE,"P";"Tab2",#N/A,FALSE,"P"}</definedName>
    <definedName name="vvv" localSheetId="33" hidden="1">{"Tab1",#N/A,FALSE,"P";"Tab2",#N/A,FALSE,"P"}</definedName>
    <definedName name="vvv" localSheetId="34" hidden="1">{"Tab1",#N/A,FALSE,"P";"Tab2",#N/A,FALSE,"P"}</definedName>
    <definedName name="vvv" localSheetId="38"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5" hidden="1">{"ca",#N/A,FALSE,"Detailed BOP";"ka",#N/A,FALSE,"Detailed BOP";"btl",#N/A,FALSE,"Detailed BOP";#N/A,#N/A,FALSE,"Debt  Stock TBL";"imfprint",#N/A,FALSE,"IMF";"imfdebtservice",#N/A,FALSE,"IMF";"tradeprint",#N/A,FALSE,"Trade"}</definedName>
    <definedName name="what" localSheetId="26"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4"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5" hidden="1">{"TRADE_COMP",#N/A,FALSE,"TAB23APP";"BOP",#N/A,FALSE,"TAB6";"DOT",#N/A,FALSE,"TAB24APP";"EXTDEBT",#N/A,FALSE,"TAB25APP"}</definedName>
    <definedName name="whatever" localSheetId="26" hidden="1">{"TRADE_COMP",#N/A,FALSE,"TAB23APP";"BOP",#N/A,FALSE,"TAB6";"DOT",#N/A,FALSE,"TAB24APP";"EXTDEBT",#N/A,FALSE,"TAB25APP"}</definedName>
    <definedName name="whatever" localSheetId="29" hidden="1">{"TRADE_COMP",#N/A,FALSE,"TAB23APP";"BOP",#N/A,FALSE,"TAB6";"DOT",#N/A,FALSE,"TAB24APP";"EXTDEBT",#N/A,FALSE,"TAB25APP"}</definedName>
    <definedName name="whatever" localSheetId="30"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4"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5" hidden="1">{"macro",#N/A,FALSE,"Macro";"smq2",#N/A,FALSE,"Data";"smq3",#N/A,FALSE,"Data";"smq4",#N/A,FALSE,"Data";"smq5",#N/A,FALSE,"Data";"smq6",#N/A,FALSE,"Data";"smq7",#N/A,FALSE,"Data";"smq8",#N/A,FALSE,"Data";"smq9",#N/A,FALSE,"Data"}</definedName>
    <definedName name="wr" localSheetId="26"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4"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5" hidden="1">{"TRADE_COMP",#N/A,FALSE,"TAB23APP";"BOP",#N/A,FALSE,"TAB6";"DOT",#N/A,FALSE,"TAB24APP";"EXTDEBT",#N/A,FALSE,"TAB25APP"}</definedName>
    <definedName name="wrn.97REDBOP." localSheetId="26"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5" hidden="1">{#N/A,#N/A,FALSE,"DOC";"TB_28",#N/A,FALSE,"FITB_28";"TB_91",#N/A,FALSE,"FITB_91";"TB_182",#N/A,FALSE,"FITB_182";"TB_273",#N/A,FALSE,"FITB_273";"TB_364",#N/A,FALSE,"FITB_364 ";"SUMMARY",#N/A,FALSE,"Summary"}</definedName>
    <definedName name="wrn.ARMTBILLS." localSheetId="26"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4"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5" hidden="1">{"BOP_TAB",#N/A,FALSE,"N";"MIDTERM_TAB",#N/A,FALSE,"O"}</definedName>
    <definedName name="wrn.BOP_MIDTERM." localSheetId="26"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4"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5" hidden="1">{"ca",#N/A,FALSE,"Detailed BOP";"ka",#N/A,FALSE,"Detailed BOP";"btl",#N/A,FALSE,"Detailed BOP";#N/A,#N/A,FALSE,"Debt  Stock TBL";"imfprint",#N/A,FALSE,"IMF";"imfdebtservice",#N/A,FALSE,"IMF";"tradeprint",#N/A,FALSE,"Trade"}</definedName>
    <definedName name="wrn.IMF._.RR._.Office." localSheetId="26"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5"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5" hidden="1">{#N/A,#N/A,FALSE,"CB";#N/A,#N/A,FALSE,"CMB";#N/A,#N/A,FALSE,"BSYS";#N/A,#N/A,FALSE,"NBFI";#N/A,#N/A,FALSE,"FSYS"}</definedName>
    <definedName name="wrn.MAIN." localSheetId="26" hidden="1">{#N/A,#N/A,FALSE,"CB";#N/A,#N/A,FALSE,"CMB";#N/A,#N/A,FALSE,"BSYS";#N/A,#N/A,FALSE,"NBFI";#N/A,#N/A,FALSE,"FSYS"}</definedName>
    <definedName name="wrn.MAIN." localSheetId="29" hidden="1">{#N/A,#N/A,FALSE,"CB";#N/A,#N/A,FALSE,"CMB";#N/A,#N/A,FALSE,"BSYS";#N/A,#N/A,FALSE,"NBFI";#N/A,#N/A,FALSE,"FSYS"}</definedName>
    <definedName name="wrn.MAIN." localSheetId="30"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4"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5" hidden="1">{"Main Economic Indicators",#N/A,FALSE,"C"}</definedName>
    <definedName name="wrn.Main._.Economic._.Indicators." localSheetId="26"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4"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5"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5" hidden="1">{"TAB_2",#N/A,FALSE,"A";"DOC",#N/A,FALSE,"DOC";"TAB6_SRBP",#N/A,FALSE,"SR-BP (2)";"TAB_6",#N/A,FALSE,"A";"TAB6_SRBP",#N/A,FALSE,"SR-BP (2)";"SFUNDREV",#N/A,FALSE,"S.Fund Rev";"Tab_arrears",#N/A,FALSE,"Sheet2";"SR_REVEXP",#N/A,FALSE,"Sheet3"}</definedName>
    <definedName name="wrn.MDAFIS." localSheetId="26"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4"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5" hidden="1">{#N/A,#N/A,FALSE,"CB";#N/A,#N/A,FALSE,"CMB";#N/A,#N/A,FALSE,"NBFI"}</definedName>
    <definedName name="wrn.MIT." localSheetId="26" hidden="1">{#N/A,#N/A,FALSE,"CB";#N/A,#N/A,FALSE,"CMB";#N/A,#N/A,FALSE,"NBFI"}</definedName>
    <definedName name="wrn.MIT." localSheetId="29" hidden="1">{#N/A,#N/A,FALSE,"CB";#N/A,#N/A,FALSE,"CMB";#N/A,#N/A,FALSE,"NBFI"}</definedName>
    <definedName name="wrn.MIT." localSheetId="30" hidden="1">{#N/A,#N/A,FALSE,"CB";#N/A,#N/A,FALSE,"CMB";#N/A,#N/A,FALSE,"NBFI"}</definedName>
    <definedName name="wrn.MIT." localSheetId="32" hidden="1">{#N/A,#N/A,FALSE,"CB";#N/A,#N/A,FALSE,"CMB";#N/A,#N/A,FALSE,"NBFI"}</definedName>
    <definedName name="wrn.MIT." localSheetId="33" hidden="1">{#N/A,#N/A,FALSE,"CB";#N/A,#N/A,FALSE,"CMB";#N/A,#N/A,FALSE,"NBFI"}</definedName>
    <definedName name="wrn.MIT." localSheetId="34" hidden="1">{#N/A,#N/A,FALSE,"CB";#N/A,#N/A,FALSE,"CMB";#N/A,#N/A,FALSE,"NBFI"}</definedName>
    <definedName name="wrn.MIT." localSheetId="38"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5" hidden="1">{"MONA",#N/A,FALSE,"S"}</definedName>
    <definedName name="wrn.MONA." localSheetId="26" hidden="1">{"MONA",#N/A,FALSE,"S"}</definedName>
    <definedName name="wrn.MONA." localSheetId="29" hidden="1">{"MONA",#N/A,FALSE,"S"}</definedName>
    <definedName name="wrn.MONA." localSheetId="30" hidden="1">{"MONA",#N/A,FALSE,"S"}</definedName>
    <definedName name="wrn.MONA." localSheetId="32" hidden="1">{"MONA",#N/A,FALSE,"S"}</definedName>
    <definedName name="wrn.MONA." localSheetId="33" hidden="1">{"MONA",#N/A,FALSE,"S"}</definedName>
    <definedName name="wrn.MONA." localSheetId="34" hidden="1">{"MONA",#N/A,FALSE,"S"}</definedName>
    <definedName name="wrn.MONA." localSheetId="38"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5" hidden="1">{"mt1",#N/A,FALSE,"Debt";"mt2",#N/A,FALSE,"Debt";"mt3",#N/A,FALSE,"Debt";"mt4",#N/A,FALSE,"Debt";"mt5",#N/A,FALSE,"Debt";"mt6",#N/A,FALSE,"Debt";"mt7",#N/A,FALSE,"Debt"}</definedName>
    <definedName name="wrn.mterm." localSheetId="26"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4"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5" hidden="1">{#N/A,#N/A,FALSE,"I";#N/A,#N/A,FALSE,"J";#N/A,#N/A,FALSE,"K";#N/A,#N/A,FALSE,"L";#N/A,#N/A,FALSE,"M";#N/A,#N/A,FALSE,"N";#N/A,#N/A,FALSE,"O"}</definedName>
    <definedName name="wrn.Output._.tables." localSheetId="26"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6"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5" hidden="1">{"Tab1",#N/A,FALSE,"P";"Tab2",#N/A,FALSE,"P"}</definedName>
    <definedName name="wrn.Program." localSheetId="26" hidden="1">{"Tab1",#N/A,FALSE,"P";"Tab2",#N/A,FALSE,"P"}</definedName>
    <definedName name="wrn.Program." localSheetId="29" hidden="1">{"Tab1",#N/A,FALSE,"P";"Tab2",#N/A,FALSE,"P"}</definedName>
    <definedName name="wrn.Program." localSheetId="30" hidden="1">{"Tab1",#N/A,FALSE,"P";"Tab2",#N/A,FALSE,"P"}</definedName>
    <definedName name="wrn.Program." localSheetId="32" hidden="1">{"Tab1",#N/A,FALSE,"P";"Tab2",#N/A,FALSE,"P"}</definedName>
    <definedName name="wrn.Program." localSheetId="33" hidden="1">{"Tab1",#N/A,FALSE,"P";"Tab2",#N/A,FALSE,"P"}</definedName>
    <definedName name="wrn.Program." localSheetId="34" hidden="1">{"Tab1",#N/A,FALSE,"P";"Tab2",#N/A,FALSE,"P"}</definedName>
    <definedName name="wrn.Program." localSheetId="38"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5" hidden="1">{"CBA",#N/A,FALSE,"TAB4";"MS",#N/A,FALSE,"TAB5";"BANKLOANS",#N/A,FALSE,"TAB21APP ";"INTEREST",#N/A,FALSE,"TAB22APP"}</definedName>
    <definedName name="wrn.RED97MON." localSheetId="26" hidden="1">{"CBA",#N/A,FALSE,"TAB4";"MS",#N/A,FALSE,"TAB5";"BANKLOANS",#N/A,FALSE,"TAB21APP ";"INTEREST",#N/A,FALSE,"TAB22APP"}</definedName>
    <definedName name="wrn.RED97MON." localSheetId="29" hidden="1">{"CBA",#N/A,FALSE,"TAB4";"MS",#N/A,FALSE,"TAB5";"BANKLOANS",#N/A,FALSE,"TAB21APP ";"INTEREST",#N/A,FALSE,"TAB22APP"}</definedName>
    <definedName name="wrn.RED97MON." localSheetId="30"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4"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5" hidden="1">{"Riqfin97",#N/A,FALSE,"Tran";"Riqfinpro",#N/A,FALSE,"Tran"}</definedName>
    <definedName name="wrn.Riqfin." localSheetId="26"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5" hidden="1">{#N/A,#N/A,FALSE,"SRFSYS";#N/A,#N/A,FALSE,"SRBSYS"}</definedName>
    <definedName name="wrn.Staff._.Report._.Tables." localSheetId="26" hidden="1">{#N/A,#N/A,FALSE,"SRFSYS";#N/A,#N/A,FALSE,"SRBSYS"}</definedName>
    <definedName name="wrn.Staff._.Report._.Tables." localSheetId="29" hidden="1">{#N/A,#N/A,FALSE,"SRFSYS";#N/A,#N/A,FALSE,"SRBSYS"}</definedName>
    <definedName name="wrn.Staff._.Report._.Tables." localSheetId="30"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4"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5" hidden="1">{"SR_tbs",#N/A,FALSE,"MGSSEI";"SR_tbs",#N/A,FALSE,"MGSBOX";"SR_tbs",#N/A,FALSE,"MGSOCIND"}</definedName>
    <definedName name="wrn.STAFF_REPORT_TABLES." localSheetId="26" hidden="1">{"SR_tbs",#N/A,FALSE,"MGSSEI";"SR_tbs",#N/A,FALSE,"MGSBOX";"SR_tbs",#N/A,FALSE,"MGSOCIND"}</definedName>
    <definedName name="wrn.STAFF_REPORT_TABLES." localSheetId="29" hidden="1">{"SR_tbs",#N/A,FALSE,"MGSSEI";"SR_tbs",#N/A,FALSE,"MGSBOX";"SR_tbs",#N/A,FALSE,"MGSOCIND"}</definedName>
    <definedName name="wrn.STAFF_REPORT_TABLES." localSheetId="30"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4"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5" hidden="1">{"partial screen",#N/A,FALSE,"State_Gov't"}</definedName>
    <definedName name="wrn.State._.Govt." localSheetId="26" hidden="1">{"partial screen",#N/A,FALSE,"State_Gov't"}</definedName>
    <definedName name="wrn.State._.Govt." localSheetId="29" hidden="1">{"partial screen",#N/A,FALSE,"State_Gov't"}</definedName>
    <definedName name="wrn.State._.Govt." localSheetId="30"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4"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5" hidden="1">{"macroa",#N/A,FALSE,"Macro";"suma2",#N/A,FALSE,"Data";"suma3",#N/A,FALSE,"Data";"suma4",#N/A,FALSE,"Data";"suma5",#N/A,FALSE,"Data";"suma6",#N/A,FALSE,"Data";"suma7",#N/A,FALSE,"Data";"suma8",#N/A,FALSE,"Data";"suma9",#N/A,FALSE,"Data"}</definedName>
    <definedName name="wrn.suma." localSheetId="26"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4"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5" hidden="1">{"macro",#N/A,FALSE,"Macro";"smq2",#N/A,FALSE,"Data";"smq3",#N/A,FALSE,"Data";"smq4",#N/A,FALSE,"Data";"smq5",#N/A,FALSE,"Data";"smq6",#N/A,FALSE,"Data";"smq7",#N/A,FALSE,"Data";"smq8",#N/A,FALSE,"Data";"smq9",#N/A,FALSE,"Data"}</definedName>
    <definedName name="wrn.sumq." localSheetId="26"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4"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5" hidden="1">{"TBILLS_ALL",#N/A,FALSE,"FITB_all"}</definedName>
    <definedName name="wrn.TBILLSALL." localSheetId="26" hidden="1">{"TBILLS_ALL",#N/A,FALSE,"FITB_all"}</definedName>
    <definedName name="wrn.TBILLSALL." localSheetId="29" hidden="1">{"TBILLS_ALL",#N/A,FALSE,"FITB_all"}</definedName>
    <definedName name="wrn.TBILLSALL." localSheetId="30" hidden="1">{"TBILLS_ALL",#N/A,FALSE,"FITB_all"}</definedName>
    <definedName name="wrn.TBILLSALL." localSheetId="32" hidden="1">{"TBILLS_ALL",#N/A,FALSE,"FITB_all"}</definedName>
    <definedName name="wrn.TBILLSALL." localSheetId="33" hidden="1">{"TBILLS_ALL",#N/A,FALSE,"FITB_all"}</definedName>
    <definedName name="wrn.TBILLSALL." localSheetId="34" hidden="1">{"TBILLS_ALL",#N/A,FALSE,"FITB_all"}</definedName>
    <definedName name="wrn.TBILLSALL." localSheetId="38"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5" hidden="1">{"WEO",#N/A,FALSE,"T"}</definedName>
    <definedName name="wrn.WEO." localSheetId="26" hidden="1">{"WEO",#N/A,FALSE,"T"}</definedName>
    <definedName name="wrn.WEO." localSheetId="29" hidden="1">{"WEO",#N/A,FALSE,"T"}</definedName>
    <definedName name="wrn.WEO." localSheetId="30" hidden="1">{"WEO",#N/A,FALSE,"T"}</definedName>
    <definedName name="wrn.WEO." localSheetId="32" hidden="1">{"WEO",#N/A,FALSE,"T"}</definedName>
    <definedName name="wrn.WEO." localSheetId="33" hidden="1">{"WEO",#N/A,FALSE,"T"}</definedName>
    <definedName name="wrn.WEO." localSheetId="34" hidden="1">{"WEO",#N/A,FALSE,"T"}</definedName>
    <definedName name="wrn.WEO." localSheetId="38"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6"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5" hidden="1">{"Riqfin97",#N/A,FALSE,"Tran";"Riqfinpro",#N/A,FALSE,"Tran"}</definedName>
    <definedName name="www" localSheetId="26" hidden="1">{"Riqfin97",#N/A,FALSE,"Tran";"Riqfinpro",#N/A,FALSE,"Tran"}</definedName>
    <definedName name="www" localSheetId="29" hidden="1">{"Riqfin97",#N/A,FALSE,"Tran";"Riqfinpro",#N/A,FALSE,"Tran"}</definedName>
    <definedName name="www" localSheetId="30" hidden="1">{"Riqfin97",#N/A,FALSE,"Tran";"Riqfinpro",#N/A,FALSE,"Tran"}</definedName>
    <definedName name="www" localSheetId="32" hidden="1">{"Riqfin97",#N/A,FALSE,"Tran";"Riqfinpro",#N/A,FALSE,"Tran"}</definedName>
    <definedName name="www" localSheetId="33" hidden="1">{"Riqfin97",#N/A,FALSE,"Tran";"Riqfinpro",#N/A,FALSE,"Tran"}</definedName>
    <definedName name="www" localSheetId="34" hidden="1">{"Riqfin97",#N/A,FALSE,"Tran";"Riqfinpro",#N/A,FALSE,"Tran"}</definedName>
    <definedName name="www" localSheetId="38"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5" hidden="1">{"Riqfin97",#N/A,FALSE,"Tran";"Riqfinpro",#N/A,FALSE,"Tran"}</definedName>
    <definedName name="x" localSheetId="26" hidden="1">{"Riqfin97",#N/A,FALSE,"Tran";"Riqfinpro",#N/A,FALSE,"Tran"}</definedName>
    <definedName name="x" localSheetId="29" hidden="1">{"Riqfin97",#N/A,FALSE,"Tran";"Riqfinpro",#N/A,FALSE,"Tran"}</definedName>
    <definedName name="x" localSheetId="30" hidden="1">{"Riqfin97",#N/A,FALSE,"Tran";"Riqfinpro",#N/A,FALSE,"Tran"}</definedName>
    <definedName name="x" localSheetId="32" hidden="1">{"Riqfin97",#N/A,FALSE,"Tran";"Riqfinpro",#N/A,FALSE,"Tran"}</definedName>
    <definedName name="x" localSheetId="33" hidden="1">{"Riqfin97",#N/A,FALSE,"Tran";"Riqfinpro",#N/A,FALSE,"Tran"}</definedName>
    <definedName name="x" localSheetId="34" hidden="1">{"Riqfin97",#N/A,FALSE,"Tran";"Riqfinpro",#N/A,FALSE,"Tran"}</definedName>
    <definedName name="x" localSheetId="38"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GS" localSheetId="39">#REF!</definedName>
    <definedName name="XGS" localSheetId="4">#REF!</definedName>
    <definedName name="XGS">#REF!</definedName>
    <definedName name="xx" localSheetId="25" hidden="1">{"Riqfin97",#N/A,FALSE,"Tran";"Riqfinpro",#N/A,FALSE,"Tran"}</definedName>
    <definedName name="xx" localSheetId="26" hidden="1">{"Riqfin97",#N/A,FALSE,"Tran";"Riqfinpro",#N/A,FALSE,"Tran"}</definedName>
    <definedName name="xx" localSheetId="29" hidden="1">{"Riqfin97",#N/A,FALSE,"Tran";"Riqfinpro",#N/A,FALSE,"Tran"}</definedName>
    <definedName name="xx" localSheetId="30" hidden="1">{"Riqfin97",#N/A,FALSE,"Tran";"Riqfinpro",#N/A,FALSE,"Tran"}</definedName>
    <definedName name="xx" localSheetId="32" hidden="1">{"Riqfin97",#N/A,FALSE,"Tran";"Riqfinpro",#N/A,FALSE,"Tran"}</definedName>
    <definedName name="xx" localSheetId="33" hidden="1">{"Riqfin97",#N/A,FALSE,"Tran";"Riqfinpro",#N/A,FALSE,"Tran"}</definedName>
    <definedName name="xx" localSheetId="34" hidden="1">{"Riqfin97",#N/A,FALSE,"Tran";"Riqfinpro",#N/A,FALSE,"Tran"}</definedName>
    <definedName name="xx" localSheetId="38"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5" hidden="1">{"Riqfin97",#N/A,FALSE,"Tran";"Riqfinpro",#N/A,FALSE,"Tran"}</definedName>
    <definedName name="xxx" localSheetId="26" hidden="1">{"Riqfin97",#N/A,FALSE,"Tran";"Riqfinpro",#N/A,FALSE,"Tran"}</definedName>
    <definedName name="xxx" localSheetId="29" hidden="1">{"Riqfin97",#N/A,FALSE,"Tran";"Riqfinpro",#N/A,FALSE,"Tran"}</definedName>
    <definedName name="xxx" localSheetId="30" hidden="1">{"Riqfin97",#N/A,FALSE,"Tran";"Riqfinpro",#N/A,FALSE,"Tran"}</definedName>
    <definedName name="xxx" localSheetId="32" hidden="1">{"Riqfin97",#N/A,FALSE,"Tran";"Riqfinpro",#N/A,FALSE,"Tran"}</definedName>
    <definedName name="xxx" localSheetId="33" hidden="1">{"Riqfin97",#N/A,FALSE,"Tran";"Riqfinpro",#N/A,FALSE,"Tran"}</definedName>
    <definedName name="xxx" localSheetId="34" hidden="1">{"Riqfin97",#N/A,FALSE,"Tran";"Riqfinpro",#N/A,FALSE,"Tran"}</definedName>
    <definedName name="xxx" localSheetId="38"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5" hidden="1">{"Riqfin97",#N/A,FALSE,"Tran";"Riqfinpro",#N/A,FALSE,"Tran"}</definedName>
    <definedName name="xxxx" localSheetId="26" hidden="1">{"Riqfin97",#N/A,FALSE,"Tran";"Riqfinpro",#N/A,FALSE,"Tran"}</definedName>
    <definedName name="xxxx" localSheetId="29" hidden="1">{"Riqfin97",#N/A,FALSE,"Tran";"Riqfinpro",#N/A,FALSE,"Tran"}</definedName>
    <definedName name="xxxx" localSheetId="30"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4"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5" hidden="1">{"partial screen",#N/A,FALSE,"State_Gov't"}</definedName>
    <definedName name="xxxx1" localSheetId="26" hidden="1">{"partial screen",#N/A,FALSE,"State_Gov't"}</definedName>
    <definedName name="xxxx1" localSheetId="29" hidden="1">{"partial screen",#N/A,FALSE,"State_Gov't"}</definedName>
    <definedName name="xxxx1" localSheetId="30" hidden="1">{"partial screen",#N/A,FALSE,"State_Gov't"}</definedName>
    <definedName name="xxxx1" localSheetId="32" hidden="1">{"partial screen",#N/A,FALSE,"State_Gov't"}</definedName>
    <definedName name="xxxx1" localSheetId="33" hidden="1">{"partial screen",#N/A,FALSE,"State_Gov't"}</definedName>
    <definedName name="xxxx1" localSheetId="34" hidden="1">{"partial screen",#N/A,FALSE,"State_Gov't"}</definedName>
    <definedName name="xxxx1" localSheetId="38"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ear" localSheetId="39">#REF!</definedName>
    <definedName name="Year" localSheetId="4">#REF!</definedName>
    <definedName name="Year">#REF!</definedName>
    <definedName name="yoo" localSheetId="25" hidden="1">{"Main Economic Indicators",#N/A,FALSE,"C"}</definedName>
    <definedName name="yoo" localSheetId="26" hidden="1">{"Main Economic Indicators",#N/A,FALSE,"C"}</definedName>
    <definedName name="yoo" localSheetId="29" hidden="1">{"Main Economic Indicators",#N/A,FALSE,"C"}</definedName>
    <definedName name="yoo" localSheetId="30" hidden="1">{"Main Economic Indicators",#N/A,FALSE,"C"}</definedName>
    <definedName name="yoo" localSheetId="32" hidden="1">{"Main Economic Indicators",#N/A,FALSE,"C"}</definedName>
    <definedName name="yoo" localSheetId="33" hidden="1">{"Main Economic Indicators",#N/A,FALSE,"C"}</definedName>
    <definedName name="yoo" localSheetId="34" hidden="1">{"Main Economic Indicators",#N/A,FALSE,"C"}</definedName>
    <definedName name="yoo" localSheetId="38"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5" hidden="1">{"ca",#N/A,FALSE,"Detailed BOP";"ka",#N/A,FALSE,"Detailed BOP";"btl",#N/A,FALSE,"Detailed BOP";#N/A,#N/A,FALSE,"Debt  Stock TBL";"imfprint",#N/A,FALSE,"IMF";"imfdebtservice",#N/A,FALSE,"IMF";"tradeprint",#N/A,FALSE,"Trade"}</definedName>
    <definedName name="ytd" localSheetId="26"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4"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5" hidden="1">{"mt1",#N/A,FALSE,"Debt";"mt2",#N/A,FALSE,"Debt";"mt3",#N/A,FALSE,"Debt";"mt4",#N/A,FALSE,"Debt";"mt5",#N/A,FALSE,"Debt";"mt6",#N/A,FALSE,"Debt";"mt7",#N/A,FALSE,"Debt"}</definedName>
    <definedName name="yui" localSheetId="26"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4"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5" hidden="1">{"Tab1",#N/A,FALSE,"P";"Tab2",#N/A,FALSE,"P"}</definedName>
    <definedName name="yy" localSheetId="26" hidden="1">{"Tab1",#N/A,FALSE,"P";"Tab2",#N/A,FALSE,"P"}</definedName>
    <definedName name="yy" localSheetId="29" hidden="1">{"Tab1",#N/A,FALSE,"P";"Tab2",#N/A,FALSE,"P"}</definedName>
    <definedName name="yy" localSheetId="30" hidden="1">{"Tab1",#N/A,FALSE,"P";"Tab2",#N/A,FALSE,"P"}</definedName>
    <definedName name="yy" localSheetId="32" hidden="1">{"Tab1",#N/A,FALSE,"P";"Tab2",#N/A,FALSE,"P"}</definedName>
    <definedName name="yy" localSheetId="33" hidden="1">{"Tab1",#N/A,FALSE,"P";"Tab2",#N/A,FALSE,"P"}</definedName>
    <definedName name="yy" localSheetId="34" hidden="1">{"Tab1",#N/A,FALSE,"P";"Tab2",#N/A,FALSE,"P"}</definedName>
    <definedName name="yy" localSheetId="38"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5" hidden="1">{"Tab1",#N/A,FALSE,"P";"Tab2",#N/A,FALSE,"P"}</definedName>
    <definedName name="yyy" localSheetId="26" hidden="1">{"Tab1",#N/A,FALSE,"P";"Tab2",#N/A,FALSE,"P"}</definedName>
    <definedName name="yyy" localSheetId="29" hidden="1">{"Tab1",#N/A,FALSE,"P";"Tab2",#N/A,FALSE,"P"}</definedName>
    <definedName name="yyy" localSheetId="30" hidden="1">{"Tab1",#N/A,FALSE,"P";"Tab2",#N/A,FALSE,"P"}</definedName>
    <definedName name="yyy" localSheetId="32" hidden="1">{"Tab1",#N/A,FALSE,"P";"Tab2",#N/A,FALSE,"P"}</definedName>
    <definedName name="yyy" localSheetId="33" hidden="1">{"Tab1",#N/A,FALSE,"P";"Tab2",#N/A,FALSE,"P"}</definedName>
    <definedName name="yyy" localSheetId="34" hidden="1">{"Tab1",#N/A,FALSE,"P";"Tab2",#N/A,FALSE,"P"}</definedName>
    <definedName name="yyy" localSheetId="38"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5" hidden="1">{"DEPOSITS",#N/A,FALSE,"COMML_MON";"LOANS",#N/A,FALSE,"COMML_MON"}</definedName>
    <definedName name="yyy1" localSheetId="26" hidden="1">{"DEPOSITS",#N/A,FALSE,"COMML_MON";"LOANS",#N/A,FALSE,"COMML_MON"}</definedName>
    <definedName name="yyy1" localSheetId="29" hidden="1">{"DEPOSITS",#N/A,FALSE,"COMML_MON";"LOANS",#N/A,FALSE,"COMML_MON"}</definedName>
    <definedName name="yyy1" localSheetId="30"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4"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5" hidden="1">{"Riqfin97",#N/A,FALSE,"Tran";"Riqfinpro",#N/A,FALSE,"Tran"}</definedName>
    <definedName name="yyyy" localSheetId="26" hidden="1">{"Riqfin97",#N/A,FALSE,"Tran";"Riqfinpro",#N/A,FALSE,"Tran"}</definedName>
    <definedName name="yyyy" localSheetId="29" hidden="1">{"Riqfin97",#N/A,FALSE,"Tran";"Riqfinpro",#N/A,FALSE,"Tran"}</definedName>
    <definedName name="yyyy" localSheetId="30"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4"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5" hidden="1">#REF!,#REF!,#REF!</definedName>
    <definedName name="Z_1A8C061B_2301_11D3_BFD1_000039E37209_.wvu.Cols" localSheetId="26" hidden="1">#REF!,#REF!,#REF!</definedName>
    <definedName name="Z_1A8C061B_2301_11D3_BFD1_000039E37209_.wvu.Cols" localSheetId="29" hidden="1">#REF!,#REF!,#REF!</definedName>
    <definedName name="Z_1A8C061B_2301_11D3_BFD1_000039E37209_.wvu.Cols" localSheetId="30"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4"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5" hidden="1">#REF!,#REF!,#REF!</definedName>
    <definedName name="Z_1A8C061B_2301_11D3_BFD1_000039E37209_.wvu.Rows" localSheetId="26" hidden="1">#REF!,#REF!,#REF!</definedName>
    <definedName name="Z_1A8C061B_2301_11D3_BFD1_000039E37209_.wvu.Rows" localSheetId="29" hidden="1">#REF!,#REF!,#REF!</definedName>
    <definedName name="Z_1A8C061B_2301_11D3_BFD1_000039E37209_.wvu.Rows" localSheetId="30"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4"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5" hidden="1">#REF!,#REF!,#REF!</definedName>
    <definedName name="Z_1A8C061C_2301_11D3_BFD1_000039E37209_.wvu.Cols" localSheetId="26" hidden="1">#REF!,#REF!,#REF!</definedName>
    <definedName name="Z_1A8C061C_2301_11D3_BFD1_000039E37209_.wvu.Cols" localSheetId="29" hidden="1">#REF!,#REF!,#REF!</definedName>
    <definedName name="Z_1A8C061C_2301_11D3_BFD1_000039E37209_.wvu.Cols" localSheetId="30" hidden="1">#REF!,#REF!,#REF!</definedName>
    <definedName name="Z_1A8C061C_2301_11D3_BFD1_000039E37209_.wvu.Cols" localSheetId="32" hidden="1">#REF!,#REF!,#REF!</definedName>
    <definedName name="Z_1A8C061C_2301_11D3_BFD1_000039E37209_.wvu.Cols" localSheetId="33" hidden="1">#REF!,#REF!,#REF!</definedName>
    <definedName name="Z_1A8C061C_2301_11D3_BFD1_000039E37209_.wvu.Cols" localSheetId="38"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9" hidden="1">#REF!,#REF!</definedName>
    <definedName name="Z_248BE2BA_E445_11D3_BFE0_00003960F508_.wvu.Cols" localSheetId="39"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6" hidden="1">#REF!</definedName>
    <definedName name="Z_95224721_0485_11D4_BFD1_00508B5F4DA4_.wvu.Cols" localSheetId="29"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6" hidden="1">#REF!</definedName>
    <definedName name="Z_95224721_0485_11D4_BFD1_00508B5F4DA4_.wvu.Cols" hidden="1">#REF!</definedName>
    <definedName name="zkouska" localSheetId="26" hidden="1">#REF!</definedName>
    <definedName name="zkouska" localSheetId="29" hidden="1">#REF!</definedName>
    <definedName name="zkouska" localSheetId="39" hidden="1">#REF!</definedName>
    <definedName name="zkouska" localSheetId="42" hidden="1">#REF!</definedName>
    <definedName name="zkouska" localSheetId="6" hidden="1">#REF!</definedName>
    <definedName name="zkouska" hidden="1">#REF!</definedName>
    <definedName name="zxdf" localSheetId="25" hidden="1">{#N/A,#N/A,FALSE,"DOC";"TB_28",#N/A,FALSE,"FITB_28";"TB_91",#N/A,FALSE,"FITB_91";"TB_182",#N/A,FALSE,"FITB_182";"TB_273",#N/A,FALSE,"FITB_273";"TB_364",#N/A,FALSE,"FITB_364 ";"SUMMARY",#N/A,FALSE,"Summary"}</definedName>
    <definedName name="zxdf" localSheetId="26"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4"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5" hidden="1">{"Tab1",#N/A,FALSE,"P";"Tab2",#N/A,FALSE,"P"}</definedName>
    <definedName name="zz" localSheetId="26" hidden="1">{"Tab1",#N/A,FALSE,"P";"Tab2",#N/A,FALSE,"P"}</definedName>
    <definedName name="zz" localSheetId="29" hidden="1">{"Tab1",#N/A,FALSE,"P";"Tab2",#N/A,FALSE,"P"}</definedName>
    <definedName name="zz" localSheetId="30" hidden="1">{"Tab1",#N/A,FALSE,"P";"Tab2",#N/A,FALSE,"P"}</definedName>
    <definedName name="zz" localSheetId="32" hidden="1">{"Tab1",#N/A,FALSE,"P";"Tab2",#N/A,FALSE,"P"}</definedName>
    <definedName name="zz" localSheetId="33" hidden="1">{"Tab1",#N/A,FALSE,"P";"Tab2",#N/A,FALSE,"P"}</definedName>
    <definedName name="zz" localSheetId="34" hidden="1">{"Tab1",#N/A,FALSE,"P";"Tab2",#N/A,FALSE,"P"}</definedName>
    <definedName name="zz" localSheetId="38"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5" hidden="1">{"TBILLS_ALL",#N/A,FALSE,"FITB_all"}</definedName>
    <definedName name="zzz" localSheetId="26" hidden="1">{"TBILLS_ALL",#N/A,FALSE,"FITB_all"}</definedName>
    <definedName name="zzz" localSheetId="29" hidden="1">{"TBILLS_ALL",#N/A,FALSE,"FITB_all"}</definedName>
    <definedName name="zzz" localSheetId="30" hidden="1">{"TBILLS_ALL",#N/A,FALSE,"FITB_all"}</definedName>
    <definedName name="zzz" localSheetId="32" hidden="1">{"TBILLS_ALL",#N/A,FALSE,"FITB_all"}</definedName>
    <definedName name="zzz" localSheetId="33" hidden="1">{"TBILLS_ALL",#N/A,FALSE,"FITB_all"}</definedName>
    <definedName name="zzz" localSheetId="34" hidden="1">{"TBILLS_ALL",#N/A,FALSE,"FITB_all"}</definedName>
    <definedName name="zzz" localSheetId="38"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5" hidden="1">{"TBILLS_ALL",#N/A,FALSE,"FITB_all"}</definedName>
    <definedName name="zzz1" localSheetId="26" hidden="1">{"TBILLS_ALL",#N/A,FALSE,"FITB_all"}</definedName>
    <definedName name="zzz1" localSheetId="29" hidden="1">{"TBILLS_ALL",#N/A,FALSE,"FITB_all"}</definedName>
    <definedName name="zzz1" localSheetId="30" hidden="1">{"TBILLS_ALL",#N/A,FALSE,"FITB_all"}</definedName>
    <definedName name="zzz1" localSheetId="32" hidden="1">{"TBILLS_ALL",#N/A,FALSE,"FITB_all"}</definedName>
    <definedName name="zzz1" localSheetId="33" hidden="1">{"TBILLS_ALL",#N/A,FALSE,"FITB_all"}</definedName>
    <definedName name="zzz1" localSheetId="34" hidden="1">{"TBILLS_ALL",#N/A,FALSE,"FITB_all"}</definedName>
    <definedName name="zzz1" localSheetId="38"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5" l="1"/>
  <c r="B15" i="75"/>
  <c r="B49" i="75" l="1"/>
  <c r="B33" i="75"/>
  <c r="B29" i="75"/>
  <c r="B28" i="75"/>
  <c r="B27" i="75"/>
  <c r="B26" i="75"/>
  <c r="B14" i="75"/>
  <c r="B10" i="75"/>
  <c r="G39" i="83"/>
  <c r="F39" i="83"/>
  <c r="E39" i="83"/>
  <c r="D39" i="83"/>
  <c r="C39" i="83"/>
  <c r="G34" i="83"/>
  <c r="F34" i="83"/>
  <c r="E34" i="83"/>
  <c r="D34" i="83"/>
  <c r="C34" i="83"/>
  <c r="D33" i="83" l="1"/>
  <c r="E33" i="83"/>
  <c r="F33" i="83"/>
  <c r="G33" i="83"/>
  <c r="C33" i="83"/>
  <c r="G35" i="3" l="1"/>
  <c r="F35" i="3"/>
  <c r="E35" i="3"/>
  <c r="D35" i="3"/>
  <c r="C35" i="3"/>
  <c r="G30" i="3"/>
  <c r="F30" i="3"/>
  <c r="E30" i="3"/>
  <c r="D30" i="3"/>
  <c r="C30" i="3"/>
  <c r="G39" i="69"/>
  <c r="F39" i="69"/>
  <c r="B51" i="75" l="1"/>
  <c r="B50" i="75"/>
  <c r="B20" i="75" l="1"/>
  <c r="B24" i="75" l="1"/>
  <c r="B30" i="75" l="1"/>
  <c r="B48" i="75"/>
  <c r="B45" i="75"/>
  <c r="B47" i="75"/>
  <c r="B44" i="75"/>
  <c r="B46" i="75"/>
  <c r="B43" i="75"/>
  <c r="B40" i="75"/>
  <c r="B39" i="75"/>
  <c r="B38" i="75"/>
  <c r="B37" i="75"/>
  <c r="B36" i="75"/>
  <c r="B35" i="75"/>
  <c r="B34" i="75"/>
  <c r="B5" i="75"/>
  <c r="B25" i="75"/>
  <c r="B23" i="75"/>
  <c r="B22" i="75"/>
  <c r="B21" i="75"/>
  <c r="B19" i="75"/>
  <c r="B18" i="75"/>
  <c r="B17" i="75"/>
  <c r="B16" i="75"/>
  <c r="B13" i="75"/>
  <c r="B12" i="75"/>
  <c r="B11" i="75"/>
  <c r="B9" i="75"/>
  <c r="B7" i="75"/>
  <c r="B6"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40FF4C5-570F-4626-9763-2395DFE3F0F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471F92B-E5D0-4271-96F5-42B20FC88B4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F4EB02E-B499-4A9E-8D8D-143088D080C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372ED2F-9DB7-4F36-BF23-C929F633CD9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A820E88-F9A0-48FB-896B-7AE54CE2DD4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C21BFAB-DD09-47EF-A6CF-5D46432B2C6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98DE23E-DB88-42CA-AB2B-62F2017B8B5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0395F38-0930-462F-B89E-F77BB7872F5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D27E525-0FFD-41E6-A991-6E75A4494D9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79B5AD4-8B25-423F-92EF-5251CF23450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6A427A9-A107-4A94-B2A6-E3EF7818C6B4}">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C1F3ACD-C13F-41F7-820C-56853A6D553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6876089-B332-41FA-B8C7-30CE11C18CE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F69690C-8FE9-4770-B2A6-EACBD3262E9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7492868-8F52-4E08-9537-2F2A921F963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6D35DFE-DD0D-4108-B466-88A88381BD1F}">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7DAE28E-F4A4-4B30-870E-76565E9FF6C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B1CF8A0-38F5-4E2E-B550-64A2EE340E8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BAF756B-934C-4A6C-A1B4-AB4188062D7A}">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8AE450A-2816-4A4E-91D0-AFC2619AF5F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FBE401C-567F-45E6-9124-79D9C8723F1A}">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B07850A-D9DC-4CE3-8159-EC5B5F40C6F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A0F1CCE-8712-4878-B5A6-C59A995113C4}">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4982D00-CC2C-4D2A-A30B-9B3A3EED4CE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0D32B6D-16F1-4BC1-A2D9-492BE51125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45ED50B-06D1-414E-B17B-DA8CA224A1C7}">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CA84C31-F4C1-41B0-87FA-3C47BDDDBB5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74FD4D2-EF30-4DC1-B716-79917AB5C387}">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37D296E-B9C6-4A9A-ABE5-E1C45B74ADF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533B730-7D8D-4E50-A45D-8DD3537C447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08801D2-3644-4158-BC05-AC3ED9B06C3C}">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1B8BCE8-1F72-41E3-AD32-CEBEF7CAD5B9}">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1666470-5762-48C8-968E-FCE75BA791A5}">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3C452E-8FB6-46CD-B745-CD3DEFEB4FA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3A6672D-6BF6-4F1E-8C5B-6F8A830BC0C2}">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651FB53-4D74-4B6D-8EB9-27BC8E914FDA}">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8AFA168-6F9F-4AC7-9063-6D38E6197B9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29BC0E8-3FD8-42D7-8EC5-927216D0B28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A698C1C-66C8-4719-963D-483D73DCD36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8F8C85C-C972-4D63-83B8-9E7C1A5593E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4095FFA-8F8D-4454-98DC-328CDDD57654}">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4D47919-9BC0-4DDF-A96D-F3EA479DC1A7}">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2F0F1D4-A73F-45DA-B049-44DAED72E4F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<sst xmlns="http://schemas.openxmlformats.org/spreadsheetml/2006/main" count="825" uniqueCount="437">
  <si>
    <t>I</t>
  </si>
  <si>
    <t>II</t>
  </si>
  <si>
    <t>III</t>
  </si>
  <si>
    <t>IV</t>
  </si>
  <si>
    <t>RUS</t>
  </si>
  <si>
    <t>UKR</t>
  </si>
  <si>
    <t>ROU</t>
  </si>
  <si>
    <t>MDA</t>
  </si>
  <si>
    <t>Tabelul 1. Indicatorii macroeconomici principali ai Republicii Moldova</t>
  </si>
  <si>
    <t>%</t>
  </si>
  <si>
    <t>Diagrama 12. Evoluția veniturilor primare</t>
  </si>
  <si>
    <t>Diagrama 13. Evoluția veniturilor secundare</t>
  </si>
  <si>
    <t>Diagrama 20. Structura activelor financiare şi pasivelor externe, pe categorii funcționale, la sfârșitul perioadei (%)</t>
  </si>
  <si>
    <t xml:space="preserve">Fondul Monetar Internațional și Grupul Băncii Mondiale sunt principalii creditori externi ai sectorului public. </t>
  </si>
  <si>
    <t>2023-I</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</si>
  <si>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</si>
  <si>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</si>
  <si>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</si>
  <si>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</si>
  <si>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</si>
  <si>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</si>
  <si>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</si>
  <si>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</si>
  <si>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</si>
  <si>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</si>
  <si>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</si>
  <si>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</si>
  <si>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</si>
  <si>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</si>
  <si>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</si>
  <si>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</si>
  <si>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</si>
  <si>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</si>
  <si>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</si>
  <si>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</si>
  <si>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</si>
  <si>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</si>
  <si>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</si>
  <si>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</si>
  <si>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</si>
  <si>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</si>
  <si>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</si>
  <si>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</si>
  <si>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</si>
  <si>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</si>
  <si>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</si>
  <si>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</si>
  <si>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</si>
  <si>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</si>
  <si>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</si>
  <si>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</si>
  <si>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</si>
  <si>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</si>
  <si>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</si>
  <si>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</si>
  <si>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D29</t>
  </si>
  <si>
    <t xml:space="preserve">Societățile nefinanciare și-au menținut ponderea majoră în datoria externă privată. </t>
  </si>
  <si>
    <t>Diagrama 1. PIB, indicii volumului fizic (% față de același trimestru al anului precedent)</t>
  </si>
  <si>
    <t>Diagrama 2. Indicatorii gradului de deschidere a economiei, %</t>
  </si>
  <si>
    <t>Tabelul 3. Principalele componente ale contului curent al balanței de plăți (MBP6), raportate la PIB</t>
  </si>
  <si>
    <t>Diagrama 21. Indicatorii suficienței activelor oficiale de rezervă</t>
  </si>
  <si>
    <t>Tabelul 2. Balanţa de plăţi a Republicii Moldova (MBP6), agregate principale (mil. USD)</t>
  </si>
  <si>
    <t>http://www.imf.org/external/np/pp/eng/2014/121914.pdf</t>
  </si>
  <si>
    <t xml:space="preserve">Activitățile financiare și asigurările, comerțul cu ridicata și cu amănuntul și industria prelucrătoare au continuat să dețină ponderile cele mai mari în poziția pasivelor sub formă de investiții directe (capital propriu). </t>
  </si>
  <si>
    <t xml:space="preserve">Activele de rezervă au deținut ponderea predominantă în totalul activelor financiare, în timp ce alte investiții și investițiile directe - ponderi semnificative în totalul pasivelor. </t>
  </si>
  <si>
    <t>Ponderea majoră atât în structura activelor financiare, cât și în structura pasivelor, a revenit celor pe termen lung.</t>
  </si>
  <si>
    <t>Tabelul 5. Contribuția principalelor categorii de servicii la modificărea totală (puncte procentuale)</t>
  </si>
  <si>
    <t>Tabelul 6. Balanța serviciilor de informatică, pe principalele tipuri</t>
  </si>
  <si>
    <t>UM</t>
  </si>
  <si>
    <t>2022 III</t>
  </si>
  <si>
    <t>2023-III</t>
  </si>
  <si>
    <t>2022 I</t>
  </si>
  <si>
    <t>2022 II</t>
  </si>
  <si>
    <t>2022 IV</t>
  </si>
  <si>
    <t>2023-II</t>
  </si>
  <si>
    <t>Diminuarea excedentului balanței serviciilor a fost determinată de majorarea valorii importurilor de servicii și diminuării exporturilor.</t>
  </si>
  <si>
    <t>31.12.2023</t>
  </si>
  <si>
    <t>2023 III*</t>
  </si>
  <si>
    <t>2023 IV</t>
  </si>
  <si>
    <t>2023-IV</t>
  </si>
  <si>
    <t>Principalii creditori ai sectorului privat au fost alți creditori.</t>
  </si>
  <si>
    <t>Conturile internaționale ale Republicii Moldova în trimestrul I 2024 (date provizorii)</t>
  </si>
  <si>
    <t>I. Balanța de plăți a Republicii Moldova în trimestrul I 2024 (date provizorii)</t>
  </si>
  <si>
    <t>II. Poziția investițională internațională a Republicii Moldova la 31.03.2024</t>
  </si>
  <si>
    <t>III. Datoria externă brută la 31.03.2024</t>
  </si>
  <si>
    <t>În trimestrul I 2024, diminuarea excedentului contului de capital a fost cauzată de majorarea ieșirilor de capital în sectorul privat.</t>
  </si>
  <si>
    <t>Diagrama 15. Evoluția contului de capital</t>
  </si>
  <si>
    <t>2024-I</t>
  </si>
  <si>
    <t>III. Datoria externă brută la 31.03.2024 (date provizorii)</t>
  </si>
  <si>
    <t xml:space="preserve"> </t>
  </si>
  <si>
    <t>Diminuarea netă a activelor financiare a fost cauzată, în special, de scăderea activelor sub formă de numerar și depozite. Majorarea netă a pasivelor a fost determinată de evoluția angajamentelor sub formă de investiții directe, a celor sub formă de credite comerciale și avansuri.</t>
  </si>
  <si>
    <t>Tabelul 8. Investiții directe, intrări și ieșiri de mijloace financiare (mil. USD)</t>
  </si>
  <si>
    <t>Tabelul 7. Sursele de acoperire a necesarului net de finanțare, fluxuri financiare nete</t>
  </si>
  <si>
    <t>Împrumuturile sub formă de pasive s-au majorat cu urmare a creșterii tragerilor nete din alte sectoare.</t>
  </si>
  <si>
    <t>Diagrama 17. Împrumuturi externe (pasive, fără cele intragrup), valorificări și rambursări, în trimestrul I 2024 (mil. USD)</t>
  </si>
  <si>
    <t>În trimestrul I 2024, principalii creditori ai administrației publice au fost Banca Europeană de Investiții și Asociația Internațională de Dezvoltare.</t>
  </si>
  <si>
    <t>Diagrama 18. Principalii creditori ai administrației publice în trimestrul I 2024</t>
  </si>
  <si>
    <t>БНX -Банк Национального хозяйства</t>
  </si>
  <si>
    <t>Tabelul 11. Datoria externă brută, la sfârșitul perioadei</t>
  </si>
  <si>
    <t>Tabelul 12. Indicatorii principali aferenţi datoriei externe, la sfârșitul perioadei (MBP6)</t>
  </si>
  <si>
    <t xml:space="preserve">I 2024 / </t>
  </si>
  <si>
    <t>I 2023</t>
  </si>
  <si>
    <t>p.p.</t>
  </si>
  <si>
    <t>La 31.03.2024, datoria externă publică s-a diminuat comparativ cu situația de la finele anului 2023, ca urmare a micșorării poziției datoriei pe termen lung.</t>
  </si>
  <si>
    <t>Diagrama 26. Structura pe creditori a datoriei externe publice, la sfârșitul perioadei (%)</t>
  </si>
  <si>
    <t>La 31.03.2024 datoria externă privată a scăzut comparativ cu situația de la finele anului 2023, ca urmare a scăderii atât datoriei pe termen lung, cât și pe termen scurt.</t>
  </si>
  <si>
    <t>Angajamentele aferente datoriei întreprinderilor cu investiţii directe față de investitorii lor direcți</t>
  </si>
  <si>
    <t>Diagrama 27. Evoluția datoria externă publică, la sfârșitul perioadei (mil. USD)</t>
  </si>
  <si>
    <t>Diagrama 28. Structura datoriei private, pe sectoare instituționale, la sfârșit de perioadă (%)</t>
  </si>
  <si>
    <t>Diagrama 29. Structura pe creditori a datoriei private, la 31.03.2024</t>
  </si>
  <si>
    <t>În trimestrul I 2024, Republica Moldova, dar și principalii parteneri comerciali au continuat redresarea economiilor.</t>
  </si>
  <si>
    <t>În trimestrul I 2024, atât deschiderea comercială a economiei, cât și deschiderea financiară s-au diminuat.</t>
  </si>
  <si>
    <t>30.09.2023</t>
  </si>
  <si>
    <t>30.06.2023</t>
  </si>
  <si>
    <t>31.03.2023</t>
  </si>
  <si>
    <t>31.03.2024</t>
  </si>
  <si>
    <t xml:space="preserve">Tabelul 13. Serviciul datoriei externe , plăți efective </t>
  </si>
  <si>
    <t>Diagrama 4. Contul curent – componente principale (mil. USD)</t>
  </si>
  <si>
    <t xml:space="preserve">Deficitul contului curent, în trimestrul I 2024, s-a contractat pe seama diminuării deficitului comerțului exterior cu bunuri și a creșterii excedentului veniturilor primare. </t>
  </si>
  <si>
    <t>2024 I /2023 I</t>
  </si>
  <si>
    <t>În trimestrul I 2024, deficitele comerțului cu bunuri cu UE și alte țări au scăzut semnificativ comparativ cu perioada similară a anului precedent.</t>
  </si>
  <si>
    <t>Diagrama 5. Balanța comerțului cu bunuri, pe zone geografice (FOB-CIF)</t>
  </si>
  <si>
    <t>Nr</t>
  </si>
  <si>
    <t>Țara partener</t>
  </si>
  <si>
    <t xml:space="preserve">Export </t>
  </si>
  <si>
    <t xml:space="preserve">Import </t>
  </si>
  <si>
    <t>România</t>
  </si>
  <si>
    <t>Ucraina</t>
  </si>
  <si>
    <t>Turcia</t>
  </si>
  <si>
    <t>Germania</t>
  </si>
  <si>
    <t>Polonia</t>
  </si>
  <si>
    <t>China</t>
  </si>
  <si>
    <t>Italia</t>
  </si>
  <si>
    <t>Cehia</t>
  </si>
  <si>
    <t>Rusia</t>
  </si>
  <si>
    <t>Bulgaria</t>
  </si>
  <si>
    <t>Diagrama 6. Principalii parteneri comerciali (mil. USD)</t>
  </si>
  <si>
    <t xml:space="preserve">Diagrama 7. Exportul și importul de bunuri pe categorii </t>
  </si>
  <si>
    <t>Diminuarea exportului de bunuri a fost determinată de scăderea substanțială a exportului de produse minerale către CSI. Diminuarea importului de bunuri a fost determinată de scăderea livrărilor din UE și alte țări, iar cea mai semnificativă contribuție negativă a avut-o importul de produse minerale.</t>
  </si>
  <si>
    <t>Nr.</t>
  </si>
  <si>
    <t>Total export</t>
  </si>
  <si>
    <t>% din total</t>
  </si>
  <si>
    <t>S.U.A.</t>
  </si>
  <si>
    <t>Belarus</t>
  </si>
  <si>
    <t>Serbia</t>
  </si>
  <si>
    <t>Grecia</t>
  </si>
  <si>
    <t>China continentală</t>
  </si>
  <si>
    <t>În trimestrul I 2024, exportul de alcool etilic și băuturi alcoolice către CSI a scăzut față de perioada similară a anului precedent. De asemenea, top cinci parteneri în export dețin mai mult de 60% din ponderea totală a exportului de alcool etilic.</t>
  </si>
  <si>
    <t>În trimestrul I 2024, față de perioada similară a anului 2023, au fost înregistrate reduceri ale valorii importului la majoritatea tipurilor de produse energetice.</t>
  </si>
  <si>
    <t xml:space="preserve">Diagrama 8. Exportul de alcool etilic și băuturi alcoolice, pe zone geografice (mil. USD) </t>
  </si>
  <si>
    <t>Diagrama 10. Balanța serviciilor</t>
  </si>
  <si>
    <t>Cea mai semnificativă contribuție la scăderea totală a exportului de servicii au avut-o serviciile de călătorii, iar la import – serviciile de transport.</t>
  </si>
  <si>
    <t>Diagrama 11. Exportul și importul de servicii pe principalele tipuri, în trimestrul I 2024</t>
  </si>
  <si>
    <t xml:space="preserve">În trimestrul I 2024, excedentul balanței veniturilor primare a crescut pe seama intrărilor de venituri din gestionarea activelor de rezervă și creșterii remunerării nete a salariaților. </t>
  </si>
  <si>
    <t xml:space="preserve">În trimestrul I 2024, diminuarea excedentului veniturilor secundare a fost rezultatul scăderii intrărilor și majorării ieșirilor. </t>
  </si>
  <si>
    <t>Diagrama 14. Remiterile personale, pe componente</t>
  </si>
  <si>
    <t>Diminuarea intrărilor de remiteri personale a fost cauzată de scăderea celor provenite din CSI și UE, în timp ce ieșirile către UE și alte țări au crescut.</t>
  </si>
  <si>
    <t>I 2024 /</t>
  </si>
  <si>
    <t xml:space="preserve">I </t>
  </si>
  <si>
    <t xml:space="preserve">II </t>
  </si>
  <si>
    <t xml:space="preserve">La 31.03.2024, soldul net debitor al poziției investiționale internaționale relativ la PIB s-a îmbunătățit față de 31.12.2023. </t>
  </si>
  <si>
    <t>2024</t>
  </si>
  <si>
    <t xml:space="preserve">La 31.03.2024, poziția activelor oficiale de rezervă s-a majorat comparativ cu 31.12.2023 și corespundea tuturor criteriilor de suficiență. </t>
  </si>
  <si>
    <t xml:space="preserve">Pozițiile investițiilor directe sub formă de participații și acțiuni, provenite din toate regiunile, s-au diminuat față de 31.12.2023. </t>
  </si>
  <si>
    <t xml:space="preserve">II. Poziția investițională internațională la 31.03.2024 (date provizorii) </t>
  </si>
  <si>
    <t>Diagrama 16. Contul financiar, active și pasive pe categorii funcționale în trimestrul I 2024 (mil. USD)</t>
  </si>
  <si>
    <t>Tabelul 9. Indicatorii principali aferenţi poziţiei investiţionale internaţionale (MBP6)</t>
  </si>
  <si>
    <t>Tabelul 10. Poziţia investiţională internaţională (MBP6), la 31.03.2024 (mil. USD)</t>
  </si>
  <si>
    <t>Tabelul 4. Contribuția principalelor categorii de bunuri la modificarea totală (puncte procentuale)</t>
  </si>
  <si>
    <t>T4</t>
  </si>
  <si>
    <t>Diagrama 3. Balanța de plăți a Republicii Moldova  – componente principale (mil. USD)</t>
  </si>
  <si>
    <t xml:space="preserve">În trimestrul I 2024, deficitul contului curent s-a aprofundat, iar contul financiar a înregistrat intrări nete de mijloace fianciare. </t>
  </si>
  <si>
    <t>Notă: În unele cazuri sunt posibile diferențe nesemnificative între totaluri și componentele agregate, explicate prin rotunjirea datelor. </t>
  </si>
  <si>
    <t>Surse: Autoritățile naționale de statistică, OECD.Stat</t>
  </si>
  <si>
    <t>UE</t>
  </si>
  <si>
    <t>Produsul intern brut în preţuri curente, mil. Lei</t>
  </si>
  <si>
    <t>mil. Lei</t>
  </si>
  <si>
    <t>Produsul intern brut în preţuri curente, mil. USD</t>
  </si>
  <si>
    <t>mil. USD</t>
  </si>
  <si>
    <t>PIB, indicii volumului fizic, %</t>
  </si>
  <si>
    <t>Export de bunuri, indicii volumului fizic, %</t>
  </si>
  <si>
    <t>Export de bunuri, indicii valorii unitare, %</t>
  </si>
  <si>
    <t>Import de bunuri, indicii volumului fizic, %</t>
  </si>
  <si>
    <t>Import de bunuri, indicii valorii unitare, %</t>
  </si>
  <si>
    <t>Raportul de schimb în comerțul exterior cu bunuri, %</t>
  </si>
  <si>
    <t>Rata de schimb medie pe perioadă, MDL/USD</t>
  </si>
  <si>
    <t>MDL / USD</t>
  </si>
  <si>
    <t>Contul curent al balanței de plăți / PIB, %</t>
  </si>
  <si>
    <t>Remiterile personale / PIB, %</t>
  </si>
  <si>
    <t>Fluxurile de ISD (acumularea netă de pasive) / PIB, %</t>
  </si>
  <si>
    <t xml:space="preserve">Sursa: Elaborat de BNM în baza datelor BNS </t>
  </si>
  <si>
    <t>Gradul de deschidere comercială</t>
  </si>
  <si>
    <t>Export de bunuri și servicii / PIB</t>
  </si>
  <si>
    <t>Import de bunuri și servicii / PIB</t>
  </si>
  <si>
    <t>Gradul de deschidere financiară</t>
  </si>
  <si>
    <t>Active fin. externe / PIB</t>
  </si>
  <si>
    <t>Pasive externe / PIB</t>
  </si>
  <si>
    <t xml:space="preserve">Cont curent </t>
  </si>
  <si>
    <t xml:space="preserve">Contul de capital </t>
  </si>
  <si>
    <t>Contul financiar</t>
  </si>
  <si>
    <t xml:space="preserve">Erori şi omisiuni nete </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</si>
  <si>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</si>
  <si>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</si>
  <si>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</si>
  <si>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</si>
  <si>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</si>
  <si>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</si>
  <si>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</si>
  <si>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</si>
  <si>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</si>
  <si>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</si>
  <si>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</si>
  <si>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</si>
  <si>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</si>
  <si>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</si>
  <si>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</si>
  <si>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</si>
  <si>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Remiteri personale, credit</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</si>
  <si>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</si>
  <si>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</si>
  <si>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</si>
  <si>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</si>
  <si>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</si>
  <si>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</si>
  <si>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</si>
  <si>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</si>
  <si>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</si>
  <si>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</si>
  <si>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Remunerarea salariaților</t>
  </si>
  <si>
    <t>Ieșiri de venituri primare, dinte care:</t>
  </si>
  <si>
    <t>Venituri din investiții</t>
  </si>
  <si>
    <t>Balanța veniturilor secundare</t>
  </si>
  <si>
    <t>Intrări de venituri secundare, dintre care:</t>
  </si>
  <si>
    <t>Transferuri personale</t>
  </si>
  <si>
    <t>Cooperarea internațională curentă</t>
  </si>
  <si>
    <t>Ieșiri de venituri secundare</t>
  </si>
  <si>
    <t>Contul de capital</t>
  </si>
  <si>
    <t>Necesarul net de finanţare (soldul conturilor curent şi de capital)</t>
  </si>
  <si>
    <t xml:space="preserve">Total </t>
  </si>
  <si>
    <t xml:space="preserve">UE </t>
  </si>
  <si>
    <t xml:space="preserve">CSI  </t>
  </si>
  <si>
    <t xml:space="preserve">Alte țări </t>
  </si>
  <si>
    <t>Export</t>
  </si>
  <si>
    <t>Import</t>
  </si>
  <si>
    <t>Sold</t>
  </si>
  <si>
    <t>Tr. I</t>
  </si>
  <si>
    <t>Produse agroalimentare</t>
  </si>
  <si>
    <t>Produse minerale</t>
  </si>
  <si>
    <t>Produse ale industriei chimice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</si>
  <si>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</si>
  <si>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</si>
  <si>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</si>
  <si>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</si>
  <si>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</si>
  <si>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</si>
  <si>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 xml:space="preserve">CSI </t>
  </si>
  <si>
    <t xml:space="preserve">Benzine auto </t>
  </si>
  <si>
    <t xml:space="preserve">Cărbune </t>
  </si>
  <si>
    <t>Gaz natural</t>
  </si>
  <si>
    <t>Combustibil diesel</t>
  </si>
  <si>
    <t>Pacură</t>
  </si>
  <si>
    <t>Energie electrică</t>
  </si>
  <si>
    <t xml:space="preserve">Sold </t>
  </si>
  <si>
    <t>Sold / PIB (scala din dreapta)</t>
  </si>
  <si>
    <t xml:space="preserve">Servicii de informatică </t>
  </si>
  <si>
    <t>Servicii profesionale şi de consultanţă managerială</t>
  </si>
  <si>
    <t xml:space="preserve">Taxe pentru utilizarea proprietăţii intelectuale (n.a.p) </t>
  </si>
  <si>
    <t>Servicii de prelucrare a materiei prime aflate în proprietatea terților</t>
  </si>
  <si>
    <t xml:space="preserve">Călătorii </t>
  </si>
  <si>
    <t xml:space="preserve">Transport </t>
  </si>
  <si>
    <t>Servicii de informatică, total</t>
  </si>
  <si>
    <t>Servicii legate de aplicațiile program</t>
  </si>
  <si>
    <t>Alte servicii de informatică**</t>
  </si>
  <si>
    <t>* Servicii de instalare și mentenanță software / hardware nepersonalizate, prelucrarea datelor, web hosting etc.</t>
  </si>
  <si>
    <t xml:space="preserve">Remunerarea salariaților, net   </t>
  </si>
  <si>
    <t>Venituri din investiţii, net</t>
  </si>
  <si>
    <t>Alte venituri primare, net</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</si>
  <si>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</si>
  <si>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</si>
  <si>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</si>
  <si>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</si>
  <si>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</si>
  <si>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</si>
  <si>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</si>
  <si>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</si>
  <si>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</si>
  <si>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Alte fluxuri financiare</t>
  </si>
  <si>
    <t>Numerar şi depozite</t>
  </si>
  <si>
    <t>Credite comerciale şi avansuri</t>
  </si>
  <si>
    <t xml:space="preserve">mil. USD </t>
  </si>
  <si>
    <t>% din PIB</t>
  </si>
  <si>
    <t>Investiții directe</t>
  </si>
  <si>
    <t>Alte investiții, dintre care:</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</si>
  <si>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</si>
  <si>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</si>
  <si>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</si>
  <si>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</si>
  <si>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</si>
  <si>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</si>
  <si>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</si>
  <si>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</si>
  <si>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</si>
  <si>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</si>
  <si>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Banca centrală</t>
  </si>
  <si>
    <t xml:space="preserve">termen scurt </t>
  </si>
  <si>
    <t>Administraţia publică</t>
  </si>
  <si>
    <t xml:space="preserve">termen lung </t>
  </si>
  <si>
    <t>Societăţi care acceptă depozite, exclusiv BC</t>
  </si>
  <si>
    <t xml:space="preserve">Societăţi nefinanciare, GP şi IFSLSGP </t>
  </si>
  <si>
    <t>Alte societăţi financiare</t>
  </si>
  <si>
    <t xml:space="preserve">BEI </t>
  </si>
  <si>
    <t xml:space="preserve">AID </t>
  </si>
  <si>
    <t>BERD</t>
  </si>
  <si>
    <t>JICA</t>
  </si>
  <si>
    <t>BGK</t>
  </si>
  <si>
    <t>FIDA</t>
  </si>
  <si>
    <t xml:space="preserve">BIRD </t>
  </si>
  <si>
    <t>Poziția investițională internațională netă</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</si>
  <si>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</si>
  <si>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</si>
  <si>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</si>
  <si>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</si>
  <si>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</si>
  <si>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</si>
  <si>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</si>
  <si>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31.12.2024</t>
  </si>
  <si>
    <t>Modificări care reflectă:</t>
  </si>
  <si>
    <t>Poziția la 31.03.2024</t>
  </si>
  <si>
    <t>dinamica totală</t>
  </si>
  <si>
    <t>fluxul din BP</t>
  </si>
  <si>
    <t>schimbări de preţ</t>
  </si>
  <si>
    <t xml:space="preserve">fluctuaţia ratei de schimb </t>
  </si>
  <si>
    <t>alte schimbări</t>
  </si>
  <si>
    <t>Poziţia investiţională internaţională (netă)</t>
  </si>
  <si>
    <t>Investiţii de portofoliu</t>
  </si>
  <si>
    <t>Alte investiţii</t>
  </si>
  <si>
    <t>Active de rezervă*</t>
  </si>
  <si>
    <t xml:space="preserve">Notă: Pentru evaluarea pozițiilor se utilizează cross‑cursurile oficiale de schimb ale valutelor originale faţă de dolarul SUA, la sfârşit de perioadă. </t>
  </si>
  <si>
    <t xml:space="preserve">* fluxuri evaluate la rata de schimb zilnică </t>
  </si>
  <si>
    <t>Banca сentrală</t>
  </si>
  <si>
    <t>Societăţi care acceptă depozite</t>
  </si>
  <si>
    <t>Alte sectoare</t>
  </si>
  <si>
    <t>PII netă</t>
  </si>
  <si>
    <t>Active</t>
  </si>
  <si>
    <t>Investiţii de portofoliu şi derivate financiare</t>
  </si>
  <si>
    <t>Notă: Criteriile se bazează pe recomandările FMI din "Assessing Reserve Adequacy - Specific Proposals", aprilie 2015</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</si>
  <si>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</si>
  <si>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</si>
  <si>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</si>
  <si>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</si>
  <si>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</si>
  <si>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</si>
  <si>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</si>
  <si>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Notă: Date estimate </t>
  </si>
  <si>
    <t>Altele</t>
  </si>
  <si>
    <t>Activități financiare și asigurări</t>
  </si>
  <si>
    <t>Comerț cu ridicata și cu amănuntul; repararea autovehiculelor</t>
  </si>
  <si>
    <t>Industria prelucrătoare</t>
  </si>
  <si>
    <t>Informații și comunicații</t>
  </si>
  <si>
    <t>Transport și depozitare</t>
  </si>
  <si>
    <t>Producția și furnizarea de energie electrică și termică, gaze, apă caldă și aer condiționat</t>
  </si>
  <si>
    <t>Agricultura, silvicultura și pescuit</t>
  </si>
  <si>
    <t xml:space="preserve">Activități de servicii administrative </t>
  </si>
  <si>
    <t>Construcții</t>
  </si>
  <si>
    <t>pe termen scurt</t>
  </si>
  <si>
    <t>pe termen lung</t>
  </si>
  <si>
    <t xml:space="preserve">Datoria externă brută </t>
  </si>
  <si>
    <t xml:space="preserve">Datoria externă publică </t>
  </si>
  <si>
    <t xml:space="preserve">Datoria externă privată  </t>
  </si>
  <si>
    <t>Pe termen scurt</t>
  </si>
  <si>
    <t>Pe termen lung</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</si>
  <si>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</si>
  <si>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</si>
  <si>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</si>
  <si>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</si>
  <si>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</si>
  <si>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 noi și rambursări la împrumuturile pe termen lung)</t>
  </si>
  <si>
    <t xml:space="preserve">ani </t>
  </si>
  <si>
    <t xml:space="preserve">p.p. </t>
  </si>
  <si>
    <t>Scadența medie implicită a DE pe termen lung sub formă de împrumuturi (în câți ani va fi achitată datoria, dacă se vor păstra rambursările curente și nu vor fi trageri noi)</t>
  </si>
  <si>
    <t xml:space="preserve">Notă: p. p. – puncte procentuale </t>
  </si>
  <si>
    <t>Serviciul datoriei externe brute</t>
  </si>
  <si>
    <t>Serviciul datoriei externe publice e sub formă de împrumuturi, alocări de DST și titluri de angajamente, dintre care:</t>
  </si>
  <si>
    <t xml:space="preserve">Serviciul datoriei de stat externe brute </t>
  </si>
  <si>
    <t>Serviciul datoriei externe sectorului private sub formă de împrumuturi</t>
  </si>
  <si>
    <t>/ export de bunuri și servicii (%)</t>
  </si>
  <si>
    <t>Alocări de DST</t>
  </si>
  <si>
    <t xml:space="preserve">Alte </t>
  </si>
  <si>
    <t xml:space="preserve">* date revizuite </t>
  </si>
  <si>
    <t>Datoria externă brută / PIB, %</t>
  </si>
  <si>
    <t>Datoria externă publică  / PIB, %</t>
  </si>
  <si>
    <t>Datoria externă privată  / PIB, %</t>
  </si>
  <si>
    <t>FMI</t>
  </si>
  <si>
    <t>Grupul BM</t>
  </si>
  <si>
    <t>BEI</t>
  </si>
  <si>
    <t>Comisia Europeană</t>
  </si>
  <si>
    <t>Alți creditori</t>
  </si>
  <si>
    <t>Tabelul 14. Datoria externă sub formă de împrumuturi, alocări de DST și titluri de angajamente, pe creditori (mil. USD)</t>
  </si>
  <si>
    <t xml:space="preserve">FMI </t>
  </si>
  <si>
    <t xml:space="preserve">Datoria de stat directă </t>
  </si>
  <si>
    <t xml:space="preserve">Organisme internaționale </t>
  </si>
  <si>
    <t xml:space="preserve">BERD </t>
  </si>
  <si>
    <t xml:space="preserve">Comisia Europeană </t>
  </si>
  <si>
    <t xml:space="preserve">FIDA </t>
  </si>
  <si>
    <t xml:space="preserve">BDCE </t>
  </si>
  <si>
    <t xml:space="preserve">Relații bilaterale  </t>
  </si>
  <si>
    <t xml:space="preserve">Japonia </t>
  </si>
  <si>
    <t>Franța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</si>
  <si>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</si>
  <si>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</si>
  <si>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</si>
  <si>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</si>
  <si>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</si>
  <si>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</si>
  <si>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</si>
  <si>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</si>
  <si>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</si>
  <si>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Datoria privată negarantată de stat</t>
  </si>
  <si>
    <t xml:space="preserve">Alți creditori </t>
  </si>
  <si>
    <t xml:space="preserve">TOTAL </t>
  </si>
  <si>
    <t>Alte angajamente aferente datoriei</t>
  </si>
  <si>
    <t>Societăţi nefinanciare</t>
  </si>
  <si>
    <t>Investiții directe: creditarea intragrup</t>
  </si>
  <si>
    <t>Societăți care acceptă depozite</t>
  </si>
  <si>
    <t>Gospodăriile populaţiei şi IFSLSGP</t>
  </si>
  <si>
    <t xml:space="preserve">CFI </t>
  </si>
  <si>
    <t xml:space="preserve">BCDMN </t>
  </si>
  <si>
    <t>Cuprins_ro</t>
  </si>
  <si>
    <t>D3</t>
  </si>
  <si>
    <t>În trimestrul I 2024, principalele țări partenere ale Republicii Moldova atât la export, cât și la importul de bunuri au fost țările vecine, România și Ucraina.</t>
  </si>
  <si>
    <t>2024 I*</t>
  </si>
  <si>
    <t>Diagrama 25. Evoluția datoriei externe publice, la sfârșitul perioadei (mil. USD)</t>
  </si>
  <si>
    <t>Diagrama 9. Importul de produse energetice și electricitate (prețuri CIF)</t>
  </si>
  <si>
    <t>Diagrama 19. Poziția investițională internațională netă, la sfârșitul perioadei, pe sectoare instituționale, % la PIB</t>
  </si>
  <si>
    <t>Diagrama 22. Poziția investiţiilor directe**, capitalul propriu, pe zone geografice, la sfârșitul perioadei (mil.USD)</t>
  </si>
  <si>
    <t>Diagrama 23. Investiţiile directe, capitalul propriu acumulat la 31.03.2024, pe activităţi economice (conform CAEM-2)</t>
  </si>
  <si>
    <t>Diagrama 24. Structura activelor financiare şi cea a pasivelor externe, pe scadenţe, la sfârșitul perioadei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</si>
</sst>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
    <numFmt numFmtId="171" formatCode="0.00000"/>
    <numFmt numFmtId="172" formatCode="0.000000"/>
    <numFmt numFmtId="173" formatCode="0.000"/>
    <numFmt numFmtId="174" formatCode="_(* #,##0.00_);_(* #,##0.00;_(* &quot;-&quot;??_);_(@_)"/>
  </numFmts>
  <fonts count="11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color rgb="FFFF0000"/>
      <name val="PermianSerifTypeface"/>
      <family val="3"/>
    </font>
    <font>
      <b/>
      <sz val="10"/>
      <name val="PermianSerifTypeface"/>
      <family val="3"/>
    </font>
    <font>
      <sz val="8"/>
      <color rgb="FF000000"/>
      <name val="PermianSerifTypeface"/>
      <family val="3"/>
    </font>
    <font>
      <i/>
      <sz val="8"/>
      <color theme="1"/>
      <name val="PermianSerifTypeface"/>
      <family val="3"/>
    </font>
    <font>
      <sz val="8"/>
      <name val="PermianSerifTypeface"/>
      <family val="3"/>
    </font>
    <font>
      <b/>
      <sz val="8"/>
      <name val="PermianSerifTypeface"/>
      <family val="3"/>
    </font>
    <font>
      <sz val="10"/>
      <name val="Arial Cyr"/>
      <charset val="204"/>
    </font>
    <font>
      <b/>
      <sz val="11"/>
      <color theme="1"/>
      <name val="PermianSerifTypeface"/>
      <family val="3"/>
    </font>
    <font>
      <sz val="11"/>
      <color theme="1"/>
      <name val="PermianSerifTypeface"/>
      <family val="3"/>
    </font>
    <font>
      <sz val="10"/>
      <color theme="1"/>
      <name val="PermianSerifTypeface"/>
      <family val="3"/>
    </font>
    <font>
      <sz val="10"/>
      <color theme="1"/>
      <name val="Times New Roman"/>
      <family val="1"/>
      <charset val="204"/>
    </font>
    <font>
      <sz val="8"/>
      <color rgb="FFFFFFFF"/>
      <name val="PermianSerifTypeface"/>
      <family val="3"/>
    </font>
    <font>
      <sz val="11"/>
      <color theme="1"/>
      <name val="Calibri"/>
      <family val="2"/>
      <charset val="204"/>
      <scheme val="minor"/>
    </font>
    <font>
      <sz val="10"/>
      <name val="PermianSansTypeface"/>
      <family val="3"/>
    </font>
    <font>
      <b/>
      <sz val="11"/>
      <name val="PermianSerifTypeface"/>
      <family val="3"/>
    </font>
    <font>
      <sz val="11"/>
      <name val="Calibri"/>
      <family val="2"/>
      <scheme val="minor"/>
    </font>
    <font>
      <sz val="11"/>
      <color theme="0"/>
      <name val="Calibri"/>
      <family val="2"/>
      <charset val="204"/>
      <scheme val="minor"/>
    </font>
    <font>
      <i/>
      <sz val="8"/>
      <name val="PermianSerifTypeface"/>
      <family val="3"/>
    </font>
    <font>
      <sz val="11"/>
      <color indexed="8"/>
      <name val="Calibri"/>
      <family val="2"/>
      <charset val="204"/>
    </font>
    <font>
      <b/>
      <sz val="10"/>
      <color rgb="FF000000"/>
      <name val="PermianSerifTypeface"/>
      <family val="3"/>
    </font>
    <font>
      <sz val="9"/>
      <color indexed="81"/>
      <name val="Tahoma"/>
      <family val="2"/>
      <charset val="204"/>
    </font>
    <font>
      <b/>
      <sz val="9"/>
      <color indexed="81"/>
      <name val="Tahoma"/>
      <family val="2"/>
      <charset val="204"/>
    </font>
    <font>
      <b/>
      <sz val="10"/>
      <color theme="1"/>
      <name val="PermianSerifTypeface"/>
      <family val="3"/>
    </font>
    <font>
      <sz val="11"/>
      <name val="PermianSerifTypeface"/>
      <family val="3"/>
    </font>
    <font>
      <u/>
      <sz val="11"/>
      <color theme="10"/>
      <name val="Calibri"/>
      <family val="2"/>
      <scheme val="minor"/>
    </font>
    <font>
      <sz val="9"/>
      <name val="Times New Roman"/>
      <family val="1"/>
      <charset val="204"/>
    </font>
    <font>
      <b/>
      <sz val="11"/>
      <name val="PermianSerifTypeface"/>
      <family val="3"/>
      <charset val="238"/>
    </font>
    <font>
      <sz val="10"/>
      <name val="KudriashovRum"/>
    </font>
    <font>
      <sz val="11"/>
      <color rgb="FFFF0000"/>
      <name val="Calibri"/>
      <family val="2"/>
      <scheme val="minor"/>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9"/>
      <color rgb="FF0070C0"/>
      <name val="Cambria"/>
      <family val="1"/>
      <charset val="204"/>
    </font>
    <font>
      <b/>
      <sz val="12"/>
      <color rgb="FF984806"/>
      <name val="Cambria"/>
      <family val="1"/>
      <charset val="204"/>
    </font>
    <font>
      <sz val="12"/>
      <color theme="1"/>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FF0000"/>
      <name val="Cambria"/>
      <family val="1"/>
    </font>
    <font>
      <b/>
      <sz val="8"/>
      <color rgb="FFFFFFFF"/>
      <name val="Cambria"/>
      <family val="1"/>
      <charset val="204"/>
    </font>
    <font>
      <sz val="11"/>
      <color rgb="FF000000"/>
      <name val="Cambria"/>
      <family val="1"/>
      <charset val="204"/>
    </font>
    <font>
      <b/>
      <sz val="11"/>
      <color rgb="FF000000"/>
      <name val="Cambria"/>
      <family val="1"/>
      <charset val="204"/>
    </font>
    <font>
      <sz val="10"/>
      <color rgb="FF000000"/>
      <name val="Cambria"/>
      <family val="1"/>
      <charset val="204"/>
    </font>
    <font>
      <b/>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b/>
      <sz val="10"/>
      <color rgb="FF984806"/>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sz val="10"/>
      <color indexed="8"/>
      <name val="Arial"/>
      <family val="2"/>
      <charset val="204"/>
    </font>
    <font>
      <sz val="16"/>
      <color theme="1"/>
      <name val="Cambria"/>
      <family val="1"/>
      <charset val="204"/>
    </font>
    <font>
      <sz val="8"/>
      <color theme="1"/>
      <name val="PermianSerifTypeface"/>
      <family val="3"/>
    </font>
    <font>
      <sz val="8"/>
      <color rgb="FFFF0000"/>
      <name val="PermianSerifTypeface"/>
      <family val="3"/>
    </font>
    <font>
      <sz val="10"/>
      <color rgb="FFFF0000"/>
      <name val="PermianSerifTypeface"/>
      <family val="3"/>
    </font>
    <font>
      <b/>
      <sz val="10"/>
      <color rgb="FFFF0000"/>
      <name val="Cambria"/>
      <family val="1"/>
      <charset val="204"/>
    </font>
    <font>
      <sz val="8"/>
      <color rgb="FF984806"/>
      <name val="Cambria"/>
      <family val="1"/>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sz val="11"/>
      <color rgb="FF000000"/>
      <name val="Calibri"/>
      <family val="2"/>
      <scheme val="minor"/>
    </font>
    <font>
      <b/>
      <sz val="9"/>
      <color rgb="FFFFFFFF"/>
      <name val="Cambria"/>
      <family val="1"/>
      <charset val="204"/>
    </font>
    <font>
      <b/>
      <sz val="11"/>
      <color rgb="FF000000"/>
      <name val="PermianSerifTypeface"/>
      <family val="3"/>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A6A6A6"/>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medium">
        <color theme="0"/>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style="medium">
        <color theme="0"/>
      </right>
      <top style="thick">
        <color rgb="FFFFFFFF"/>
      </top>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style="thin">
        <color theme="0"/>
      </right>
      <top/>
      <bottom style="medium">
        <color theme="0"/>
      </bottom>
      <diagonal/>
    </border>
    <border>
      <left style="medium">
        <color theme="0"/>
      </left>
      <right style="thin">
        <color theme="0"/>
      </right>
      <top/>
      <bottom style="thin">
        <color theme="0"/>
      </bottom>
      <diagonal/>
    </border>
    <border>
      <left style="medium">
        <color theme="0"/>
      </left>
      <right/>
      <top style="medium">
        <color rgb="FFFFFFFF"/>
      </top>
      <bottom style="thick">
        <color rgb="FFFFFFFF"/>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n">
        <color theme="0"/>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thin">
        <color indexed="64"/>
      </left>
      <right style="thin">
        <color indexed="64"/>
      </right>
      <top/>
      <bottom/>
      <diagonal/>
    </border>
    <border>
      <left/>
      <right style="thick">
        <color rgb="FFFFFFFF"/>
      </right>
      <top/>
      <bottom style="medium">
        <color rgb="FFFFFFFF"/>
      </bottom>
      <diagonal/>
    </border>
    <border>
      <left/>
      <right style="medium">
        <color rgb="FFFFFFFF"/>
      </right>
      <top style="medium">
        <color rgb="FFFFFFFF"/>
      </top>
      <bottom style="medium">
        <color rgb="FFFFFFFF"/>
      </bottom>
      <diagonal/>
    </border>
    <border>
      <left style="thick">
        <color rgb="FFFFFFFF"/>
      </left>
      <right/>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style="thick">
        <color rgb="FFFFFFFF"/>
      </right>
      <top/>
      <bottom/>
      <diagonal/>
    </border>
    <border>
      <left style="medium">
        <color theme="0"/>
      </left>
      <right/>
      <top/>
      <bottom style="medium">
        <color rgb="FFFFFFFF"/>
      </bottom>
      <diagonal/>
    </border>
    <border>
      <left style="medium">
        <color theme="0"/>
      </left>
      <right style="medium">
        <color rgb="FFFFFFFF"/>
      </right>
      <top/>
      <bottom style="medium">
        <color rgb="FFFFFFFF"/>
      </bottom>
      <diagonal/>
    </border>
    <border>
      <left style="medium">
        <color theme="0"/>
      </left>
      <right/>
      <top style="thick">
        <color rgb="FFFFFFFF"/>
      </top>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thick">
        <color rgb="FFFFFFFF"/>
      </right>
      <top style="medium">
        <color rgb="FFFFFFFF"/>
      </top>
      <bottom/>
      <diagonal/>
    </border>
    <border>
      <left style="thick">
        <color rgb="FFFFFFFF"/>
      </left>
      <right/>
      <top style="medium">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style="medium">
        <color theme="0"/>
      </left>
      <right style="thin">
        <color theme="0"/>
      </right>
      <top/>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s>
  <cellStyleXfs count="28">
    <xf numFmtId="0" fontId="0" fillId="0" borderId="0"/>
    <xf numFmtId="9" fontId="5" fillId="0" borderId="0" applyFont="0" applyFill="0" applyBorder="0" applyAlignment="0" applyProtection="0"/>
    <xf numFmtId="0" fontId="7" fillId="0" borderId="0"/>
    <xf numFmtId="0" fontId="16" fillId="0" borderId="0"/>
    <xf numFmtId="0" fontId="22" fillId="0" borderId="0"/>
    <xf numFmtId="0" fontId="26" fillId="2" borderId="0" applyNumberFormat="0" applyBorder="0" applyAlignment="0" applyProtection="0"/>
    <xf numFmtId="0" fontId="7" fillId="0" borderId="0"/>
    <xf numFmtId="0" fontId="22" fillId="0" borderId="0"/>
    <xf numFmtId="0" fontId="5" fillId="0" borderId="0"/>
    <xf numFmtId="0" fontId="28" fillId="0" borderId="0"/>
    <xf numFmtId="166" fontId="5" fillId="0" borderId="0" applyFont="0" applyFill="0" applyBorder="0" applyAlignment="0" applyProtection="0"/>
    <xf numFmtId="0" fontId="22" fillId="0" borderId="0"/>
    <xf numFmtId="0" fontId="4" fillId="0" borderId="0"/>
    <xf numFmtId="0" fontId="7" fillId="0" borderId="0"/>
    <xf numFmtId="0" fontId="4" fillId="0" borderId="0"/>
    <xf numFmtId="0" fontId="7" fillId="0" borderId="0"/>
    <xf numFmtId="0" fontId="7" fillId="0" borderId="0"/>
    <xf numFmtId="166" fontId="7" fillId="0" borderId="0" applyFont="0" applyFill="0" applyBorder="0" applyAlignment="0" applyProtection="0"/>
    <xf numFmtId="0" fontId="22" fillId="0" borderId="0"/>
    <xf numFmtId="0" fontId="3" fillId="0" borderId="0"/>
    <xf numFmtId="0" fontId="3" fillId="0" borderId="0"/>
    <xf numFmtId="0" fontId="34" fillId="0" borderId="0" applyNumberFormat="0" applyFill="0" applyBorder="0" applyAlignment="0" applyProtection="0"/>
    <xf numFmtId="0" fontId="35" fillId="0" borderId="0"/>
    <xf numFmtId="0" fontId="37" fillId="0" borderId="0"/>
    <xf numFmtId="9" fontId="2" fillId="0" borderId="0" applyFont="0" applyFill="0" applyBorder="0" applyAlignment="0" applyProtection="0"/>
    <xf numFmtId="0" fontId="22" fillId="0" borderId="0"/>
    <xf numFmtId="0" fontId="1" fillId="0" borderId="0"/>
    <xf numFmtId="0" fontId="100" fillId="0" borderId="0">
      <alignment vertical="top"/>
    </xf>
  </cellStyleXfs>
  <cellXfs count="851">
    <xf numFmtId="0" fontId="0" fillId="0" borderId="0" xfId="0"/>
    <xf numFmtId="0" fontId="8" fillId="0" borderId="0" xfId="2" applyFont="1"/>
    <xf numFmtId="0" fontId="11" fillId="0" borderId="0" xfId="2" applyFont="1"/>
    <xf numFmtId="0" fontId="13" fillId="0" borderId="0" xfId="0" applyFont="1" applyAlignment="1">
      <alignment horizontal="left" vertical="center"/>
    </xf>
    <xf numFmtId="0" fontId="14" fillId="0" borderId="1" xfId="2" applyFont="1" applyBorder="1"/>
    <xf numFmtId="49" fontId="15" fillId="0" borderId="1" xfId="3" applyNumberFormat="1" applyFont="1" applyBorder="1" applyAlignment="1">
      <alignment horizontal="center" vertical="center"/>
    </xf>
    <xf numFmtId="0" fontId="19" fillId="0" borderId="0" xfId="0" applyFont="1" applyAlignment="1">
      <alignment vertical="center"/>
    </xf>
    <xf numFmtId="0" fontId="18" fillId="0" borderId="0" xfId="0" applyFont="1"/>
    <xf numFmtId="0" fontId="23" fillId="0" borderId="0" xfId="4" applyFont="1"/>
    <xf numFmtId="0" fontId="23" fillId="0" borderId="0" xfId="4" applyFont="1" applyProtection="1">
      <protection locked="0"/>
    </xf>
    <xf numFmtId="0" fontId="15" fillId="0" borderId="1" xfId="4" applyFont="1" applyBorder="1" applyAlignment="1">
      <alignment horizontal="center" vertical="center"/>
    </xf>
    <xf numFmtId="0" fontId="14" fillId="0" borderId="1" xfId="4" applyFont="1" applyBorder="1" applyAlignment="1">
      <alignment wrapText="1"/>
    </xf>
    <xf numFmtId="0" fontId="14" fillId="0" borderId="0" xfId="4" applyFont="1"/>
    <xf numFmtId="0" fontId="18" fillId="0" borderId="0" xfId="0" applyFont="1" applyAlignment="1">
      <alignment vertical="center" wrapText="1"/>
    </xf>
    <xf numFmtId="167" fontId="19" fillId="0" borderId="0" xfId="0" applyNumberFormat="1" applyFont="1" applyAlignment="1">
      <alignment horizontal="center"/>
    </xf>
    <xf numFmtId="0" fontId="14" fillId="0" borderId="1" xfId="0" applyFont="1" applyBorder="1" applyAlignment="1">
      <alignment wrapText="1"/>
    </xf>
    <xf numFmtId="0" fontId="9" fillId="0" borderId="0" xfId="0" applyFont="1" applyAlignment="1">
      <alignment horizontal="left" vertical="center"/>
    </xf>
    <xf numFmtId="0" fontId="10" fillId="0" borderId="0" xfId="0" applyFont="1" applyAlignment="1">
      <alignment horizontal="left" vertical="top" wrapText="1"/>
    </xf>
    <xf numFmtId="0" fontId="24" fillId="0" borderId="0" xfId="0" applyFont="1" applyAlignment="1">
      <alignment vertical="center"/>
    </xf>
    <xf numFmtId="0" fontId="25" fillId="0" borderId="0" xfId="0" applyFont="1"/>
    <xf numFmtId="0" fontId="10" fillId="0" borderId="0" xfId="2" applyFont="1"/>
    <xf numFmtId="0" fontId="32" fillId="0" borderId="0" xfId="0" applyFont="1"/>
    <xf numFmtId="0" fontId="32" fillId="0" borderId="0" xfId="4" applyFont="1" applyAlignment="1">
      <alignment horizontal="left" vertical="top"/>
    </xf>
    <xf numFmtId="0" fontId="17" fillId="0" borderId="0" xfId="0" applyFont="1" applyAlignment="1">
      <alignment horizontal="left" vertical="top" wrapText="1"/>
    </xf>
    <xf numFmtId="2" fontId="18" fillId="0" borderId="0" xfId="0" applyNumberFormat="1" applyFont="1"/>
    <xf numFmtId="0" fontId="38" fillId="0" borderId="0" xfId="0" applyFont="1"/>
    <xf numFmtId="0" fontId="33" fillId="0" borderId="0" xfId="2" applyFont="1"/>
    <xf numFmtId="0" fontId="18" fillId="0" borderId="0" xfId="2" applyFont="1" applyAlignment="1">
      <alignment horizontal="left" vertical="top"/>
    </xf>
    <xf numFmtId="0" fontId="14" fillId="0" borderId="1" xfId="4" applyFont="1" applyBorder="1" applyAlignment="1">
      <alignment horizontal="center"/>
    </xf>
    <xf numFmtId="3" fontId="0" fillId="0" borderId="0" xfId="0" applyNumberFormat="1"/>
    <xf numFmtId="164" fontId="23" fillId="0" borderId="0" xfId="4" applyNumberFormat="1" applyFont="1"/>
    <xf numFmtId="164" fontId="14" fillId="0" borderId="1" xfId="5" applyNumberFormat="1" applyFont="1" applyFill="1" applyBorder="1" applyAlignment="1">
      <alignment horizontal="right" vertical="top" wrapText="1"/>
    </xf>
    <xf numFmtId="0" fontId="14" fillId="0" borderId="3" xfId="4" applyFont="1" applyBorder="1"/>
    <xf numFmtId="0" fontId="14" fillId="0" borderId="1" xfId="2" applyFont="1" applyBorder="1" applyAlignment="1">
      <alignment wrapText="1"/>
    </xf>
    <xf numFmtId="0" fontId="27" fillId="0" borderId="0" xfId="0" applyFont="1" applyAlignment="1">
      <alignment vertical="center" wrapText="1"/>
    </xf>
    <xf numFmtId="0" fontId="12" fillId="3" borderId="42" xfId="0" applyFont="1" applyFill="1" applyBorder="1" applyAlignment="1">
      <alignment vertical="center" wrapText="1"/>
    </xf>
    <xf numFmtId="0" fontId="12" fillId="3" borderId="43" xfId="0" applyFont="1" applyFill="1" applyBorder="1" applyAlignment="1">
      <alignment horizontal="center" vertical="center" wrapText="1"/>
    </xf>
    <xf numFmtId="0" fontId="14" fillId="3" borderId="42" xfId="0" applyFont="1" applyFill="1" applyBorder="1" applyAlignment="1">
      <alignment vertical="center" wrapText="1"/>
    </xf>
    <xf numFmtId="0" fontId="14" fillId="3" borderId="43" xfId="0" applyFont="1" applyFill="1" applyBorder="1" applyAlignment="1">
      <alignment horizontal="center" vertical="center" wrapText="1"/>
    </xf>
    <xf numFmtId="49" fontId="15" fillId="0" borderId="1" xfId="4" applyNumberFormat="1" applyFont="1" applyBorder="1" applyAlignment="1">
      <alignment horizontal="center" vertical="top"/>
    </xf>
    <xf numFmtId="3" fontId="12" fillId="3" borderId="6" xfId="0" applyNumberFormat="1" applyFont="1" applyFill="1" applyBorder="1" applyAlignment="1">
      <alignment horizontal="right" vertical="top" wrapText="1"/>
    </xf>
    <xf numFmtId="0" fontId="12" fillId="3" borderId="6" xfId="0" applyFont="1" applyFill="1" applyBorder="1" applyAlignment="1">
      <alignment horizontal="right" vertical="top" wrapText="1"/>
    </xf>
    <xf numFmtId="169" fontId="12" fillId="3" borderId="6" xfId="0" applyNumberFormat="1" applyFont="1" applyFill="1" applyBorder="1" applyAlignment="1">
      <alignment horizontal="right" vertical="top" wrapText="1"/>
    </xf>
    <xf numFmtId="164" fontId="14" fillId="0" borderId="1" xfId="2" applyNumberFormat="1" applyFont="1" applyBorder="1" applyAlignment="1">
      <alignment vertical="top"/>
    </xf>
    <xf numFmtId="0" fontId="14" fillId="0" borderId="1" xfId="2" applyFont="1" applyBorder="1" applyAlignment="1">
      <alignment vertical="top"/>
    </xf>
    <xf numFmtId="0" fontId="40" fillId="0" borderId="1" xfId="0" applyFont="1" applyBorder="1" applyAlignment="1">
      <alignment horizontal="center" vertical="center"/>
    </xf>
    <xf numFmtId="0" fontId="40" fillId="0" borderId="0" xfId="0" applyFont="1" applyAlignment="1">
      <alignment horizontal="left" vertical="center"/>
    </xf>
    <xf numFmtId="0" fontId="40" fillId="0" borderId="0" xfId="0" applyFont="1"/>
    <xf numFmtId="0" fontId="40" fillId="0" borderId="1" xfId="0" applyFont="1" applyBorder="1" applyAlignment="1">
      <alignment vertical="top" wrapText="1"/>
    </xf>
    <xf numFmtId="0" fontId="40" fillId="0" borderId="1" xfId="0" applyFont="1" applyBorder="1" applyAlignment="1">
      <alignment vertical="top"/>
    </xf>
    <xf numFmtId="0" fontId="40" fillId="0" borderId="0" xfId="0" applyFont="1" applyAlignment="1">
      <alignment horizontal="left" vertical="top"/>
    </xf>
    <xf numFmtId="0" fontId="40" fillId="0" borderId="0" xfId="0" applyFont="1" applyAlignment="1">
      <alignment vertical="top"/>
    </xf>
    <xf numFmtId="164" fontId="40" fillId="0" borderId="1" xfId="0" applyNumberFormat="1" applyFont="1" applyBorder="1" applyAlignment="1">
      <alignment vertical="top"/>
    </xf>
    <xf numFmtId="0" fontId="41" fillId="8" borderId="13" xfId="0" applyFont="1" applyFill="1" applyBorder="1" applyAlignment="1">
      <alignment horizontal="center" vertical="center" wrapText="1"/>
    </xf>
    <xf numFmtId="0" fontId="41" fillId="8" borderId="59"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60" xfId="0" applyFont="1" applyFill="1" applyBorder="1" applyAlignment="1">
      <alignment horizontal="center" vertical="center" wrapText="1"/>
    </xf>
    <xf numFmtId="0" fontId="41" fillId="3" borderId="54" xfId="0" applyFont="1" applyFill="1" applyBorder="1" applyAlignment="1">
      <alignment vertical="center" wrapText="1"/>
    </xf>
    <xf numFmtId="0" fontId="43" fillId="3" borderId="6" xfId="0" applyFont="1" applyFill="1" applyBorder="1" applyAlignment="1">
      <alignment vertical="center" wrapText="1"/>
    </xf>
    <xf numFmtId="0" fontId="43" fillId="3" borderId="6" xfId="0" applyFont="1" applyFill="1" applyBorder="1" applyAlignment="1">
      <alignment horizontal="right" vertical="center" wrapText="1"/>
    </xf>
    <xf numFmtId="0" fontId="45" fillId="3" borderId="6" xfId="0" applyFont="1" applyFill="1" applyBorder="1" applyAlignment="1">
      <alignment horizontal="right" vertical="center" wrapText="1"/>
    </xf>
    <xf numFmtId="0" fontId="46" fillId="3" borderId="6" xfId="0" applyFont="1" applyFill="1" applyBorder="1" applyAlignment="1">
      <alignment horizontal="right" vertical="center" wrapText="1"/>
    </xf>
    <xf numFmtId="0" fontId="43" fillId="3" borderId="0" xfId="0" applyFont="1" applyFill="1" applyAlignment="1">
      <alignment vertical="center" wrapText="1"/>
    </xf>
    <xf numFmtId="0" fontId="41" fillId="8" borderId="66" xfId="0" applyFont="1" applyFill="1" applyBorder="1" applyAlignment="1">
      <alignment horizontal="center" vertical="center" wrapText="1"/>
    </xf>
    <xf numFmtId="0" fontId="47" fillId="0" borderId="0" xfId="0" applyFont="1"/>
    <xf numFmtId="0" fontId="47" fillId="0" borderId="0" xfId="19" applyFont="1"/>
    <xf numFmtId="0" fontId="47" fillId="0" borderId="0" xfId="13" applyFont="1"/>
    <xf numFmtId="0" fontId="49"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vertical="top"/>
    </xf>
    <xf numFmtId="0" fontId="40" fillId="0" borderId="1" xfId="0" applyFont="1" applyBorder="1" applyAlignment="1">
      <alignment horizontal="center" vertical="top" wrapText="1"/>
    </xf>
    <xf numFmtId="2" fontId="40" fillId="0" borderId="1" xfId="25" applyNumberFormat="1" applyFont="1" applyBorder="1" applyAlignment="1" applyProtection="1">
      <alignment horizontal="right" vertical="top"/>
      <protection locked="0"/>
    </xf>
    <xf numFmtId="4" fontId="40" fillId="0" borderId="1" xfId="25" applyNumberFormat="1" applyFont="1" applyBorder="1" applyAlignment="1">
      <alignment horizontal="right" vertical="top"/>
    </xf>
    <xf numFmtId="0" fontId="56" fillId="0" borderId="0" xfId="0" applyFont="1" applyAlignment="1">
      <alignment vertical="center"/>
    </xf>
    <xf numFmtId="0" fontId="57" fillId="0" borderId="0" xfId="0" applyFont="1" applyAlignment="1">
      <alignment vertical="top"/>
    </xf>
    <xf numFmtId="0" fontId="58" fillId="0" borderId="0" xfId="0" applyFont="1" applyAlignment="1">
      <alignment vertical="top"/>
    </xf>
    <xf numFmtId="2" fontId="58" fillId="0" borderId="0" xfId="0" applyNumberFormat="1" applyFont="1" applyAlignment="1">
      <alignment vertical="top"/>
    </xf>
    <xf numFmtId="2" fontId="40" fillId="0" borderId="0" xfId="0" applyNumberFormat="1" applyFont="1" applyAlignment="1">
      <alignment vertical="top"/>
    </xf>
    <xf numFmtId="2" fontId="55" fillId="0" borderId="0" xfId="0" applyNumberFormat="1" applyFont="1" applyAlignment="1">
      <alignment vertical="top"/>
    </xf>
    <xf numFmtId="0" fontId="59" fillId="0" borderId="0" xfId="0" applyFont="1"/>
    <xf numFmtId="0" fontId="57" fillId="0" borderId="0" xfId="0" applyFont="1"/>
    <xf numFmtId="0" fontId="59" fillId="0" borderId="0" xfId="0" applyFont="1" applyAlignment="1">
      <alignment horizontal="left" wrapText="1"/>
    </xf>
    <xf numFmtId="0" fontId="57" fillId="0" borderId="0" xfId="0" applyFont="1" applyAlignment="1">
      <alignment vertical="center" wrapText="1"/>
    </xf>
    <xf numFmtId="168" fontId="60" fillId="0" borderId="0" xfId="0" applyNumberFormat="1" applyFont="1"/>
    <xf numFmtId="168" fontId="61" fillId="0" borderId="0" xfId="0" applyNumberFormat="1" applyFont="1"/>
    <xf numFmtId="168" fontId="40" fillId="0" borderId="0" xfId="0" applyNumberFormat="1" applyFont="1"/>
    <xf numFmtId="168" fontId="57" fillId="0" borderId="0" xfId="0" applyNumberFormat="1" applyFont="1"/>
    <xf numFmtId="2" fontId="57" fillId="0" borderId="0" xfId="0" applyNumberFormat="1" applyFont="1"/>
    <xf numFmtId="0" fontId="62" fillId="0" borderId="0" xfId="0" applyFont="1"/>
    <xf numFmtId="0" fontId="63" fillId="0" borderId="0" xfId="0" applyFont="1" applyAlignment="1">
      <alignment vertical="center"/>
    </xf>
    <xf numFmtId="172" fontId="47" fillId="0" borderId="0" xfId="0" applyNumberFormat="1" applyFont="1"/>
    <xf numFmtId="0" fontId="48" fillId="0" borderId="0" xfId="0" applyFont="1" applyAlignment="1">
      <alignment vertical="center"/>
    </xf>
    <xf numFmtId="0" fontId="51" fillId="0" borderId="1" xfId="19" applyFont="1" applyBorder="1" applyAlignment="1">
      <alignment horizontal="center" vertical="center" wrapText="1"/>
    </xf>
    <xf numFmtId="0" fontId="51" fillId="0" borderId="1" xfId="13" applyFont="1" applyBorder="1" applyAlignment="1">
      <alignment wrapText="1"/>
    </xf>
    <xf numFmtId="2" fontId="51" fillId="0" borderId="1" xfId="0" applyNumberFormat="1" applyFont="1" applyBorder="1" applyAlignment="1">
      <alignment vertical="top"/>
    </xf>
    <xf numFmtId="0" fontId="63" fillId="0" borderId="0" xfId="19" applyFont="1"/>
    <xf numFmtId="0" fontId="40" fillId="0" borderId="1" xfId="13" applyFont="1" applyBorder="1" applyAlignment="1">
      <alignment wrapText="1"/>
    </xf>
    <xf numFmtId="2" fontId="40" fillId="0" borderId="1" xfId="0" applyNumberFormat="1" applyFont="1" applyBorder="1" applyAlignment="1">
      <alignment vertical="top"/>
    </xf>
    <xf numFmtId="2" fontId="47" fillId="0" borderId="0" xfId="19" applyNumberFormat="1" applyFont="1"/>
    <xf numFmtId="171" fontId="47" fillId="0" borderId="0" xfId="19" applyNumberFormat="1" applyFont="1"/>
    <xf numFmtId="0" fontId="48" fillId="0" borderId="0" xfId="0" applyFont="1" applyAlignment="1">
      <alignment horizontal="left" vertical="center"/>
    </xf>
    <xf numFmtId="0" fontId="50" fillId="0" borderId="0" xfId="0" applyFont="1" applyAlignment="1">
      <alignment horizontal="left" vertical="top"/>
    </xf>
    <xf numFmtId="0" fontId="63" fillId="0" borderId="0" xfId="0" applyFont="1" applyAlignment="1">
      <alignment horizontal="left" vertical="top"/>
    </xf>
    <xf numFmtId="0" fontId="64" fillId="3" borderId="40" xfId="0" applyFont="1" applyFill="1" applyBorder="1" applyAlignment="1">
      <alignment vertical="center" wrapText="1"/>
    </xf>
    <xf numFmtId="0" fontId="60" fillId="3" borderId="42" xfId="0" applyFont="1" applyFill="1" applyBorder="1" applyAlignment="1">
      <alignment horizontal="left" vertical="center" wrapText="1" indent="1"/>
    </xf>
    <xf numFmtId="171" fontId="47" fillId="0" borderId="0" xfId="0" applyNumberFormat="1" applyFont="1"/>
    <xf numFmtId="0" fontId="68" fillId="0" borderId="0" xfId="13" applyFont="1"/>
    <xf numFmtId="0" fontId="50" fillId="0" borderId="0" xfId="0" applyFont="1" applyAlignment="1">
      <alignment vertical="center" wrapText="1"/>
    </xf>
    <xf numFmtId="0" fontId="59" fillId="0" borderId="0" xfId="0" applyFont="1" applyAlignment="1">
      <alignment wrapText="1"/>
    </xf>
    <xf numFmtId="0" fontId="65" fillId="0" borderId="0" xfId="0" applyFont="1" applyAlignment="1">
      <alignment vertical="center"/>
    </xf>
    <xf numFmtId="0" fontId="40" fillId="0" borderId="0" xfId="13" applyFont="1"/>
    <xf numFmtId="4" fontId="68" fillId="0" borderId="0" xfId="13" applyNumberFormat="1" applyFont="1"/>
    <xf numFmtId="0" fontId="41" fillId="8" borderId="16" xfId="0" applyFont="1" applyFill="1" applyBorder="1" applyAlignment="1">
      <alignment vertical="center" wrapText="1"/>
    </xf>
    <xf numFmtId="0" fontId="41" fillId="8" borderId="13" xfId="0" applyFont="1" applyFill="1" applyBorder="1" applyAlignment="1">
      <alignment vertical="center" wrapText="1"/>
    </xf>
    <xf numFmtId="0" fontId="41" fillId="8" borderId="70"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3" borderId="6" xfId="0" applyFont="1" applyFill="1" applyBorder="1" applyAlignment="1">
      <alignment vertical="center" wrapText="1"/>
    </xf>
    <xf numFmtId="0" fontId="41" fillId="3" borderId="6" xfId="0" applyFont="1" applyFill="1" applyBorder="1" applyAlignment="1">
      <alignment horizontal="right" vertical="center" wrapText="1"/>
    </xf>
    <xf numFmtId="0" fontId="41" fillId="3" borderId="5" xfId="0" applyFont="1" applyFill="1" applyBorder="1" applyAlignment="1">
      <alignment horizontal="right" vertical="center" wrapText="1"/>
    </xf>
    <xf numFmtId="0" fontId="45" fillId="3" borderId="0" xfId="0" applyFont="1" applyFill="1" applyAlignment="1">
      <alignment horizontal="right" vertical="center" wrapText="1"/>
    </xf>
    <xf numFmtId="0" fontId="43" fillId="3" borderId="6" xfId="0" applyFont="1" applyFill="1" applyBorder="1" applyAlignment="1">
      <alignment horizontal="left" vertical="center" wrapText="1" indent="1"/>
    </xf>
    <xf numFmtId="0" fontId="45" fillId="3" borderId="6" xfId="0" applyFont="1" applyFill="1" applyBorder="1" applyAlignment="1">
      <alignment horizontal="left" vertical="center" wrapText="1" indent="2"/>
    </xf>
    <xf numFmtId="0" fontId="45" fillId="3" borderId="0" xfId="0" applyFont="1" applyFill="1" applyAlignment="1">
      <alignment horizontal="left" vertical="center" wrapText="1" indent="2"/>
    </xf>
    <xf numFmtId="0" fontId="45" fillId="3" borderId="7" xfId="0" applyFont="1" applyFill="1" applyBorder="1" applyAlignment="1">
      <alignment vertical="center" wrapText="1"/>
    </xf>
    <xf numFmtId="0" fontId="43" fillId="3" borderId="54" xfId="0" applyFont="1" applyFill="1" applyBorder="1" applyAlignment="1">
      <alignment vertical="center" wrapText="1"/>
    </xf>
    <xf numFmtId="0" fontId="45" fillId="3" borderId="54" xfId="0" applyFont="1" applyFill="1" applyBorder="1" applyAlignment="1">
      <alignment vertical="center" wrapText="1"/>
    </xf>
    <xf numFmtId="0" fontId="41" fillId="8" borderId="0" xfId="0" applyFont="1" applyFill="1" applyAlignment="1">
      <alignment horizontal="center" vertical="center" wrapText="1"/>
    </xf>
    <xf numFmtId="0" fontId="41" fillId="8" borderId="9"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3" fillId="3" borderId="6" xfId="0" applyFont="1" applyFill="1" applyBorder="1" applyAlignment="1">
      <alignment horizontal="right" vertical="top" wrapText="1"/>
    </xf>
    <xf numFmtId="164" fontId="43" fillId="3" borderId="6"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xf>
    <xf numFmtId="0" fontId="69" fillId="0" borderId="1" xfId="0" applyFont="1" applyBorder="1" applyAlignment="1">
      <alignment horizontal="center" vertical="center" wrapText="1"/>
    </xf>
    <xf numFmtId="2" fontId="40" fillId="0" borderId="1" xfId="0" applyNumberFormat="1" applyFont="1" applyBorder="1" applyAlignment="1">
      <alignment vertical="top" wrapText="1"/>
    </xf>
    <xf numFmtId="168" fontId="40" fillId="0" borderId="1" xfId="1" applyNumberFormat="1" applyFont="1" applyBorder="1" applyAlignment="1">
      <alignment vertical="top" wrapText="1"/>
    </xf>
    <xf numFmtId="0" fontId="42" fillId="8" borderId="9" xfId="0" applyFont="1" applyFill="1" applyBorder="1" applyAlignment="1">
      <alignment vertical="center" wrapText="1"/>
    </xf>
    <xf numFmtId="0" fontId="42" fillId="3" borderId="6" xfId="0" applyFont="1" applyFill="1" applyBorder="1" applyAlignment="1">
      <alignment vertical="center" wrapText="1"/>
    </xf>
    <xf numFmtId="0" fontId="44" fillId="3" borderId="6" xfId="0" applyFont="1" applyFill="1" applyBorder="1" applyAlignment="1">
      <alignment vertical="center" wrapText="1"/>
    </xf>
    <xf numFmtId="4" fontId="43" fillId="3" borderId="6" xfId="0" applyNumberFormat="1" applyFont="1" applyFill="1" applyBorder="1" applyAlignment="1">
      <alignment horizontal="right" vertical="top" wrapText="1"/>
    </xf>
    <xf numFmtId="4" fontId="43" fillId="3" borderId="54" xfId="0" applyNumberFormat="1" applyFont="1" applyFill="1" applyBorder="1" applyAlignment="1">
      <alignment horizontal="right" vertical="top" wrapText="1"/>
    </xf>
    <xf numFmtId="4" fontId="43" fillId="3" borderId="54" xfId="0" applyNumberFormat="1" applyFont="1" applyFill="1" applyBorder="1" applyAlignment="1">
      <alignment horizontal="center" vertical="top" wrapText="1"/>
    </xf>
    <xf numFmtId="4" fontId="43" fillId="3" borderId="62" xfId="0" applyNumberFormat="1" applyFont="1" applyFill="1" applyBorder="1" applyAlignment="1">
      <alignment horizontal="center" vertical="top" wrapText="1"/>
    </xf>
    <xf numFmtId="0" fontId="42" fillId="3" borderId="6" xfId="0" applyFont="1" applyFill="1" applyBorder="1" applyAlignment="1">
      <alignment horizontal="right" vertical="top" wrapText="1"/>
    </xf>
    <xf numFmtId="0" fontId="42" fillId="3" borderId="63" xfId="0" applyFont="1" applyFill="1" applyBorder="1" applyAlignment="1">
      <alignment horizontal="right" vertical="top" wrapText="1"/>
    </xf>
    <xf numFmtId="164" fontId="42" fillId="3" borderId="6" xfId="0" applyNumberFormat="1" applyFont="1" applyFill="1" applyBorder="1" applyAlignment="1">
      <alignment horizontal="right" vertical="top" wrapText="1"/>
    </xf>
    <xf numFmtId="4" fontId="43" fillId="3" borderId="6" xfId="0" applyNumberFormat="1" applyFont="1" applyFill="1" applyBorder="1" applyAlignment="1">
      <alignment horizontal="right" vertical="top"/>
    </xf>
    <xf numFmtId="4" fontId="43" fillId="3" borderId="63" xfId="0" applyNumberFormat="1" applyFont="1" applyFill="1" applyBorder="1" applyAlignment="1">
      <alignment horizontal="right" vertical="top" wrapText="1"/>
    </xf>
    <xf numFmtId="0" fontId="44" fillId="3" borderId="6" xfId="0" applyFont="1" applyFill="1" applyBorder="1" applyAlignment="1">
      <alignment horizontal="right" vertical="top"/>
    </xf>
    <xf numFmtId="0" fontId="44" fillId="3" borderId="6" xfId="0" applyFont="1" applyFill="1" applyBorder="1" applyAlignment="1">
      <alignment horizontal="right" vertical="top" wrapText="1"/>
    </xf>
    <xf numFmtId="0" fontId="44" fillId="3" borderId="63" xfId="0" applyFont="1" applyFill="1" applyBorder="1" applyAlignment="1">
      <alignment horizontal="right" vertical="top" wrapText="1"/>
    </xf>
    <xf numFmtId="164" fontId="44" fillId="3" borderId="6" xfId="0" applyNumberFormat="1" applyFont="1" applyFill="1" applyBorder="1" applyAlignment="1">
      <alignment horizontal="right" vertical="top" wrapText="1"/>
    </xf>
    <xf numFmtId="164" fontId="44" fillId="3" borderId="6" xfId="0" applyNumberFormat="1" applyFont="1" applyFill="1" applyBorder="1" applyAlignment="1">
      <alignment horizontal="right" vertical="top"/>
    </xf>
    <xf numFmtId="4" fontId="43" fillId="3" borderId="6" xfId="0" applyNumberFormat="1" applyFont="1" applyFill="1" applyBorder="1" applyAlignment="1">
      <alignment vertical="top" wrapText="1"/>
    </xf>
    <xf numFmtId="4" fontId="43" fillId="3" borderId="63" xfId="0" applyNumberFormat="1" applyFont="1" applyFill="1" applyBorder="1" applyAlignment="1">
      <alignment vertical="top" wrapText="1"/>
    </xf>
    <xf numFmtId="4" fontId="43" fillId="3" borderId="0" xfId="0" applyNumberFormat="1" applyFont="1" applyFill="1" applyAlignment="1">
      <alignment vertical="top"/>
    </xf>
    <xf numFmtId="4" fontId="43" fillId="3" borderId="0" xfId="0" applyNumberFormat="1" applyFont="1" applyFill="1" applyAlignment="1">
      <alignment vertical="top" wrapText="1"/>
    </xf>
    <xf numFmtId="4" fontId="43" fillId="3" borderId="64" xfId="0" applyNumberFormat="1" applyFont="1" applyFill="1" applyBorder="1" applyAlignment="1">
      <alignment vertical="top" wrapText="1"/>
    </xf>
    <xf numFmtId="164" fontId="43" fillId="3" borderId="0" xfId="0" applyNumberFormat="1" applyFont="1" applyFill="1" applyAlignment="1">
      <alignment horizontal="right" vertical="top" wrapText="1"/>
    </xf>
    <xf numFmtId="164" fontId="43" fillId="3" borderId="0" xfId="0" applyNumberFormat="1" applyFont="1" applyFill="1" applyAlignment="1">
      <alignment horizontal="right" vertical="top"/>
    </xf>
    <xf numFmtId="0" fontId="42" fillId="8" borderId="5" xfId="0" applyFont="1" applyFill="1" applyBorder="1" applyAlignment="1">
      <alignment horizontal="center" vertical="center" wrapText="1"/>
    </xf>
    <xf numFmtId="0" fontId="43" fillId="8" borderId="17" xfId="0" applyFont="1" applyFill="1" applyBorder="1" applyAlignment="1">
      <alignment horizontal="center" vertical="center" wrapText="1"/>
    </xf>
    <xf numFmtId="0" fontId="44" fillId="8" borderId="6" xfId="0" applyFont="1" applyFill="1" applyBorder="1" applyAlignment="1">
      <alignment vertical="center" wrapText="1"/>
    </xf>
    <xf numFmtId="0" fontId="71" fillId="8" borderId="17" xfId="0" applyFont="1" applyFill="1" applyBorder="1" applyAlignment="1">
      <alignment horizontal="center" vertical="center" wrapText="1"/>
    </xf>
    <xf numFmtId="164" fontId="43" fillId="3" borderId="17" xfId="0" applyNumberFormat="1" applyFont="1" applyFill="1" applyBorder="1" applyAlignment="1">
      <alignment horizontal="right" vertical="top" wrapText="1"/>
    </xf>
    <xf numFmtId="1" fontId="43" fillId="3" borderId="17" xfId="0" applyNumberFormat="1" applyFont="1" applyFill="1" applyBorder="1" applyAlignment="1">
      <alignment horizontal="right" vertical="top" wrapText="1"/>
    </xf>
    <xf numFmtId="0" fontId="43" fillId="3" borderId="0" xfId="0" applyFont="1" applyFill="1" applyAlignment="1">
      <alignment horizontal="right" vertical="top" wrapText="1"/>
    </xf>
    <xf numFmtId="0" fontId="43" fillId="3" borderId="68" xfId="0" applyFont="1" applyFill="1" applyBorder="1" applyAlignment="1">
      <alignment horizontal="center" vertical="top" wrapText="1"/>
    </xf>
    <xf numFmtId="0" fontId="70" fillId="0" borderId="0" xfId="0" applyFont="1" applyAlignment="1">
      <alignment wrapText="1"/>
    </xf>
    <xf numFmtId="0" fontId="41" fillId="3" borderId="5" xfId="0" applyFont="1" applyFill="1" applyBorder="1" applyAlignment="1">
      <alignment vertical="center" wrapText="1"/>
    </xf>
    <xf numFmtId="0" fontId="43" fillId="3" borderId="5" xfId="0" applyFont="1" applyFill="1" applyBorder="1" applyAlignment="1">
      <alignment vertical="center" wrapText="1"/>
    </xf>
    <xf numFmtId="0" fontId="45" fillId="3" borderId="9" xfId="0" applyFont="1" applyFill="1" applyBorder="1" applyAlignment="1">
      <alignment horizontal="left" vertical="center" wrapText="1" indent="1"/>
    </xf>
    <xf numFmtId="0" fontId="43" fillId="3" borderId="78" xfId="0" applyFont="1" applyFill="1" applyBorder="1" applyAlignment="1">
      <alignment vertical="center" wrapText="1"/>
    </xf>
    <xf numFmtId="0" fontId="47" fillId="0" borderId="0" xfId="4" applyFont="1"/>
    <xf numFmtId="0" fontId="44" fillId="0" borderId="0" xfId="0" applyFont="1"/>
    <xf numFmtId="0" fontId="44" fillId="4" borderId="0" xfId="0" applyFont="1" applyFill="1" applyAlignment="1">
      <alignment vertical="top"/>
    </xf>
    <xf numFmtId="0" fontId="44" fillId="0" borderId="0" xfId="4" applyFont="1"/>
    <xf numFmtId="0" fontId="47" fillId="0" borderId="0" xfId="4" applyFont="1" applyAlignment="1">
      <alignment horizontal="left"/>
    </xf>
    <xf numFmtId="0" fontId="50" fillId="0" borderId="0" xfId="0" applyFont="1" applyAlignment="1">
      <alignment horizontal="left" vertical="center"/>
    </xf>
    <xf numFmtId="0" fontId="42" fillId="0" borderId="0" xfId="0" applyFont="1" applyAlignment="1">
      <alignment vertical="center"/>
    </xf>
    <xf numFmtId="0" fontId="44" fillId="8" borderId="9" xfId="0" applyFont="1" applyFill="1" applyBorder="1"/>
    <xf numFmtId="0" fontId="44" fillId="8" borderId="9" xfId="0" applyFont="1" applyFill="1" applyBorder="1" applyAlignment="1">
      <alignment vertical="center" wrapText="1"/>
    </xf>
    <xf numFmtId="0" fontId="74" fillId="0" borderId="0" xfId="0" applyFont="1" applyAlignment="1">
      <alignment horizontal="left" vertical="center"/>
    </xf>
    <xf numFmtId="0" fontId="71" fillId="0" borderId="1" xfId="0" applyFont="1" applyBorder="1" applyAlignment="1">
      <alignment vertical="top" wrapText="1"/>
    </xf>
    <xf numFmtId="0" fontId="44" fillId="0" borderId="0" xfId="0" applyFont="1" applyAlignment="1">
      <alignment wrapText="1"/>
    </xf>
    <xf numFmtId="0" fontId="70" fillId="0" borderId="0" xfId="0" applyFont="1" applyAlignment="1">
      <alignment vertical="center" wrapText="1"/>
    </xf>
    <xf numFmtId="0" fontId="73" fillId="0" borderId="0" xfId="0" applyFont="1" applyAlignment="1">
      <alignment vertical="center"/>
    </xf>
    <xf numFmtId="0" fontId="71" fillId="0" borderId="0" xfId="0" applyFont="1"/>
    <xf numFmtId="0" fontId="71" fillId="0" borderId="1" xfId="0" applyFont="1" applyBorder="1" applyAlignment="1">
      <alignment wrapText="1"/>
    </xf>
    <xf numFmtId="0" fontId="71" fillId="0" borderId="1" xfId="0" applyFont="1" applyBorder="1"/>
    <xf numFmtId="0" fontId="69" fillId="4" borderId="1" xfId="18" applyFont="1" applyFill="1" applyBorder="1" applyAlignment="1">
      <alignment horizontal="center" vertical="center" wrapText="1"/>
    </xf>
    <xf numFmtId="2" fontId="44" fillId="0" borderId="0" xfId="0" applyNumberFormat="1" applyFont="1"/>
    <xf numFmtId="0" fontId="46" fillId="0" borderId="0" xfId="0" applyFont="1" applyAlignment="1">
      <alignment vertical="center"/>
    </xf>
    <xf numFmtId="0" fontId="44" fillId="0" borderId="0" xfId="0" applyFont="1" applyAlignment="1">
      <alignment vertical="top"/>
    </xf>
    <xf numFmtId="0" fontId="44" fillId="4" borderId="0" xfId="0" applyFont="1" applyFill="1" applyAlignment="1">
      <alignment horizontal="left" vertical="top" wrapText="1"/>
    </xf>
    <xf numFmtId="0" fontId="44" fillId="4" borderId="0" xfId="0" applyFont="1" applyFill="1"/>
    <xf numFmtId="0" fontId="44" fillId="4" borderId="0" xfId="0" applyFont="1" applyFill="1" applyAlignment="1">
      <alignment horizontal="right" vertical="top"/>
    </xf>
    <xf numFmtId="0" fontId="69" fillId="4" borderId="1" xfId="0" applyFont="1" applyFill="1" applyBorder="1" applyAlignment="1">
      <alignment horizontal="center" vertical="top"/>
    </xf>
    <xf numFmtId="0" fontId="69" fillId="4" borderId="1" xfId="18" applyFont="1" applyFill="1" applyBorder="1" applyAlignment="1">
      <alignment horizontal="center" vertical="top" wrapText="1"/>
    </xf>
    <xf numFmtId="0" fontId="44" fillId="4" borderId="0" xfId="0" applyFont="1" applyFill="1" applyAlignment="1">
      <alignment horizontal="center"/>
    </xf>
    <xf numFmtId="0" fontId="71" fillId="4" borderId="2" xfId="18" applyFont="1" applyFill="1" applyBorder="1" applyAlignment="1">
      <alignment vertical="top" wrapText="1"/>
    </xf>
    <xf numFmtId="0" fontId="71" fillId="4" borderId="22" xfId="18" applyFont="1" applyFill="1" applyBorder="1" applyAlignment="1">
      <alignment vertical="top" wrapText="1"/>
    </xf>
    <xf numFmtId="164" fontId="44" fillId="4" borderId="0" xfId="0" applyNumberFormat="1" applyFont="1" applyFill="1" applyAlignment="1">
      <alignment vertical="top"/>
    </xf>
    <xf numFmtId="0" fontId="71" fillId="0" borderId="0" xfId="0" applyFont="1" applyAlignment="1">
      <alignment vertical="top" wrapText="1"/>
    </xf>
    <xf numFmtId="0" fontId="72" fillId="0" borderId="0" xfId="4" applyFont="1"/>
    <xf numFmtId="0" fontId="45" fillId="0" borderId="0" xfId="0" applyFont="1" applyAlignment="1">
      <alignment vertical="center"/>
    </xf>
    <xf numFmtId="0" fontId="69" fillId="0" borderId="1" xfId="4" applyFont="1" applyBorder="1"/>
    <xf numFmtId="0" fontId="69" fillId="0" borderId="1" xfId="4" applyFont="1" applyBorder="1" applyAlignment="1">
      <alignment horizontal="center"/>
    </xf>
    <xf numFmtId="4" fontId="71" fillId="0" borderId="1" xfId="4" applyNumberFormat="1" applyFont="1" applyBorder="1" applyAlignment="1">
      <alignment vertical="top"/>
    </xf>
    <xf numFmtId="164" fontId="44" fillId="0" borderId="0" xfId="4" applyNumberFormat="1" applyFont="1"/>
    <xf numFmtId="0" fontId="71" fillId="0" borderId="1" xfId="4" applyFont="1" applyBorder="1" applyAlignment="1">
      <alignment wrapText="1"/>
    </xf>
    <xf numFmtId="2" fontId="44" fillId="0" borderId="0" xfId="4" applyNumberFormat="1" applyFont="1"/>
    <xf numFmtId="164" fontId="71" fillId="0" borderId="1" xfId="4" applyNumberFormat="1" applyFont="1" applyBorder="1" applyAlignment="1">
      <alignment vertical="top"/>
    </xf>
    <xf numFmtId="164" fontId="75" fillId="0" borderId="0" xfId="4" applyNumberFormat="1" applyFont="1"/>
    <xf numFmtId="0" fontId="75" fillId="0" borderId="0" xfId="4" applyFont="1"/>
    <xf numFmtId="4" fontId="44" fillId="0" borderId="0" xfId="4" applyNumberFormat="1" applyFont="1"/>
    <xf numFmtId="0" fontId="44" fillId="8" borderId="5" xfId="0" applyFont="1" applyFill="1" applyBorder="1" applyAlignment="1">
      <alignment vertical="center" wrapText="1"/>
    </xf>
    <xf numFmtId="0" fontId="77" fillId="0" borderId="0" xfId="0" applyFont="1"/>
    <xf numFmtId="0" fontId="78" fillId="0" borderId="0" xfId="0" applyFont="1"/>
    <xf numFmtId="2" fontId="71" fillId="0" borderId="1" xfId="4" applyNumberFormat="1" applyFont="1" applyBorder="1" applyAlignment="1">
      <alignment horizontal="right" vertical="top" wrapText="1"/>
    </xf>
    <xf numFmtId="0" fontId="71" fillId="0" borderId="1" xfId="4" applyFont="1" applyBorder="1" applyAlignment="1">
      <alignment horizontal="center" vertical="center" wrapText="1"/>
    </xf>
    <xf numFmtId="0" fontId="71" fillId="0" borderId="1" xfId="4" applyFont="1" applyBorder="1" applyAlignment="1">
      <alignment horizontal="left" vertical="top" wrapText="1"/>
    </xf>
    <xf numFmtId="4" fontId="71" fillId="0" borderId="1" xfId="4" applyNumberFormat="1" applyFont="1" applyBorder="1" applyAlignment="1">
      <alignment horizontal="right" vertical="top" wrapText="1"/>
    </xf>
    <xf numFmtId="0" fontId="41" fillId="3" borderId="0" xfId="0" applyFont="1" applyFill="1" applyAlignment="1">
      <alignment vertical="center" wrapText="1"/>
    </xf>
    <xf numFmtId="0" fontId="45" fillId="3" borderId="6" xfId="0" applyFont="1" applyFill="1" applyBorder="1" applyAlignment="1">
      <alignment horizontal="left" vertical="center" wrapText="1" indent="1"/>
    </xf>
    <xf numFmtId="0" fontId="43" fillId="3" borderId="6" xfId="0" applyFont="1" applyFill="1" applyBorder="1" applyAlignment="1">
      <alignment horizontal="left" vertical="center" wrapText="1" indent="2"/>
    </xf>
    <xf numFmtId="4" fontId="41" fillId="3" borderId="6" xfId="0" applyNumberFormat="1" applyFont="1" applyFill="1" applyBorder="1" applyAlignment="1">
      <alignment horizontal="right" vertical="top" wrapText="1"/>
    </xf>
    <xf numFmtId="4" fontId="45" fillId="3" borderId="6" xfId="0" applyNumberFormat="1" applyFont="1" applyFill="1" applyBorder="1" applyAlignment="1">
      <alignment horizontal="right" vertical="top" wrapText="1"/>
    </xf>
    <xf numFmtId="4" fontId="41" fillId="3" borderId="0" xfId="0" applyNumberFormat="1" applyFont="1" applyFill="1" applyAlignment="1">
      <alignment horizontal="right" vertical="top" wrapText="1"/>
    </xf>
    <xf numFmtId="164" fontId="41" fillId="3" borderId="6" xfId="0" applyNumberFormat="1" applyFont="1" applyFill="1" applyBorder="1" applyAlignment="1">
      <alignment horizontal="right" vertical="top" wrapText="1"/>
    </xf>
    <xf numFmtId="164" fontId="45" fillId="3" borderId="6" xfId="0" applyNumberFormat="1" applyFont="1" applyFill="1" applyBorder="1" applyAlignment="1">
      <alignment horizontal="right" vertical="top" wrapText="1"/>
    </xf>
    <xf numFmtId="164" fontId="41" fillId="3" borderId="0" xfId="0" applyNumberFormat="1" applyFont="1" applyFill="1" applyAlignment="1">
      <alignment horizontal="right" vertical="top" wrapText="1"/>
    </xf>
    <xf numFmtId="4" fontId="44" fillId="3" borderId="6" xfId="0" applyNumberFormat="1" applyFont="1" applyFill="1" applyBorder="1" applyAlignment="1">
      <alignment horizontal="right" vertical="top" wrapText="1"/>
    </xf>
    <xf numFmtId="2" fontId="71" fillId="0" borderId="1" xfId="4" applyNumberFormat="1" applyFont="1" applyBorder="1" applyAlignment="1">
      <alignment horizontal="center" vertical="top" wrapText="1"/>
    </xf>
    <xf numFmtId="168" fontId="71" fillId="0" borderId="1" xfId="1" applyNumberFormat="1" applyFont="1" applyBorder="1" applyAlignment="1">
      <alignment horizontal="right" vertical="top" wrapText="1"/>
    </xf>
    <xf numFmtId="0" fontId="32" fillId="7" borderId="0" xfId="0" applyFont="1" applyFill="1"/>
    <xf numFmtId="0" fontId="29" fillId="7" borderId="0" xfId="0" applyFont="1" applyFill="1" applyAlignment="1">
      <alignment horizontal="left" vertical="center" readingOrder="1"/>
    </xf>
    <xf numFmtId="0" fontId="29" fillId="7" borderId="0" xfId="0" applyFont="1" applyFill="1" applyAlignment="1">
      <alignment vertical="center" wrapText="1"/>
    </xf>
    <xf numFmtId="0" fontId="12" fillId="6" borderId="40" xfId="0" applyFont="1" applyFill="1" applyBorder="1" applyAlignment="1">
      <alignment vertical="center" wrapText="1"/>
    </xf>
    <xf numFmtId="0" fontId="12" fillId="6" borderId="41" xfId="0" applyFont="1" applyFill="1" applyBorder="1" applyAlignment="1">
      <alignment horizontal="center" vertical="center" wrapText="1"/>
    </xf>
    <xf numFmtId="3" fontId="12" fillId="6" borderId="54" xfId="0" applyNumberFormat="1" applyFont="1" applyFill="1" applyBorder="1" applyAlignment="1">
      <alignment horizontal="right" vertical="top" wrapText="1"/>
    </xf>
    <xf numFmtId="0" fontId="17" fillId="0" borderId="0" xfId="0" applyFont="1"/>
    <xf numFmtId="0" fontId="15" fillId="9" borderId="6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2" fillId="3" borderId="0" xfId="0" applyFont="1" applyFill="1" applyAlignment="1">
      <alignment vertical="center" wrapText="1"/>
    </xf>
    <xf numFmtId="0" fontId="12" fillId="3" borderId="79" xfId="0" applyFont="1" applyFill="1" applyBorder="1" applyAlignment="1">
      <alignment horizontal="center" vertical="center" wrapText="1"/>
    </xf>
    <xf numFmtId="0" fontId="12" fillId="3" borderId="0" xfId="0" applyFont="1" applyFill="1" applyAlignment="1">
      <alignment horizontal="right" vertical="top" wrapText="1"/>
    </xf>
    <xf numFmtId="0" fontId="27" fillId="0" borderId="0" xfId="0" applyFont="1" applyAlignment="1">
      <alignment vertical="center"/>
    </xf>
    <xf numFmtId="0" fontId="79" fillId="0" borderId="0" xfId="0" applyFont="1"/>
    <xf numFmtId="0" fontId="80" fillId="0" borderId="0" xfId="0" applyFont="1"/>
    <xf numFmtId="0" fontId="79" fillId="7" borderId="0" xfId="0" applyFont="1" applyFill="1"/>
    <xf numFmtId="0" fontId="79" fillId="7" borderId="0" xfId="13" applyFont="1" applyFill="1"/>
    <xf numFmtId="0" fontId="80" fillId="7" borderId="0" xfId="13" applyFont="1" applyFill="1"/>
    <xf numFmtId="0" fontId="79" fillId="0" borderId="0" xfId="13" applyFont="1"/>
    <xf numFmtId="0" fontId="81" fillId="0" borderId="0" xfId="19" applyFont="1"/>
    <xf numFmtId="0" fontId="36" fillId="0" borderId="0" xfId="2" applyFont="1"/>
    <xf numFmtId="0" fontId="82" fillId="0" borderId="0" xfId="0" applyFont="1"/>
    <xf numFmtId="0" fontId="83" fillId="7" borderId="0" xfId="4" applyFont="1" applyFill="1" applyAlignment="1">
      <alignment horizontal="left"/>
    </xf>
    <xf numFmtId="0" fontId="84" fillId="0" borderId="0" xfId="0" applyFont="1"/>
    <xf numFmtId="0" fontId="82" fillId="0" borderId="0" xfId="4" applyFont="1" applyAlignment="1">
      <alignment vertical="center"/>
    </xf>
    <xf numFmtId="0" fontId="44" fillId="3" borderId="80" xfId="0" applyFont="1" applyFill="1" applyBorder="1" applyAlignment="1">
      <alignment vertical="center" wrapText="1"/>
    </xf>
    <xf numFmtId="0" fontId="41" fillId="3" borderId="81" xfId="0" applyFont="1" applyFill="1" applyBorder="1" applyAlignment="1">
      <alignment vertical="center" wrapText="1"/>
    </xf>
    <xf numFmtId="0" fontId="41" fillId="3" borderId="6" xfId="0" applyFont="1" applyFill="1" applyBorder="1" applyAlignment="1">
      <alignment horizontal="right" vertical="top" wrapText="1"/>
    </xf>
    <xf numFmtId="0" fontId="43" fillId="3" borderId="7" xfId="0" applyFont="1" applyFill="1" applyBorder="1" applyAlignment="1">
      <alignment horizontal="right" vertical="top" wrapText="1"/>
    </xf>
    <xf numFmtId="0" fontId="41" fillId="3" borderId="7" xfId="0" applyFont="1" applyFill="1" applyBorder="1" applyAlignment="1">
      <alignment horizontal="right" vertical="top" wrapText="1"/>
    </xf>
    <xf numFmtId="0" fontId="48" fillId="0" borderId="0" xfId="0" applyFont="1" applyAlignment="1">
      <alignment horizontal="left" vertical="top"/>
    </xf>
    <xf numFmtId="4" fontId="47" fillId="0" borderId="0" xfId="0" applyNumberFormat="1" applyFont="1"/>
    <xf numFmtId="0" fontId="66" fillId="0" borderId="0" xfId="0" applyFont="1" applyAlignment="1">
      <alignment vertical="center"/>
    </xf>
    <xf numFmtId="0" fontId="64" fillId="7" borderId="31" xfId="0" applyFont="1" applyFill="1" applyBorder="1" applyAlignment="1">
      <alignment horizontal="center" vertical="center" wrapText="1"/>
    </xf>
    <xf numFmtId="0" fontId="64" fillId="7" borderId="29" xfId="0" applyFont="1" applyFill="1" applyBorder="1" applyAlignment="1">
      <alignment horizontal="center" vertical="center" wrapText="1"/>
    </xf>
    <xf numFmtId="0" fontId="64" fillId="7" borderId="83" xfId="0" applyFont="1" applyFill="1" applyBorder="1" applyAlignment="1">
      <alignment horizontal="center" vertical="center" wrapText="1"/>
    </xf>
    <xf numFmtId="0" fontId="47" fillId="0" borderId="0" xfId="26" applyFont="1"/>
    <xf numFmtId="0" fontId="50" fillId="0" borderId="0" xfId="0" applyFont="1" applyAlignment="1">
      <alignment vertical="top" wrapText="1"/>
    </xf>
    <xf numFmtId="0" fontId="60" fillId="0" borderId="84" xfId="26" applyFont="1" applyBorder="1"/>
    <xf numFmtId="0" fontId="64" fillId="0" borderId="84" xfId="26" applyFont="1" applyBorder="1" applyAlignment="1">
      <alignment horizontal="center"/>
    </xf>
    <xf numFmtId="0" fontId="64" fillId="0" borderId="84" xfId="26" applyFont="1" applyBorder="1" applyAlignment="1">
      <alignment horizontal="left" wrapText="1"/>
    </xf>
    <xf numFmtId="4" fontId="64" fillId="0" borderId="84" xfId="26" applyNumberFormat="1" applyFont="1" applyBorder="1" applyAlignment="1">
      <alignment horizontal="center"/>
    </xf>
    <xf numFmtId="0" fontId="60" fillId="0" borderId="84" xfId="26" applyFont="1" applyBorder="1" applyAlignment="1">
      <alignment wrapText="1"/>
    </xf>
    <xf numFmtId="4" fontId="60" fillId="0" borderId="84" xfId="26" applyNumberFormat="1" applyFont="1" applyBorder="1"/>
    <xf numFmtId="0" fontId="64" fillId="0" borderId="84" xfId="26" applyFont="1" applyBorder="1" applyAlignment="1">
      <alignment horizontal="center" vertical="center"/>
    </xf>
    <xf numFmtId="0" fontId="87" fillId="0" borderId="0" xfId="0" applyFont="1" applyAlignment="1">
      <alignment vertical="center"/>
    </xf>
    <xf numFmtId="164" fontId="47" fillId="0" borderId="0" xfId="0" applyNumberFormat="1" applyFont="1"/>
    <xf numFmtId="0" fontId="78" fillId="0" borderId="0" xfId="0" applyFont="1" applyAlignment="1">
      <alignment horizontal="left" vertical="center"/>
    </xf>
    <xf numFmtId="0" fontId="52" fillId="0" borderId="0" xfId="0" applyFont="1"/>
    <xf numFmtId="0" fontId="90" fillId="0" borderId="0" xfId="9" applyFont="1"/>
    <xf numFmtId="2" fontId="90" fillId="0" borderId="0" xfId="9" applyNumberFormat="1" applyFont="1"/>
    <xf numFmtId="0" fontId="65" fillId="0" borderId="0" xfId="0" applyFont="1" applyAlignment="1">
      <alignment wrapText="1"/>
    </xf>
    <xf numFmtId="0" fontId="65" fillId="0" borderId="0" xfId="4" applyFont="1"/>
    <xf numFmtId="0" fontId="51" fillId="0" borderId="4" xfId="0" applyFont="1" applyBorder="1" applyAlignment="1">
      <alignment horizontal="center"/>
    </xf>
    <xf numFmtId="2" fontId="91" fillId="0" borderId="1" xfId="9" applyNumberFormat="1" applyFont="1" applyBorder="1" applyAlignment="1">
      <alignment horizontal="center" vertical="center"/>
    </xf>
    <xf numFmtId="0" fontId="91" fillId="0" borderId="1" xfId="9" applyFont="1" applyBorder="1" applyAlignment="1">
      <alignment horizontal="left" vertical="top" wrapText="1"/>
    </xf>
    <xf numFmtId="4" fontId="91" fillId="0" borderId="1" xfId="0" applyNumberFormat="1" applyFont="1" applyBorder="1" applyAlignment="1">
      <alignment vertical="top"/>
    </xf>
    <xf numFmtId="0" fontId="92" fillId="0" borderId="1" xfId="9" applyFont="1" applyBorder="1" applyAlignment="1">
      <alignment horizontal="left" vertical="top" wrapText="1" indent="1"/>
    </xf>
    <xf numFmtId="4" fontId="92" fillId="0" borderId="1" xfId="0" applyNumberFormat="1" applyFont="1" applyBorder="1" applyAlignment="1">
      <alignment vertical="top"/>
    </xf>
    <xf numFmtId="0" fontId="93" fillId="10" borderId="0" xfId="0" applyFont="1" applyFill="1" applyAlignment="1">
      <alignment horizontal="left"/>
    </xf>
    <xf numFmtId="0" fontId="93" fillId="10" borderId="0" xfId="0" applyFont="1" applyFill="1"/>
    <xf numFmtId="0" fontId="93" fillId="10" borderId="0" xfId="0" applyFont="1" applyFill="1" applyAlignment="1">
      <alignment horizontal="center" vertical="center" wrapText="1"/>
    </xf>
    <xf numFmtId="0" fontId="88" fillId="6" borderId="0" xfId="0" applyFont="1" applyFill="1" applyAlignment="1">
      <alignment horizontal="left"/>
    </xf>
    <xf numFmtId="0" fontId="88" fillId="6" borderId="0" xfId="0" applyFont="1" applyFill="1" applyAlignment="1">
      <alignment wrapText="1"/>
    </xf>
    <xf numFmtId="2" fontId="88" fillId="6" borderId="0" xfId="0" applyNumberFormat="1" applyFont="1" applyFill="1" applyAlignment="1">
      <alignment horizontal="right" vertical="top"/>
    </xf>
    <xf numFmtId="174" fontId="88" fillId="6" borderId="0" xfId="0" applyNumberFormat="1" applyFont="1" applyFill="1" applyAlignment="1">
      <alignment horizontal="right" vertical="top"/>
    </xf>
    <xf numFmtId="0" fontId="18" fillId="0" borderId="0" xfId="0" applyFont="1" applyAlignment="1">
      <alignment wrapText="1"/>
    </xf>
    <xf numFmtId="0" fontId="94" fillId="7" borderId="0" xfId="0" applyFont="1" applyFill="1" applyAlignment="1">
      <alignment horizontal="left" vertical="center"/>
    </xf>
    <xf numFmtId="0" fontId="55" fillId="0" borderId="0" xfId="0" applyFont="1"/>
    <xf numFmtId="0" fontId="47" fillId="0" borderId="0" xfId="0" applyFont="1" applyAlignment="1">
      <alignment horizontal="left"/>
    </xf>
    <xf numFmtId="0" fontId="85" fillId="11" borderId="0" xfId="0" applyFont="1" applyFill="1" applyAlignment="1">
      <alignment vertical="center"/>
    </xf>
    <xf numFmtId="0" fontId="85" fillId="11" borderId="0" xfId="0" applyFont="1" applyFill="1" applyAlignment="1">
      <alignment horizontal="right" vertical="center" wrapText="1"/>
    </xf>
    <xf numFmtId="0" fontId="60" fillId="3" borderId="0" xfId="0" applyFont="1" applyFill="1" applyAlignment="1">
      <alignment vertical="center"/>
    </xf>
    <xf numFmtId="0" fontId="60" fillId="3" borderId="0" xfId="0" applyFont="1" applyFill="1" applyAlignment="1">
      <alignment horizontal="center" vertical="center"/>
    </xf>
    <xf numFmtId="0" fontId="47" fillId="0" borderId="0" xfId="0" applyFont="1" applyAlignment="1">
      <alignment vertical="top"/>
    </xf>
    <xf numFmtId="0" fontId="59" fillId="0" borderId="0" xfId="0" applyFont="1" applyAlignment="1">
      <alignment vertical="top"/>
    </xf>
    <xf numFmtId="0" fontId="51" fillId="0" borderId="4" xfId="8" applyFont="1" applyBorder="1" applyAlignment="1">
      <alignment wrapText="1"/>
    </xf>
    <xf numFmtId="0" fontId="51" fillId="0" borderId="1" xfId="8" applyFont="1" applyBorder="1" applyAlignment="1">
      <alignment horizontal="center" vertical="center" wrapText="1"/>
    </xf>
    <xf numFmtId="0" fontId="40" fillId="0" borderId="1" xfId="11" applyFont="1" applyBorder="1" applyAlignment="1">
      <alignment horizontal="left" vertical="top" wrapText="1" indent="1"/>
    </xf>
    <xf numFmtId="4" fontId="40" fillId="0" borderId="1" xfId="0" applyNumberFormat="1" applyFont="1" applyBorder="1" applyAlignment="1">
      <alignment horizontal="right" vertical="top"/>
    </xf>
    <xf numFmtId="0" fontId="51" fillId="0" borderId="1" xfId="11" applyFont="1" applyBorder="1" applyAlignment="1">
      <alignment vertical="top" wrapText="1"/>
    </xf>
    <xf numFmtId="4" fontId="51" fillId="0" borderId="1" xfId="0" applyNumberFormat="1" applyFont="1" applyBorder="1" applyAlignment="1">
      <alignment horizontal="right" vertical="top"/>
    </xf>
    <xf numFmtId="0" fontId="56" fillId="0" borderId="0" xfId="0" applyFont="1" applyAlignment="1">
      <alignment vertical="top"/>
    </xf>
    <xf numFmtId="0" fontId="89" fillId="7" borderId="0" xfId="0" applyFont="1" applyFill="1" applyAlignment="1">
      <alignment vertical="center" readingOrder="1"/>
    </xf>
    <xf numFmtId="0" fontId="62" fillId="0" borderId="0" xfId="7" applyFont="1" applyAlignment="1">
      <alignment horizontal="right"/>
    </xf>
    <xf numFmtId="2" fontId="62" fillId="0" borderId="0" xfId="7" applyNumberFormat="1" applyFont="1" applyAlignment="1">
      <alignment horizontal="right"/>
    </xf>
    <xf numFmtId="0" fontId="51" fillId="0" borderId="1" xfId="7" applyFont="1" applyBorder="1" applyAlignment="1">
      <alignment horizontal="center"/>
    </xf>
    <xf numFmtId="0" fontId="40" fillId="0" borderId="1" xfId="7" applyFont="1" applyBorder="1" applyAlignment="1">
      <alignment horizontal="left" wrapText="1" indent="1"/>
    </xf>
    <xf numFmtId="2" fontId="40" fillId="0" borderId="1" xfId="0" applyNumberFormat="1" applyFont="1" applyBorder="1" applyAlignment="1">
      <alignment horizontal="right" vertical="top" wrapText="1"/>
    </xf>
    <xf numFmtId="164" fontId="62" fillId="0" borderId="0" xfId="7" applyNumberFormat="1" applyFont="1" applyAlignment="1">
      <alignment horizontal="right"/>
    </xf>
    <xf numFmtId="0" fontId="51" fillId="0" borderId="1" xfId="7" applyFont="1" applyBorder="1" applyAlignment="1">
      <alignment horizontal="left" wrapText="1"/>
    </xf>
    <xf numFmtId="2" fontId="51" fillId="0" borderId="1" xfId="0" applyNumberFormat="1" applyFont="1" applyBorder="1" applyAlignment="1">
      <alignment horizontal="right" vertical="top" wrapText="1"/>
    </xf>
    <xf numFmtId="169" fontId="62" fillId="0" borderId="0" xfId="7" applyNumberFormat="1" applyFont="1" applyAlignment="1">
      <alignment horizontal="right"/>
    </xf>
    <xf numFmtId="0" fontId="51" fillId="0" borderId="1" xfId="0" applyFont="1" applyBorder="1" applyAlignment="1">
      <alignment horizontal="center"/>
    </xf>
    <xf numFmtId="0" fontId="51" fillId="0" borderId="1" xfId="0" applyFont="1" applyBorder="1" applyAlignment="1">
      <alignment vertical="top" wrapText="1"/>
    </xf>
    <xf numFmtId="2" fontId="51" fillId="0" borderId="1" xfId="0" applyNumberFormat="1" applyFont="1" applyBorder="1" applyAlignment="1">
      <alignment horizontal="right" vertical="top"/>
    </xf>
    <xf numFmtId="2" fontId="40" fillId="0" borderId="1" xfId="0" applyNumberFormat="1" applyFont="1" applyBorder="1" applyAlignment="1">
      <alignment horizontal="right" vertical="top"/>
    </xf>
    <xf numFmtId="0" fontId="40" fillId="0" borderId="1" xfId="0" applyFont="1" applyBorder="1" applyAlignment="1">
      <alignment horizontal="left" vertical="top" wrapText="1"/>
    </xf>
    <xf numFmtId="164" fontId="40" fillId="0" borderId="1" xfId="0" applyNumberFormat="1" applyFont="1" applyBorder="1" applyAlignment="1">
      <alignment horizontal="right" vertical="top"/>
    </xf>
    <xf numFmtId="2" fontId="47" fillId="0" borderId="0" xfId="0" applyNumberFormat="1" applyFont="1"/>
    <xf numFmtId="0" fontId="42" fillId="8" borderId="0" xfId="0" applyFont="1" applyFill="1" applyAlignment="1">
      <alignment horizontal="center" vertical="center" wrapText="1"/>
    </xf>
    <xf numFmtId="0" fontId="41" fillId="8" borderId="8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13" xfId="0" applyFont="1" applyFill="1" applyBorder="1" applyAlignment="1">
      <alignment horizontal="center" vertical="center" wrapText="1"/>
    </xf>
    <xf numFmtId="0" fontId="67" fillId="0" borderId="0" xfId="0" applyFont="1"/>
    <xf numFmtId="0" fontId="52" fillId="0" borderId="0" xfId="0" applyFont="1" applyAlignment="1">
      <alignment vertical="center"/>
    </xf>
    <xf numFmtId="0" fontId="47" fillId="0" borderId="0" xfId="20" applyFont="1"/>
    <xf numFmtId="0" fontId="47" fillId="0" borderId="0" xfId="20" applyFont="1" applyAlignment="1">
      <alignment vertical="top"/>
    </xf>
    <xf numFmtId="0" fontId="59" fillId="0" borderId="0" xfId="0" applyFont="1" applyAlignment="1">
      <alignment horizontal="left" vertical="top" wrapText="1"/>
    </xf>
    <xf numFmtId="0" fontId="63" fillId="0" borderId="0" xfId="20" applyFont="1"/>
    <xf numFmtId="0" fontId="47" fillId="0" borderId="0" xfId="20" applyFont="1" applyProtection="1">
      <protection locked="0"/>
    </xf>
    <xf numFmtId="0" fontId="51" fillId="0" borderId="1" xfId="4" applyFont="1" applyBorder="1" applyAlignment="1">
      <alignment horizontal="center"/>
    </xf>
    <xf numFmtId="0" fontId="40" fillId="4" borderId="1" xfId="15" applyFont="1" applyFill="1" applyBorder="1" applyAlignment="1">
      <alignment wrapText="1"/>
    </xf>
    <xf numFmtId="165" fontId="40" fillId="4" borderId="1" xfId="14" applyNumberFormat="1" applyFont="1" applyFill="1" applyBorder="1" applyAlignment="1">
      <alignment vertical="top"/>
    </xf>
    <xf numFmtId="0" fontId="47" fillId="0" borderId="0" xfId="20" applyFont="1" applyAlignment="1">
      <alignment horizontal="right" vertical="top"/>
    </xf>
    <xf numFmtId="4" fontId="40" fillId="4" borderId="0" xfId="14" applyNumberFormat="1" applyFont="1" applyFill="1"/>
    <xf numFmtId="0" fontId="68" fillId="0" borderId="0" xfId="13" applyFont="1" applyAlignment="1">
      <alignment wrapText="1"/>
    </xf>
    <xf numFmtId="0" fontId="40" fillId="0" borderId="0" xfId="13" applyFont="1" applyAlignment="1">
      <alignment wrapText="1"/>
    </xf>
    <xf numFmtId="0" fontId="51" fillId="0" borderId="10" xfId="13" applyFont="1" applyBorder="1" applyAlignment="1">
      <alignment horizontal="center" wrapText="1"/>
    </xf>
    <xf numFmtId="0" fontId="51" fillId="0" borderId="4" xfId="13" applyFont="1" applyBorder="1" applyAlignment="1">
      <alignment horizontal="center"/>
    </xf>
    <xf numFmtId="0" fontId="51" fillId="0" borderId="10" xfId="13" applyFont="1" applyBorder="1" applyAlignment="1">
      <alignment horizontal="center"/>
    </xf>
    <xf numFmtId="0" fontId="40" fillId="0" borderId="2" xfId="13" applyFont="1" applyBorder="1" applyAlignment="1">
      <alignment wrapText="1"/>
    </xf>
    <xf numFmtId="0" fontId="40" fillId="0" borderId="1" xfId="13" applyFont="1" applyBorder="1" applyAlignment="1">
      <alignment horizontal="right" vertical="top"/>
    </xf>
    <xf numFmtId="170" fontId="40" fillId="0" borderId="1" xfId="13" applyNumberFormat="1" applyFont="1" applyBorder="1" applyAlignment="1">
      <alignment horizontal="right" vertical="top"/>
    </xf>
    <xf numFmtId="0" fontId="95" fillId="0" borderId="0" xfId="21" applyFont="1" applyAlignment="1">
      <alignment vertical="center"/>
    </xf>
    <xf numFmtId="0" fontId="71" fillId="0" borderId="0" xfId="22" applyFont="1"/>
    <xf numFmtId="4" fontId="47" fillId="0" borderId="0" xfId="11" applyNumberFormat="1" applyFont="1" applyAlignment="1">
      <alignment horizontal="right"/>
    </xf>
    <xf numFmtId="4" fontId="59" fillId="0" borderId="0" xfId="11" applyNumberFormat="1" applyFont="1"/>
    <xf numFmtId="4" fontId="96" fillId="0" borderId="0" xfId="21" applyNumberFormat="1" applyFont="1"/>
    <xf numFmtId="0" fontId="97" fillId="0" borderId="0" xfId="21" applyFont="1"/>
    <xf numFmtId="0" fontId="40" fillId="0" borderId="1" xfId="22" applyFont="1" applyBorder="1"/>
    <xf numFmtId="49" fontId="51" fillId="0" borderId="4" xfId="22" applyNumberFormat="1" applyFont="1" applyBorder="1" applyAlignment="1">
      <alignment horizontal="center"/>
    </xf>
    <xf numFmtId="14" fontId="51" fillId="0" borderId="1" xfId="22" applyNumberFormat="1" applyFont="1" applyBorder="1" applyAlignment="1">
      <alignment horizontal="center"/>
    </xf>
    <xf numFmtId="49" fontId="51" fillId="0" borderId="1" xfId="22" applyNumberFormat="1" applyFont="1" applyBorder="1" applyAlignment="1">
      <alignment horizontal="center"/>
    </xf>
    <xf numFmtId="0" fontId="40" fillId="0" borderId="1" xfId="22" applyFont="1" applyBorder="1" applyAlignment="1">
      <alignment wrapText="1"/>
    </xf>
    <xf numFmtId="4" fontId="40" fillId="0" borderId="1" xfId="22" applyNumberFormat="1" applyFont="1" applyBorder="1" applyAlignment="1">
      <alignment vertical="top"/>
    </xf>
    <xf numFmtId="2" fontId="51" fillId="0" borderId="0" xfId="13" applyNumberFormat="1" applyFont="1"/>
    <xf numFmtId="0" fontId="51" fillId="0" borderId="0" xfId="13" applyFont="1" applyAlignment="1">
      <alignment horizontal="center"/>
    </xf>
    <xf numFmtId="0" fontId="51" fillId="0" borderId="4" xfId="16" applyFont="1" applyBorder="1" applyAlignment="1">
      <alignment horizontal="center"/>
    </xf>
    <xf numFmtId="0" fontId="51" fillId="0" borderId="1" xfId="16" applyFont="1" applyBorder="1" applyAlignment="1">
      <alignment horizontal="center"/>
    </xf>
    <xf numFmtId="0" fontId="40" fillId="0" borderId="1" xfId="13" applyFont="1" applyBorder="1" applyAlignment="1">
      <alignment vertical="center" wrapText="1"/>
    </xf>
    <xf numFmtId="4" fontId="40" fillId="0" borderId="1" xfId="13" applyNumberFormat="1" applyFont="1" applyBorder="1"/>
    <xf numFmtId="164" fontId="40" fillId="0" borderId="0" xfId="13" applyNumberFormat="1" applyFont="1"/>
    <xf numFmtId="2" fontId="40" fillId="0" borderId="1" xfId="13" applyNumberFormat="1" applyFont="1" applyBorder="1"/>
    <xf numFmtId="2" fontId="40" fillId="0" borderId="0" xfId="13" applyNumberFormat="1" applyFont="1" applyAlignment="1">
      <alignment horizontal="right"/>
    </xf>
    <xf numFmtId="4" fontId="40" fillId="0" borderId="0" xfId="13" applyNumberFormat="1" applyFont="1" applyAlignment="1">
      <alignment horizontal="right"/>
    </xf>
    <xf numFmtId="0" fontId="98" fillId="0" borderId="0" xfId="13" applyFont="1" applyAlignment="1">
      <alignment wrapText="1"/>
    </xf>
    <xf numFmtId="4" fontId="57" fillId="0" borderId="0" xfId="4" applyNumberFormat="1" applyFont="1"/>
    <xf numFmtId="0" fontId="67" fillId="0" borderId="0" xfId="0" applyFont="1" applyAlignment="1">
      <alignment wrapText="1"/>
    </xf>
    <xf numFmtId="4" fontId="57" fillId="0" borderId="0" xfId="4" applyNumberFormat="1" applyFont="1" applyProtection="1">
      <protection locked="0"/>
    </xf>
    <xf numFmtId="0" fontId="65" fillId="0" borderId="0" xfId="13" applyFont="1" applyAlignment="1">
      <alignment vertical="center" wrapText="1"/>
    </xf>
    <xf numFmtId="4" fontId="62" fillId="0" borderId="0" xfId="4" applyNumberFormat="1" applyFont="1" applyAlignment="1">
      <alignment horizontal="center"/>
    </xf>
    <xf numFmtId="4" fontId="40" fillId="0" borderId="1" xfId="13" applyNumberFormat="1" applyFont="1" applyBorder="1" applyAlignment="1">
      <alignment wrapText="1"/>
    </xf>
    <xf numFmtId="165" fontId="40" fillId="0" borderId="1" xfId="13" applyNumberFormat="1" applyFont="1" applyBorder="1" applyAlignment="1">
      <alignment horizontal="right" vertical="top"/>
    </xf>
    <xf numFmtId="165" fontId="40" fillId="0" borderId="11" xfId="13" applyNumberFormat="1" applyFont="1" applyBorder="1" applyAlignment="1">
      <alignment horizontal="right" vertical="top"/>
    </xf>
    <xf numFmtId="3" fontId="56" fillId="0" borderId="0" xfId="4" applyNumberFormat="1" applyFont="1" applyAlignment="1">
      <alignment horizontal="left"/>
    </xf>
    <xf numFmtId="4" fontId="61" fillId="0" borderId="0" xfId="13" applyNumberFormat="1" applyFont="1"/>
    <xf numFmtId="4" fontId="60" fillId="0" borderId="0" xfId="13" applyNumberFormat="1" applyFont="1"/>
    <xf numFmtId="0" fontId="48" fillId="0" borderId="0" xfId="0" applyFont="1" applyAlignment="1">
      <alignment vertical="top"/>
    </xf>
    <xf numFmtId="0" fontId="50" fillId="0" borderId="0" xfId="0" applyFont="1"/>
    <xf numFmtId="0" fontId="99" fillId="0" borderId="0" xfId="0" applyFont="1"/>
    <xf numFmtId="0" fontId="86" fillId="0" borderId="0" xfId="21" applyFont="1"/>
    <xf numFmtId="0" fontId="50" fillId="0" borderId="0" xfId="0" applyFont="1" applyAlignment="1">
      <alignment horizontal="center"/>
    </xf>
    <xf numFmtId="0" fontId="50" fillId="0" borderId="0" xfId="0" applyFont="1" applyAlignment="1">
      <alignment wrapText="1"/>
    </xf>
    <xf numFmtId="0" fontId="68" fillId="0" borderId="0" xfId="0" applyFont="1" applyAlignment="1">
      <alignment vertical="center"/>
    </xf>
    <xf numFmtId="0" fontId="64" fillId="7" borderId="79" xfId="0" applyFont="1" applyFill="1" applyBorder="1" applyAlignment="1">
      <alignment horizontal="center" vertical="center" wrapText="1"/>
    </xf>
    <xf numFmtId="0" fontId="65" fillId="0" borderId="0" xfId="4" applyFont="1" applyAlignment="1">
      <alignment wrapText="1"/>
    </xf>
    <xf numFmtId="4" fontId="55" fillId="0" borderId="0" xfId="0" applyNumberFormat="1" applyFont="1" applyAlignment="1">
      <alignment vertical="center" wrapText="1"/>
    </xf>
    <xf numFmtId="0" fontId="64" fillId="3" borderId="0" xfId="0" applyFont="1" applyFill="1" applyAlignment="1">
      <alignment vertical="center" wrapText="1"/>
    </xf>
    <xf numFmtId="0" fontId="60" fillId="3" borderId="32" xfId="0" applyFont="1" applyFill="1" applyBorder="1" applyAlignment="1">
      <alignment vertical="center" wrapText="1"/>
    </xf>
    <xf numFmtId="0" fontId="52" fillId="7" borderId="0" xfId="0" applyFont="1" applyFill="1"/>
    <xf numFmtId="168" fontId="47" fillId="0" borderId="0" xfId="0" applyNumberFormat="1" applyFont="1"/>
    <xf numFmtId="0" fontId="64" fillId="7" borderId="18" xfId="0" applyFont="1" applyFill="1" applyBorder="1" applyAlignment="1">
      <alignment horizontal="center" vertical="center" wrapText="1"/>
    </xf>
    <xf numFmtId="2" fontId="64" fillId="3" borderId="40" xfId="0" applyNumberFormat="1" applyFont="1" applyFill="1" applyBorder="1" applyAlignment="1">
      <alignment vertical="top" wrapText="1"/>
    </xf>
    <xf numFmtId="0" fontId="64" fillId="3" borderId="47" xfId="0" applyFont="1" applyFill="1" applyBorder="1" applyAlignment="1">
      <alignment horizontal="right" vertical="top" wrapText="1"/>
    </xf>
    <xf numFmtId="2" fontId="60" fillId="3" borderId="42" xfId="0" applyNumberFormat="1" applyFont="1" applyFill="1" applyBorder="1" applyAlignment="1">
      <alignment horizontal="right" vertical="top" wrapText="1"/>
    </xf>
    <xf numFmtId="0" fontId="60" fillId="3" borderId="46" xfId="0" applyFont="1" applyFill="1" applyBorder="1" applyAlignment="1">
      <alignment horizontal="right" vertical="top" wrapText="1"/>
    </xf>
    <xf numFmtId="0" fontId="60" fillId="3" borderId="0" xfId="0" applyFont="1" applyFill="1" applyAlignment="1">
      <alignment horizontal="left" vertical="center" wrapText="1" indent="1"/>
    </xf>
    <xf numFmtId="2" fontId="60" fillId="3" borderId="0" xfId="0" applyNumberFormat="1" applyFont="1" applyFill="1" applyAlignment="1">
      <alignment horizontal="right" vertical="top" wrapText="1"/>
    </xf>
    <xf numFmtId="0" fontId="60" fillId="3" borderId="82" xfId="0" applyFont="1" applyFill="1" applyBorder="1" applyAlignment="1">
      <alignment horizontal="right" vertical="top" wrapText="1"/>
    </xf>
    <xf numFmtId="0" fontId="40" fillId="0" borderId="0" xfId="12" applyFont="1"/>
    <xf numFmtId="0" fontId="54" fillId="0" borderId="0" xfId="12" applyFont="1"/>
    <xf numFmtId="0" fontId="65" fillId="0" borderId="0" xfId="0" applyFont="1"/>
    <xf numFmtId="0" fontId="51" fillId="0" borderId="4" xfId="12" applyFont="1" applyBorder="1" applyAlignment="1">
      <alignment horizontal="center" vertical="center"/>
    </xf>
    <xf numFmtId="0" fontId="51" fillId="0" borderId="1" xfId="12" applyFont="1" applyBorder="1" applyAlignment="1">
      <alignment horizontal="center"/>
    </xf>
    <xf numFmtId="164" fontId="40" fillId="0" borderId="0" xfId="12" applyNumberFormat="1" applyFont="1"/>
    <xf numFmtId="0" fontId="51" fillId="0" borderId="1" xfId="0" applyFont="1" applyBorder="1" applyAlignment="1">
      <alignment horizontal="left" vertical="top" wrapText="1"/>
    </xf>
    <xf numFmtId="4" fontId="40" fillId="0" borderId="0" xfId="12" applyNumberFormat="1" applyFont="1"/>
    <xf numFmtId="0" fontId="40" fillId="0" borderId="0" xfId="12" applyFont="1" applyAlignment="1">
      <alignment wrapText="1"/>
    </xf>
    <xf numFmtId="172" fontId="40" fillId="0" borderId="0" xfId="12" applyNumberFormat="1" applyFont="1"/>
    <xf numFmtId="2" fontId="40" fillId="0" borderId="0" xfId="12" applyNumberFormat="1" applyFont="1"/>
    <xf numFmtId="0" fontId="57" fillId="0" borderId="0" xfId="12" applyFont="1"/>
    <xf numFmtId="0" fontId="52" fillId="0" borderId="0" xfId="12" applyFont="1"/>
    <xf numFmtId="0" fontId="50" fillId="0" borderId="0" xfId="2" applyFont="1" applyAlignment="1">
      <alignment vertical="top" wrapText="1"/>
    </xf>
    <xf numFmtId="0" fontId="50" fillId="0" borderId="0" xfId="2" applyFont="1" applyAlignment="1">
      <alignment vertical="center"/>
    </xf>
    <xf numFmtId="0" fontId="69" fillId="0" borderId="0" xfId="13" applyFont="1"/>
    <xf numFmtId="0" fontId="51" fillId="0" borderId="1" xfId="13" applyFont="1" applyBorder="1" applyAlignment="1">
      <alignment horizontal="center"/>
    </xf>
    <xf numFmtId="0" fontId="40" fillId="0" borderId="1" xfId="13" applyFont="1" applyBorder="1" applyAlignment="1">
      <alignment horizontal="left" vertical="center" wrapText="1"/>
    </xf>
    <xf numFmtId="164" fontId="40" fillId="0" borderId="1" xfId="13" applyNumberFormat="1" applyFont="1" applyBorder="1" applyAlignment="1">
      <alignment horizontal="right" vertical="top"/>
    </xf>
    <xf numFmtId="4" fontId="65" fillId="0" borderId="0" xfId="23" applyNumberFormat="1" applyFont="1" applyAlignment="1">
      <alignment wrapText="1"/>
    </xf>
    <xf numFmtId="0" fontId="50" fillId="0" borderId="0" xfId="12" applyFont="1" applyAlignment="1">
      <alignment vertical="top" wrapText="1"/>
    </xf>
    <xf numFmtId="0" fontId="50" fillId="0" borderId="0" xfId="0" applyFont="1" applyAlignment="1">
      <alignment horizontal="left" vertical="center" wrapText="1"/>
    </xf>
    <xf numFmtId="0" fontId="43" fillId="3" borderId="5" xfId="0" applyFont="1" applyFill="1" applyBorder="1" applyAlignment="1">
      <alignment horizontal="right" vertical="center" wrapText="1"/>
    </xf>
    <xf numFmtId="0" fontId="50" fillId="0" borderId="0" xfId="0" applyFont="1" applyAlignment="1">
      <alignment horizontal="left" vertical="top" wrapText="1"/>
    </xf>
    <xf numFmtId="0" fontId="63" fillId="0" borderId="0" xfId="0" applyFont="1"/>
    <xf numFmtId="0" fontId="51" fillId="0" borderId="4" xfId="8" applyFont="1" applyBorder="1" applyAlignment="1">
      <alignment horizontal="center" vertical="center"/>
    </xf>
    <xf numFmtId="0" fontId="51" fillId="0" borderId="1" xfId="8" applyFont="1" applyBorder="1" applyAlignment="1">
      <alignment horizontal="center"/>
    </xf>
    <xf numFmtId="2" fontId="51" fillId="0" borderId="1" xfId="8" applyNumberFormat="1" applyFont="1" applyBorder="1" applyAlignment="1">
      <alignment horizontal="left" vertical="top" wrapText="1"/>
    </xf>
    <xf numFmtId="4" fontId="51" fillId="0" borderId="1" xfId="8" applyNumberFormat="1" applyFont="1" applyBorder="1" applyAlignment="1">
      <alignment horizontal="right" vertical="top"/>
    </xf>
    <xf numFmtId="2" fontId="40" fillId="0" borderId="1" xfId="8" applyNumberFormat="1" applyFont="1" applyBorder="1" applyAlignment="1">
      <alignment horizontal="left" vertical="top" wrapText="1" indent="1"/>
    </xf>
    <xf numFmtId="0" fontId="40" fillId="0" borderId="1" xfId="27" applyFont="1" applyBorder="1" applyAlignment="1">
      <alignment horizontal="left" vertical="top" wrapText="1" indent="1"/>
    </xf>
    <xf numFmtId="4" fontId="57" fillId="0" borderId="0" xfId="0" applyNumberFormat="1" applyFont="1"/>
    <xf numFmtId="0" fontId="101" fillId="0" borderId="0" xfId="0" applyFont="1"/>
    <xf numFmtId="0" fontId="68" fillId="0" borderId="0" xfId="0" applyFont="1"/>
    <xf numFmtId="0" fontId="14" fillId="0" borderId="0" xfId="2" applyFont="1"/>
    <xf numFmtId="169" fontId="14" fillId="0" borderId="0" xfId="2" applyNumberFormat="1" applyFont="1"/>
    <xf numFmtId="164" fontId="14" fillId="0" borderId="0" xfId="2" applyNumberFormat="1" applyFont="1"/>
    <xf numFmtId="0" fontId="102" fillId="0" borderId="0" xfId="0" applyFont="1"/>
    <xf numFmtId="3" fontId="102" fillId="0" borderId="0" xfId="0" applyNumberFormat="1" applyFont="1"/>
    <xf numFmtId="0" fontId="103" fillId="0" borderId="0" xfId="0" applyFont="1"/>
    <xf numFmtId="0" fontId="17" fillId="0" borderId="0" xfId="4" applyFont="1" applyAlignment="1">
      <alignment horizontal="left" vertical="top" wrapText="1"/>
    </xf>
    <xf numFmtId="0" fontId="17" fillId="0" borderId="0" xfId="4" applyFont="1" applyAlignment="1">
      <alignment horizontal="left" vertical="top"/>
    </xf>
    <xf numFmtId="0" fontId="33" fillId="0" borderId="0" xfId="4" applyFont="1"/>
    <xf numFmtId="0" fontId="24" fillId="0" borderId="0" xfId="4" applyFont="1"/>
    <xf numFmtId="164" fontId="14" fillId="0" borderId="0" xfId="4" applyNumberFormat="1" applyFont="1"/>
    <xf numFmtId="173" fontId="14" fillId="0" borderId="0" xfId="4" applyNumberFormat="1" applyFont="1"/>
    <xf numFmtId="169" fontId="14" fillId="0" borderId="0" xfId="4" applyNumberFormat="1" applyFont="1"/>
    <xf numFmtId="0" fontId="52" fillId="0" borderId="0" xfId="26" applyFont="1" applyAlignment="1">
      <alignment horizontal="center"/>
    </xf>
    <xf numFmtId="0" fontId="57" fillId="0" borderId="0" xfId="26" applyFont="1"/>
    <xf numFmtId="164" fontId="57" fillId="0" borderId="0" xfId="0" applyNumberFormat="1" applyFont="1"/>
    <xf numFmtId="2" fontId="92" fillId="0" borderId="0" xfId="9" applyNumberFormat="1" applyFont="1"/>
    <xf numFmtId="0" fontId="92" fillId="0" borderId="0" xfId="9" applyFont="1"/>
    <xf numFmtId="0" fontId="104" fillId="0" borderId="0" xfId="0" applyFont="1"/>
    <xf numFmtId="0" fontId="55" fillId="0" borderId="0" xfId="0" applyFont="1" applyAlignment="1">
      <alignment vertical="center" wrapText="1"/>
    </xf>
    <xf numFmtId="0" fontId="58" fillId="0" borderId="0" xfId="0" applyFont="1"/>
    <xf numFmtId="0" fontId="55" fillId="0" borderId="0" xfId="0" applyFont="1" applyAlignment="1">
      <alignment vertical="center"/>
    </xf>
    <xf numFmtId="0" fontId="105" fillId="0" borderId="0" xfId="0" applyFont="1"/>
    <xf numFmtId="168" fontId="55" fillId="0" borderId="0" xfId="0" applyNumberFormat="1" applyFont="1"/>
    <xf numFmtId="0" fontId="62" fillId="8" borderId="9" xfId="0" applyFont="1" applyFill="1" applyBorder="1" applyAlignment="1">
      <alignment horizontal="center" vertical="center" wrapText="1"/>
    </xf>
    <xf numFmtId="0" fontId="60" fillId="3" borderId="6" xfId="0" applyFont="1" applyFill="1" applyBorder="1" applyAlignment="1">
      <alignment horizontal="right" vertical="center" wrapText="1"/>
    </xf>
    <xf numFmtId="0" fontId="60" fillId="3" borderId="5" xfId="0" applyFont="1" applyFill="1" applyBorder="1" applyAlignment="1">
      <alignment horizontal="right" vertical="center" wrapText="1"/>
    </xf>
    <xf numFmtId="0" fontId="57" fillId="0" borderId="0" xfId="0" applyFont="1" applyAlignment="1">
      <alignment horizontal="left"/>
    </xf>
    <xf numFmtId="0" fontId="64" fillId="3" borderId="0" xfId="0" applyFont="1" applyFill="1" applyAlignment="1">
      <alignment horizontal="right" vertical="center" wrapText="1"/>
    </xf>
    <xf numFmtId="0" fontId="64" fillId="3" borderId="9" xfId="0" applyFont="1" applyFill="1" applyBorder="1" applyAlignment="1">
      <alignment horizontal="right" vertical="center" wrapText="1"/>
    </xf>
    <xf numFmtId="0" fontId="106" fillId="0" borderId="0" xfId="0" applyFont="1" applyAlignment="1">
      <alignment horizontal="left" vertical="center"/>
    </xf>
    <xf numFmtId="0" fontId="62" fillId="8" borderId="0" xfId="0" applyFont="1" applyFill="1" applyAlignment="1">
      <alignment horizontal="center" vertical="center" wrapText="1"/>
    </xf>
    <xf numFmtId="164" fontId="60" fillId="3" borderId="32" xfId="0" applyNumberFormat="1" applyFont="1" applyFill="1" applyBorder="1" applyAlignment="1">
      <alignment horizontal="right" vertical="center" wrapText="1"/>
    </xf>
    <xf numFmtId="164" fontId="60" fillId="3" borderId="81" xfId="0" applyNumberFormat="1" applyFont="1" applyFill="1" applyBorder="1" applyAlignment="1">
      <alignment horizontal="right" vertical="center" wrapText="1"/>
    </xf>
    <xf numFmtId="164" fontId="60" fillId="3" borderId="30" xfId="0" applyNumberFormat="1" applyFont="1" applyFill="1" applyBorder="1" applyAlignment="1">
      <alignment horizontal="right" vertical="center" wrapText="1"/>
    </xf>
    <xf numFmtId="164" fontId="60" fillId="3" borderId="39" xfId="0" applyNumberFormat="1" applyFont="1" applyFill="1" applyBorder="1" applyAlignment="1">
      <alignment horizontal="right" vertical="center" wrapText="1"/>
    </xf>
    <xf numFmtId="164" fontId="64" fillId="3" borderId="82" xfId="0" applyNumberFormat="1" applyFont="1" applyFill="1" applyBorder="1" applyAlignment="1">
      <alignment horizontal="right" vertical="center" wrapText="1"/>
    </xf>
    <xf numFmtId="164" fontId="64" fillId="3" borderId="9" xfId="0" applyNumberFormat="1" applyFont="1" applyFill="1" applyBorder="1" applyAlignment="1">
      <alignment horizontal="right" vertical="center" wrapText="1"/>
    </xf>
    <xf numFmtId="164" fontId="64" fillId="3" borderId="0" xfId="0" applyNumberFormat="1" applyFont="1" applyFill="1" applyAlignment="1">
      <alignment horizontal="right" vertical="center" wrapText="1"/>
    </xf>
    <xf numFmtId="0" fontId="63" fillId="0" borderId="0" xfId="12" applyFont="1" applyAlignment="1">
      <alignment horizontal="left" vertical="top"/>
    </xf>
    <xf numFmtId="0" fontId="57" fillId="0" borderId="1" xfId="19" applyFont="1" applyBorder="1" applyAlignment="1">
      <alignment horizontal="center" vertical="center"/>
    </xf>
    <xf numFmtId="0" fontId="57" fillId="0" borderId="0" xfId="19" applyFont="1" applyAlignment="1">
      <alignment horizontal="center" vertical="center"/>
    </xf>
    <xf numFmtId="2" fontId="62" fillId="0" borderId="0" xfId="19" applyNumberFormat="1" applyFont="1"/>
    <xf numFmtId="0" fontId="62" fillId="0" borderId="0" xfId="19" applyFont="1"/>
    <xf numFmtId="0" fontId="57" fillId="0" borderId="0" xfId="19" applyFont="1"/>
    <xf numFmtId="0" fontId="57" fillId="0" borderId="1" xfId="0" applyFont="1" applyBorder="1"/>
    <xf numFmtId="0" fontId="44" fillId="8" borderId="0" xfId="0" applyFont="1" applyFill="1" applyAlignment="1">
      <alignment vertical="center" wrapText="1"/>
    </xf>
    <xf numFmtId="0" fontId="108" fillId="0" borderId="0" xfId="0" applyFont="1"/>
    <xf numFmtId="0" fontId="107" fillId="8" borderId="12" xfId="0" applyFont="1" applyFill="1" applyBorder="1" applyAlignment="1">
      <alignment horizontal="center" vertical="center" wrapText="1"/>
    </xf>
    <xf numFmtId="0" fontId="107" fillId="8" borderId="70" xfId="0" applyFont="1" applyFill="1" applyBorder="1" applyAlignment="1">
      <alignment horizontal="center" vertical="center" wrapText="1"/>
    </xf>
    <xf numFmtId="0" fontId="107" fillId="8" borderId="5" xfId="0" applyFont="1" applyFill="1" applyBorder="1" applyAlignment="1">
      <alignment horizontal="center" vertical="center" wrapText="1"/>
    </xf>
    <xf numFmtId="0" fontId="107" fillId="8" borderId="6" xfId="0" applyFont="1" applyFill="1" applyBorder="1" applyAlignment="1">
      <alignment horizontal="center" vertical="center" wrapText="1"/>
    </xf>
    <xf numFmtId="0" fontId="107" fillId="8" borderId="17" xfId="0" applyFont="1" applyFill="1" applyBorder="1" applyAlignment="1">
      <alignment horizontal="center" vertical="center" wrapText="1"/>
    </xf>
    <xf numFmtId="0" fontId="107" fillId="8" borderId="71" xfId="0" applyFont="1" applyFill="1" applyBorder="1" applyAlignment="1">
      <alignment horizontal="center" vertical="center" wrapText="1"/>
    </xf>
    <xf numFmtId="0" fontId="108" fillId="0" borderId="0" xfId="0" applyFont="1" applyAlignment="1">
      <alignment vertical="center" wrapText="1"/>
    </xf>
    <xf numFmtId="0" fontId="44" fillId="0" borderId="0" xfId="0" applyFont="1" applyAlignment="1">
      <alignment vertical="center" wrapText="1"/>
    </xf>
    <xf numFmtId="0" fontId="63" fillId="0" borderId="0" xfId="13" applyFont="1" applyAlignment="1">
      <alignment horizontal="left" vertical="top"/>
    </xf>
    <xf numFmtId="0" fontId="71" fillId="0" borderId="1" xfId="0" applyFont="1" applyBorder="1" applyAlignment="1">
      <alignment vertical="top"/>
    </xf>
    <xf numFmtId="0" fontId="71" fillId="0" borderId="0" xfId="13" applyFont="1"/>
    <xf numFmtId="2" fontId="71" fillId="0" borderId="1" xfId="0" applyNumberFormat="1" applyFont="1" applyBorder="1" applyAlignment="1">
      <alignment vertical="top"/>
    </xf>
    <xf numFmtId="0" fontId="51" fillId="0" borderId="0" xfId="13" applyFont="1"/>
    <xf numFmtId="0" fontId="109" fillId="0" borderId="0" xfId="13" applyFont="1"/>
    <xf numFmtId="0" fontId="41" fillId="7" borderId="29" xfId="0" applyFont="1" applyFill="1" applyBorder="1" applyAlignment="1">
      <alignment horizontal="center" vertical="center" wrapText="1"/>
    </xf>
    <xf numFmtId="0" fontId="41" fillId="7" borderId="89" xfId="0" applyFont="1" applyFill="1" applyBorder="1" applyAlignment="1">
      <alignment horizontal="center" vertical="center" wrapText="1"/>
    </xf>
    <xf numFmtId="0" fontId="61" fillId="0" borderId="0" xfId="0" applyFont="1"/>
    <xf numFmtId="0" fontId="55" fillId="0" borderId="0" xfId="20" applyFont="1" applyAlignment="1">
      <alignment vertical="top"/>
    </xf>
    <xf numFmtId="0" fontId="57" fillId="0" borderId="0" xfId="20" applyFont="1"/>
    <xf numFmtId="0" fontId="57" fillId="0" borderId="0" xfId="14" applyFont="1"/>
    <xf numFmtId="0" fontId="59" fillId="0" borderId="0" xfId="13" applyFont="1"/>
    <xf numFmtId="0" fontId="59" fillId="0" borderId="0" xfId="22" applyFont="1"/>
    <xf numFmtId="0" fontId="68" fillId="0" borderId="0" xfId="22" applyFont="1"/>
    <xf numFmtId="4" fontId="57" fillId="0" borderId="0" xfId="11" applyNumberFormat="1" applyFont="1" applyAlignment="1">
      <alignment horizontal="right"/>
    </xf>
    <xf numFmtId="4" fontId="40" fillId="0" borderId="0" xfId="11" applyNumberFormat="1" applyFont="1"/>
    <xf numFmtId="0" fontId="40" fillId="0" borderId="0" xfId="22" applyFont="1"/>
    <xf numFmtId="0" fontId="110" fillId="0" borderId="0" xfId="22" applyFont="1"/>
    <xf numFmtId="4" fontId="47" fillId="0" borderId="0" xfId="4" applyNumberFormat="1" applyFont="1"/>
    <xf numFmtId="4" fontId="47" fillId="0" borderId="0" xfId="4" applyNumberFormat="1" applyFont="1" applyAlignment="1">
      <alignment wrapText="1"/>
    </xf>
    <xf numFmtId="0" fontId="58" fillId="0" borderId="0" xfId="0" applyFont="1" applyAlignment="1">
      <alignment wrapText="1"/>
    </xf>
    <xf numFmtId="4" fontId="55" fillId="0" borderId="0" xfId="4" applyNumberFormat="1" applyFont="1"/>
    <xf numFmtId="0" fontId="111" fillId="0" borderId="0" xfId="21" applyFont="1"/>
    <xf numFmtId="0" fontId="41" fillId="7" borderId="79"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1" fillId="7" borderId="83" xfId="0" applyFont="1" applyFill="1" applyBorder="1" applyAlignment="1">
      <alignment horizontal="center" vertical="center" wrapText="1"/>
    </xf>
    <xf numFmtId="0" fontId="71" fillId="3" borderId="42" xfId="0" applyFont="1" applyFill="1" applyBorder="1" applyAlignment="1">
      <alignment horizontal="left" vertical="center" wrapText="1" indent="1"/>
    </xf>
    <xf numFmtId="4" fontId="43" fillId="3" borderId="42" xfId="0" applyNumberFormat="1" applyFont="1" applyFill="1" applyBorder="1" applyAlignment="1">
      <alignment horizontal="right" vertical="top" wrapText="1"/>
    </xf>
    <xf numFmtId="4" fontId="43" fillId="3" borderId="49" xfId="0" applyNumberFormat="1" applyFont="1" applyFill="1" applyBorder="1" applyAlignment="1">
      <alignment horizontal="right" vertical="top" wrapText="1"/>
    </xf>
    <xf numFmtId="0" fontId="41" fillId="3" borderId="42" xfId="0" applyFont="1" applyFill="1" applyBorder="1" applyAlignment="1">
      <alignment vertical="center" wrapText="1"/>
    </xf>
    <xf numFmtId="4" fontId="41" fillId="3" borderId="42" xfId="0" applyNumberFormat="1" applyFont="1" applyFill="1" applyBorder="1" applyAlignment="1">
      <alignment horizontal="right" vertical="top" wrapText="1"/>
    </xf>
    <xf numFmtId="4" fontId="41" fillId="3" borderId="49" xfId="0" applyNumberFormat="1" applyFont="1" applyFill="1" applyBorder="1" applyAlignment="1">
      <alignment horizontal="right" vertical="top" wrapText="1"/>
    </xf>
    <xf numFmtId="0" fontId="70" fillId="3" borderId="42" xfId="0" applyFont="1" applyFill="1" applyBorder="1" applyAlignment="1">
      <alignment horizontal="left" vertical="center" wrapText="1" indent="1"/>
    </xf>
    <xf numFmtId="4" fontId="45" fillId="3" borderId="42" xfId="0" applyNumberFormat="1" applyFont="1" applyFill="1" applyBorder="1" applyAlignment="1">
      <alignment horizontal="right" vertical="top" wrapText="1"/>
    </xf>
    <xf numFmtId="4" fontId="45" fillId="3" borderId="49" xfId="0" applyNumberFormat="1" applyFont="1" applyFill="1" applyBorder="1" applyAlignment="1">
      <alignment horizontal="right" vertical="top" wrapText="1"/>
    </xf>
    <xf numFmtId="0" fontId="45" fillId="3" borderId="42" xfId="0" applyFont="1" applyFill="1" applyBorder="1" applyAlignment="1">
      <alignment horizontal="left" vertical="center" wrapText="1" indent="1"/>
    </xf>
    <xf numFmtId="4" fontId="43" fillId="3" borderId="40" xfId="0" applyNumberFormat="1" applyFont="1" applyFill="1" applyBorder="1" applyAlignment="1">
      <alignment horizontal="right" vertical="top" wrapText="1"/>
    </xf>
    <xf numFmtId="4" fontId="43" fillId="3" borderId="48" xfId="0" applyNumberFormat="1" applyFont="1" applyFill="1" applyBorder="1" applyAlignment="1">
      <alignment horizontal="right" vertical="top" wrapText="1"/>
    </xf>
    <xf numFmtId="0" fontId="71" fillId="3" borderId="0" xfId="0" applyFont="1" applyFill="1" applyAlignment="1">
      <alignment horizontal="left" vertical="center" wrapText="1" indent="1"/>
    </xf>
    <xf numFmtId="4" fontId="43" fillId="3" borderId="90" xfId="0" applyNumberFormat="1" applyFont="1" applyFill="1" applyBorder="1" applyAlignment="1">
      <alignment vertical="top" wrapText="1"/>
    </xf>
    <xf numFmtId="0" fontId="69" fillId="3" borderId="42" xfId="0" applyFont="1" applyFill="1" applyBorder="1" applyAlignment="1">
      <alignment horizontal="left" vertical="center" wrapText="1" indent="1"/>
    </xf>
    <xf numFmtId="0" fontId="69" fillId="3" borderId="42" xfId="0" applyFont="1" applyFill="1" applyBorder="1" applyAlignment="1">
      <alignment vertical="center" wrapText="1"/>
    </xf>
    <xf numFmtId="0" fontId="41" fillId="7" borderId="91" xfId="0" applyFont="1" applyFill="1" applyBorder="1" applyAlignment="1">
      <alignment horizontal="center" vertical="center" wrapText="1"/>
    </xf>
    <xf numFmtId="0" fontId="41" fillId="7" borderId="69" xfId="0" applyFont="1" applyFill="1" applyBorder="1" applyAlignment="1">
      <alignment horizontal="center" vertical="center" wrapText="1"/>
    </xf>
    <xf numFmtId="0" fontId="41" fillId="7" borderId="34" xfId="0" applyFont="1" applyFill="1" applyBorder="1" applyAlignment="1">
      <alignment horizontal="center" vertical="center" wrapText="1"/>
    </xf>
    <xf numFmtId="0" fontId="41" fillId="3" borderId="44" xfId="0" applyFont="1" applyFill="1" applyBorder="1" applyAlignment="1">
      <alignment vertical="center" wrapText="1"/>
    </xf>
    <xf numFmtId="164" fontId="41" fillId="3" borderId="44" xfId="0" applyNumberFormat="1" applyFont="1" applyFill="1" applyBorder="1" applyAlignment="1">
      <alignment horizontal="right" vertical="top" wrapText="1"/>
    </xf>
    <xf numFmtId="164" fontId="41" fillId="3" borderId="45" xfId="0" applyNumberFormat="1" applyFont="1" applyFill="1" applyBorder="1" applyAlignment="1">
      <alignment horizontal="right" vertical="top" wrapText="1"/>
    </xf>
    <xf numFmtId="164" fontId="41" fillId="3" borderId="42" xfId="0" applyNumberFormat="1" applyFont="1" applyFill="1" applyBorder="1" applyAlignment="1">
      <alignment horizontal="right" vertical="top" wrapText="1"/>
    </xf>
    <xf numFmtId="164" fontId="41" fillId="3" borderId="46" xfId="0" applyNumberFormat="1" applyFont="1" applyFill="1" applyBorder="1" applyAlignment="1">
      <alignment horizontal="right" vertical="top" wrapText="1"/>
    </xf>
    <xf numFmtId="0" fontId="43" fillId="3" borderId="42" xfId="0" applyFont="1" applyFill="1" applyBorder="1" applyAlignment="1">
      <alignment horizontal="left" vertical="center" wrapText="1"/>
    </xf>
    <xf numFmtId="164" fontId="43" fillId="3" borderId="42" xfId="0" applyNumberFormat="1" applyFont="1" applyFill="1" applyBorder="1" applyAlignment="1">
      <alignment horizontal="right" vertical="top" wrapText="1"/>
    </xf>
    <xf numFmtId="164" fontId="43" fillId="3" borderId="46" xfId="0" applyNumberFormat="1" applyFont="1" applyFill="1" applyBorder="1" applyAlignment="1">
      <alignment horizontal="right" vertical="top" wrapText="1"/>
    </xf>
    <xf numFmtId="0" fontId="45" fillId="3" borderId="42" xfId="0" applyFont="1" applyFill="1" applyBorder="1" applyAlignment="1">
      <alignment horizontal="left" vertical="center" wrapText="1"/>
    </xf>
    <xf numFmtId="164" fontId="45" fillId="3" borderId="42" xfId="0" applyNumberFormat="1" applyFont="1" applyFill="1" applyBorder="1" applyAlignment="1">
      <alignment horizontal="right" vertical="top" wrapText="1"/>
    </xf>
    <xf numFmtId="164" fontId="45" fillId="3" borderId="46" xfId="0" applyNumberFormat="1" applyFont="1" applyFill="1" applyBorder="1" applyAlignment="1">
      <alignment horizontal="right" vertical="top" wrapText="1"/>
    </xf>
    <xf numFmtId="164" fontId="70" fillId="3" borderId="42" xfId="0" applyNumberFormat="1" applyFont="1" applyFill="1" applyBorder="1" applyAlignment="1">
      <alignment horizontal="right" vertical="top" wrapText="1"/>
    </xf>
    <xf numFmtId="164" fontId="70" fillId="3" borderId="46" xfId="0" applyNumberFormat="1" applyFont="1" applyFill="1" applyBorder="1" applyAlignment="1">
      <alignment horizontal="right" vertical="top" wrapText="1"/>
    </xf>
    <xf numFmtId="0" fontId="43" fillId="3" borderId="42" xfId="0" applyFont="1" applyFill="1" applyBorder="1" applyAlignment="1">
      <alignment vertical="center" wrapText="1"/>
    </xf>
    <xf numFmtId="164" fontId="41" fillId="3" borderId="0" xfId="0" applyNumberFormat="1" applyFont="1" applyFill="1" applyAlignment="1">
      <alignment vertical="top" wrapText="1"/>
    </xf>
    <xf numFmtId="164" fontId="41" fillId="3" borderId="82" xfId="0" applyNumberFormat="1" applyFont="1" applyFill="1" applyBorder="1" applyAlignment="1">
      <alignment vertical="top" wrapText="1"/>
    </xf>
    <xf numFmtId="0" fontId="113" fillId="7" borderId="0" xfId="0" applyFont="1" applyFill="1" applyAlignment="1">
      <alignment horizontal="left" vertical="center" readingOrder="1"/>
    </xf>
    <xf numFmtId="0" fontId="87" fillId="7" borderId="0" xfId="0" applyFont="1" applyFill="1" applyAlignment="1">
      <alignment horizontal="left" vertical="center" readingOrder="1"/>
    </xf>
    <xf numFmtId="0" fontId="87" fillId="7" borderId="0" xfId="0" applyFont="1" applyFill="1" applyAlignment="1">
      <alignment vertical="center" readingOrder="1"/>
    </xf>
    <xf numFmtId="0" fontId="41" fillId="3" borderId="40" xfId="0" applyFont="1" applyFill="1" applyBorder="1" applyAlignment="1">
      <alignment vertical="center" wrapText="1"/>
    </xf>
    <xf numFmtId="2" fontId="41" fillId="3" borderId="6" xfId="0" applyNumberFormat="1" applyFont="1" applyFill="1" applyBorder="1" applyAlignment="1">
      <alignment horizontal="right" vertical="top" wrapText="1"/>
    </xf>
    <xf numFmtId="2" fontId="41" fillId="3" borderId="63" xfId="0" applyNumberFormat="1" applyFont="1" applyFill="1" applyBorder="1" applyAlignment="1">
      <alignment horizontal="right" vertical="top" wrapText="1"/>
    </xf>
    <xf numFmtId="164" fontId="41" fillId="3" borderId="54" xfId="0" applyNumberFormat="1" applyFont="1" applyFill="1" applyBorder="1" applyAlignment="1">
      <alignment horizontal="right" vertical="top" wrapText="1"/>
    </xf>
    <xf numFmtId="0" fontId="43" fillId="3" borderId="42" xfId="0" applyFont="1" applyFill="1" applyBorder="1" applyAlignment="1">
      <alignment horizontal="left" vertical="center" wrapText="1" indent="1"/>
    </xf>
    <xf numFmtId="2" fontId="43" fillId="3" borderId="6" xfId="0" applyNumberFormat="1" applyFont="1" applyFill="1" applyBorder="1" applyAlignment="1">
      <alignment horizontal="right" vertical="top"/>
    </xf>
    <xf numFmtId="2" fontId="43" fillId="3" borderId="6" xfId="0" applyNumberFormat="1" applyFont="1" applyFill="1" applyBorder="1" applyAlignment="1">
      <alignment horizontal="right" vertical="top" wrapText="1"/>
    </xf>
    <xf numFmtId="2" fontId="43" fillId="3" borderId="63" xfId="0" applyNumberFormat="1" applyFont="1" applyFill="1" applyBorder="1" applyAlignment="1">
      <alignment horizontal="right" vertical="top" wrapText="1"/>
    </xf>
    <xf numFmtId="0" fontId="43" fillId="3" borderId="40" xfId="0" applyFont="1" applyFill="1" applyBorder="1" applyAlignment="1">
      <alignment horizontal="left" vertical="center" wrapText="1" indent="1"/>
    </xf>
    <xf numFmtId="2" fontId="43" fillId="3" borderId="7" xfId="0" applyNumberFormat="1" applyFont="1" applyFill="1" applyBorder="1" applyAlignment="1">
      <alignment vertical="top"/>
    </xf>
    <xf numFmtId="2" fontId="43" fillId="3" borderId="7" xfId="0" applyNumberFormat="1" applyFont="1" applyFill="1" applyBorder="1" applyAlignment="1">
      <alignment vertical="top" wrapText="1"/>
    </xf>
    <xf numFmtId="164" fontId="43" fillId="3" borderId="67" xfId="0" applyNumberFormat="1" applyFont="1" applyFill="1" applyBorder="1" applyAlignment="1">
      <alignment vertical="top"/>
    </xf>
    <xf numFmtId="164" fontId="43" fillId="3" borderId="7" xfId="0" applyNumberFormat="1" applyFont="1" applyFill="1" applyBorder="1" applyAlignment="1">
      <alignment vertical="top"/>
    </xf>
    <xf numFmtId="164" fontId="43" fillId="3" borderId="23" xfId="0" applyNumberFormat="1" applyFont="1" applyFill="1" applyBorder="1" applyAlignment="1">
      <alignment vertical="top"/>
    </xf>
    <xf numFmtId="0" fontId="45" fillId="3" borderId="42" xfId="0" applyFont="1" applyFill="1" applyBorder="1" applyAlignment="1">
      <alignment horizontal="left" vertical="center" wrapText="1" indent="2"/>
    </xf>
    <xf numFmtId="2" fontId="45" fillId="3" borderId="7" xfId="0" applyNumberFormat="1" applyFont="1" applyFill="1" applyBorder="1" applyAlignment="1">
      <alignment vertical="top"/>
    </xf>
    <xf numFmtId="2" fontId="45" fillId="3" borderId="7" xfId="0" applyNumberFormat="1" applyFont="1" applyFill="1" applyBorder="1" applyAlignment="1">
      <alignment vertical="top" wrapText="1"/>
    </xf>
    <xf numFmtId="164" fontId="45" fillId="3" borderId="67" xfId="0" applyNumberFormat="1" applyFont="1" applyFill="1" applyBorder="1" applyAlignment="1">
      <alignment vertical="top"/>
    </xf>
    <xf numFmtId="164" fontId="45" fillId="3" borderId="7" xfId="0" applyNumberFormat="1" applyFont="1" applyFill="1" applyBorder="1" applyAlignment="1">
      <alignment vertical="top"/>
    </xf>
    <xf numFmtId="164" fontId="45" fillId="3" borderId="23" xfId="0" applyNumberFormat="1" applyFont="1" applyFill="1" applyBorder="1" applyAlignment="1">
      <alignment vertical="top"/>
    </xf>
    <xf numFmtId="0" fontId="45" fillId="3" borderId="44" xfId="0" applyFont="1" applyFill="1" applyBorder="1" applyAlignment="1">
      <alignment horizontal="left" vertical="center" wrapText="1" indent="2"/>
    </xf>
    <xf numFmtId="2" fontId="45" fillId="3" borderId="40" xfId="0" applyNumberFormat="1" applyFont="1" applyFill="1" applyBorder="1" applyAlignment="1">
      <alignment vertical="top"/>
    </xf>
    <xf numFmtId="2" fontId="45" fillId="3" borderId="40" xfId="0" applyNumberFormat="1" applyFont="1" applyFill="1" applyBorder="1" applyAlignment="1">
      <alignment vertical="top" wrapText="1"/>
    </xf>
    <xf numFmtId="164" fontId="45" fillId="3" borderId="47" xfId="0" applyNumberFormat="1" applyFont="1" applyFill="1" applyBorder="1" applyAlignment="1">
      <alignment vertical="top"/>
    </xf>
    <xf numFmtId="164" fontId="45" fillId="3" borderId="40" xfId="0" applyNumberFormat="1" applyFont="1" applyFill="1" applyBorder="1" applyAlignment="1">
      <alignment vertical="top"/>
    </xf>
    <xf numFmtId="164" fontId="45" fillId="3" borderId="48" xfId="0" applyNumberFormat="1" applyFont="1" applyFill="1" applyBorder="1" applyAlignment="1">
      <alignment vertical="top"/>
    </xf>
    <xf numFmtId="2" fontId="45" fillId="3" borderId="42" xfId="0" applyNumberFormat="1" applyFont="1" applyFill="1" applyBorder="1" applyAlignment="1">
      <alignment vertical="top"/>
    </xf>
    <xf numFmtId="2" fontId="45" fillId="3" borderId="42" xfId="0" applyNumberFormat="1" applyFont="1" applyFill="1" applyBorder="1" applyAlignment="1">
      <alignment vertical="top" wrapText="1"/>
    </xf>
    <xf numFmtId="164" fontId="45" fillId="3" borderId="46" xfId="0" applyNumberFormat="1" applyFont="1" applyFill="1" applyBorder="1" applyAlignment="1">
      <alignment vertical="top"/>
    </xf>
    <xf numFmtId="164" fontId="45" fillId="3" borderId="42" xfId="0" applyNumberFormat="1" applyFont="1" applyFill="1" applyBorder="1" applyAlignment="1">
      <alignment vertical="top"/>
    </xf>
    <xf numFmtId="164" fontId="45" fillId="3" borderId="49" xfId="0" applyNumberFormat="1" applyFont="1" applyFill="1" applyBorder="1" applyAlignment="1">
      <alignment vertical="top"/>
    </xf>
    <xf numFmtId="0" fontId="43" fillId="3" borderId="0" xfId="0" applyFont="1" applyFill="1" applyAlignment="1">
      <alignment horizontal="left" vertical="center" wrapText="1" indent="1"/>
    </xf>
    <xf numFmtId="2" fontId="43" fillId="3" borderId="0" xfId="0" applyNumberFormat="1" applyFont="1" applyFill="1" applyAlignment="1">
      <alignment vertical="top"/>
    </xf>
    <xf numFmtId="2" fontId="43" fillId="3" borderId="0" xfId="0" applyNumberFormat="1" applyFont="1" applyFill="1" applyAlignment="1">
      <alignment vertical="top" wrapText="1"/>
    </xf>
    <xf numFmtId="164" fontId="43" fillId="3" borderId="82" xfId="0" applyNumberFormat="1" applyFont="1" applyFill="1" applyBorder="1" applyAlignment="1">
      <alignment vertical="top"/>
    </xf>
    <xf numFmtId="164" fontId="43" fillId="3" borderId="0" xfId="0" applyNumberFormat="1" applyFont="1" applyFill="1" applyAlignment="1">
      <alignment vertical="top"/>
    </xf>
    <xf numFmtId="164" fontId="43" fillId="3" borderId="90" xfId="0" applyNumberFormat="1" applyFont="1" applyFill="1" applyBorder="1" applyAlignment="1">
      <alignment vertical="top"/>
    </xf>
    <xf numFmtId="0" fontId="41" fillId="7" borderId="35" xfId="0" applyFont="1" applyFill="1" applyBorder="1" applyAlignment="1">
      <alignment horizontal="center" vertical="center" wrapText="1"/>
    </xf>
    <xf numFmtId="4" fontId="41" fillId="3" borderId="40" xfId="0" applyNumberFormat="1" applyFont="1" applyFill="1" applyBorder="1" applyAlignment="1">
      <alignment horizontal="right" vertical="center" wrapText="1"/>
    </xf>
    <xf numFmtId="164" fontId="41" fillId="3" borderId="47" xfId="0" applyNumberFormat="1" applyFont="1" applyFill="1" applyBorder="1" applyAlignment="1">
      <alignment vertical="center"/>
    </xf>
    <xf numFmtId="4" fontId="45" fillId="3" borderId="42" xfId="0" applyNumberFormat="1" applyFont="1" applyFill="1" applyBorder="1" applyAlignment="1">
      <alignment horizontal="right" vertical="center" wrapText="1"/>
    </xf>
    <xf numFmtId="164" fontId="45" fillId="3" borderId="46" xfId="0" applyNumberFormat="1" applyFont="1" applyFill="1" applyBorder="1" applyAlignment="1">
      <alignment horizontal="right" vertical="center"/>
    </xf>
    <xf numFmtId="0" fontId="43" fillId="3" borderId="42" xfId="0" applyFont="1" applyFill="1" applyBorder="1" applyAlignment="1">
      <alignment horizontal="left" vertical="center" wrapText="1" indent="2"/>
    </xf>
    <xf numFmtId="4" fontId="43" fillId="3" borderId="42" xfId="0" applyNumberFormat="1" applyFont="1" applyFill="1" applyBorder="1" applyAlignment="1">
      <alignment horizontal="right" vertical="center" wrapText="1"/>
    </xf>
    <xf numFmtId="164" fontId="43" fillId="3" borderId="46" xfId="0" applyNumberFormat="1" applyFont="1" applyFill="1" applyBorder="1" applyAlignment="1">
      <alignment vertical="center"/>
    </xf>
    <xf numFmtId="0" fontId="41" fillId="7" borderId="6" xfId="0" applyFont="1" applyFill="1" applyBorder="1" applyAlignment="1">
      <alignment vertical="center" wrapText="1"/>
    </xf>
    <xf numFmtId="0" fontId="41" fillId="7" borderId="6" xfId="0" applyFont="1" applyFill="1" applyBorder="1" applyAlignment="1">
      <alignment horizontal="center" vertical="center" wrapText="1"/>
    </xf>
    <xf numFmtId="164" fontId="41" fillId="3" borderId="40" xfId="0" applyNumberFormat="1" applyFont="1" applyFill="1" applyBorder="1" applyAlignment="1">
      <alignment horizontal="right" vertical="center" wrapText="1"/>
    </xf>
    <xf numFmtId="164" fontId="43" fillId="3" borderId="42" xfId="0" applyNumberFormat="1" applyFont="1" applyFill="1" applyBorder="1" applyAlignment="1">
      <alignment horizontal="right" vertical="center" wrapText="1"/>
    </xf>
    <xf numFmtId="0" fontId="43" fillId="3" borderId="0" xfId="0" applyFont="1" applyFill="1" applyAlignment="1">
      <alignment horizontal="left" vertical="center" wrapText="1" indent="2"/>
    </xf>
    <xf numFmtId="0" fontId="43" fillId="3" borderId="0" xfId="0" applyFont="1" applyFill="1" applyAlignment="1">
      <alignment horizontal="right" vertical="center" wrapText="1"/>
    </xf>
    <xf numFmtId="164" fontId="43" fillId="3" borderId="82" xfId="0" applyNumberFormat="1" applyFont="1" applyFill="1" applyBorder="1" applyAlignment="1">
      <alignment vertical="center"/>
    </xf>
    <xf numFmtId="0" fontId="41" fillId="7" borderId="52" xfId="0" applyFont="1" applyFill="1" applyBorder="1" applyAlignment="1">
      <alignment horizontal="center" vertical="center" wrapText="1"/>
    </xf>
    <xf numFmtId="4" fontId="41" fillId="3" borderId="44" xfId="0" applyNumberFormat="1" applyFont="1" applyFill="1" applyBorder="1" applyAlignment="1">
      <alignment vertical="center"/>
    </xf>
    <xf numFmtId="4" fontId="41" fillId="3" borderId="44" xfId="0" applyNumberFormat="1" applyFont="1" applyFill="1" applyBorder="1" applyAlignment="1">
      <alignment vertical="center" wrapText="1"/>
    </xf>
    <xf numFmtId="4" fontId="41" fillId="3" borderId="42" xfId="0" applyNumberFormat="1" applyFont="1" applyFill="1" applyBorder="1" applyAlignment="1">
      <alignment horizontal="right" vertical="center"/>
    </xf>
    <xf numFmtId="4" fontId="41" fillId="3" borderId="42" xfId="0" applyNumberFormat="1" applyFont="1" applyFill="1" applyBorder="1" applyAlignment="1">
      <alignment horizontal="right" vertical="center" wrapText="1"/>
    </xf>
    <xf numFmtId="4" fontId="43" fillId="3" borderId="42" xfId="0" applyNumberFormat="1" applyFont="1" applyFill="1" applyBorder="1" applyAlignment="1">
      <alignment vertical="center"/>
    </xf>
    <xf numFmtId="4" fontId="44" fillId="3" borderId="42" xfId="0" applyNumberFormat="1" applyFont="1" applyFill="1" applyBorder="1" applyAlignment="1">
      <alignment vertical="center"/>
    </xf>
    <xf numFmtId="4" fontId="44" fillId="3" borderId="42" xfId="0" applyNumberFormat="1" applyFont="1" applyFill="1" applyBorder="1" applyAlignment="1">
      <alignment vertical="center" wrapText="1"/>
    </xf>
    <xf numFmtId="4" fontId="43" fillId="3" borderId="42" xfId="0" applyNumberFormat="1" applyFont="1" applyFill="1" applyBorder="1" applyAlignment="1">
      <alignment vertical="center" wrapText="1"/>
    </xf>
    <xf numFmtId="4" fontId="43" fillId="3" borderId="0" xfId="0" applyNumberFormat="1" applyFont="1" applyFill="1" applyAlignment="1">
      <alignment vertical="center"/>
    </xf>
    <xf numFmtId="0" fontId="43" fillId="3" borderId="0" xfId="0" applyFont="1" applyFill="1" applyAlignment="1">
      <alignment vertical="center"/>
    </xf>
    <xf numFmtId="0" fontId="44" fillId="3" borderId="0" xfId="0" applyFont="1" applyFill="1" applyAlignment="1">
      <alignment vertical="center"/>
    </xf>
    <xf numFmtId="164" fontId="71" fillId="4" borderId="1" xfId="18" applyNumberFormat="1" applyFont="1" applyFill="1" applyBorder="1" applyAlignment="1">
      <alignment horizontal="right" vertical="top" wrapText="1"/>
    </xf>
    <xf numFmtId="0" fontId="71" fillId="0" borderId="1" xfId="4" applyFont="1" applyBorder="1" applyAlignment="1">
      <alignment horizontal="center" vertical="top" wrapText="1"/>
    </xf>
    <xf numFmtId="0" fontId="44" fillId="0" borderId="0" xfId="4" applyFont="1" applyAlignment="1">
      <alignment vertical="top"/>
    </xf>
    <xf numFmtId="0" fontId="71" fillId="0" borderId="1" xfId="4" applyFont="1" applyBorder="1" applyAlignment="1">
      <alignment vertical="top" wrapText="1"/>
    </xf>
    <xf numFmtId="0" fontId="6" fillId="0" borderId="0" xfId="0" applyFont="1" applyAlignment="1">
      <alignment horizontal="left" vertical="top"/>
    </xf>
    <xf numFmtId="0" fontId="24" fillId="0" borderId="0" xfId="0" applyFont="1" applyAlignment="1">
      <alignment horizontal="left" vertical="top" wrapText="1"/>
    </xf>
    <xf numFmtId="0" fontId="36" fillId="7" borderId="0" xfId="0" applyFont="1" applyFill="1" applyAlignment="1">
      <alignment horizontal="left" vertical="top"/>
    </xf>
    <xf numFmtId="0" fontId="15" fillId="0" borderId="2" xfId="2" applyFont="1" applyBorder="1" applyAlignment="1">
      <alignment horizontal="center"/>
    </xf>
    <xf numFmtId="0" fontId="15" fillId="0" borderId="3" xfId="2" applyFont="1" applyBorder="1" applyAlignment="1">
      <alignment horizontal="center"/>
    </xf>
    <xf numFmtId="0" fontId="14" fillId="0" borderId="10" xfId="2" applyFont="1" applyBorder="1" applyAlignment="1">
      <alignment horizontal="center"/>
    </xf>
    <xf numFmtId="0" fontId="14" fillId="0" borderId="11" xfId="2" applyFont="1" applyBorder="1" applyAlignment="1">
      <alignment horizontal="center"/>
    </xf>
    <xf numFmtId="0" fontId="27" fillId="0" borderId="0" xfId="0" applyFont="1" applyAlignment="1">
      <alignment horizontal="left" vertical="center" wrapText="1"/>
    </xf>
    <xf numFmtId="0" fontId="21" fillId="9" borderId="0" xfId="0" applyFont="1" applyFill="1" applyAlignment="1">
      <alignment horizontal="right" vertical="center" wrapText="1"/>
    </xf>
    <xf numFmtId="0" fontId="21" fillId="9" borderId="6" xfId="0" applyFont="1" applyFill="1" applyBorder="1" applyAlignment="1">
      <alignment horizontal="right" vertical="center" wrapText="1"/>
    </xf>
    <xf numFmtId="0" fontId="15" fillId="9" borderId="68" xfId="0" applyFont="1" applyFill="1" applyBorder="1" applyAlignment="1">
      <alignment horizontal="center" vertical="center" wrapText="1"/>
    </xf>
    <xf numFmtId="0" fontId="15" fillId="9" borderId="0" xfId="0" applyFont="1" applyFill="1" applyAlignment="1">
      <alignment horizontal="center" vertical="center" wrapText="1"/>
    </xf>
    <xf numFmtId="0" fontId="15" fillId="9" borderId="9" xfId="0" applyFont="1" applyFill="1" applyBorder="1" applyAlignment="1">
      <alignment horizontal="center" vertical="center" wrapText="1"/>
    </xf>
    <xf numFmtId="0" fontId="15" fillId="9" borderId="79" xfId="0" applyFont="1" applyFill="1" applyBorder="1" applyAlignment="1">
      <alignment horizontal="center" vertical="center" wrapText="1"/>
    </xf>
    <xf numFmtId="0" fontId="15" fillId="9" borderId="24" xfId="0" applyFont="1" applyFill="1" applyBorder="1" applyAlignment="1">
      <alignment horizontal="center" vertical="center" wrapText="1"/>
    </xf>
    <xf numFmtId="0" fontId="24" fillId="0" borderId="0" xfId="0" applyFont="1" applyAlignment="1">
      <alignment horizontal="left" vertical="top"/>
    </xf>
    <xf numFmtId="0" fontId="24" fillId="7" borderId="0" xfId="4" applyFont="1" applyFill="1" applyAlignment="1">
      <alignment horizontal="left"/>
    </xf>
    <xf numFmtId="0" fontId="14" fillId="0" borderId="10" xfId="4" applyFont="1" applyBorder="1" applyAlignment="1">
      <alignment horizontal="center"/>
    </xf>
    <xf numFmtId="0" fontId="14" fillId="0" borderId="11" xfId="4" applyFont="1" applyBorder="1" applyAlignment="1">
      <alignment horizontal="center"/>
    </xf>
    <xf numFmtId="0" fontId="24" fillId="0" borderId="0" xfId="0" applyFont="1" applyAlignment="1">
      <alignment vertical="center"/>
    </xf>
    <xf numFmtId="0" fontId="25" fillId="0" borderId="0" xfId="0" applyFont="1"/>
    <xf numFmtId="0" fontId="15" fillId="0" borderId="2" xfId="4" applyFont="1" applyBorder="1" applyAlignment="1">
      <alignment horizontal="center"/>
    </xf>
    <xf numFmtId="0" fontId="15" fillId="0" borderId="3" xfId="4" applyFont="1" applyBorder="1" applyAlignment="1">
      <alignment horizontal="center"/>
    </xf>
    <xf numFmtId="0" fontId="48" fillId="0" borderId="0" xfId="0" applyFont="1" applyAlignment="1">
      <alignment horizontal="left" vertical="top"/>
    </xf>
    <xf numFmtId="0" fontId="51" fillId="0" borderId="10" xfId="0" applyFont="1" applyBorder="1" applyAlignment="1">
      <alignment horizontal="center"/>
    </xf>
    <xf numFmtId="0" fontId="51" fillId="0" borderId="11" xfId="0" applyFont="1" applyBorder="1" applyAlignment="1">
      <alignment horizontal="center"/>
    </xf>
    <xf numFmtId="0" fontId="51" fillId="0" borderId="2" xfId="8" applyFont="1" applyBorder="1" applyAlignment="1">
      <alignment horizontal="center"/>
    </xf>
    <xf numFmtId="0" fontId="51" fillId="0" borderId="3" xfId="8" applyFont="1" applyBorder="1" applyAlignment="1">
      <alignment horizontal="center"/>
    </xf>
    <xf numFmtId="0" fontId="50" fillId="0" borderId="0" xfId="0" applyFont="1" applyAlignment="1">
      <alignment horizontal="left" vertical="center" wrapText="1"/>
    </xf>
    <xf numFmtId="0" fontId="50" fillId="0" borderId="0" xfId="0" applyFont="1" applyAlignment="1">
      <alignment horizontal="left" vertical="top" wrapText="1"/>
    </xf>
    <xf numFmtId="0" fontId="50" fillId="7" borderId="0" xfId="4" applyFont="1" applyFill="1" applyAlignment="1">
      <alignment horizontal="left"/>
    </xf>
    <xf numFmtId="0" fontId="112" fillId="7" borderId="0" xfId="0" applyFont="1" applyFill="1" applyAlignment="1">
      <alignment horizontal="center" vertical="center" wrapText="1"/>
    </xf>
    <xf numFmtId="0" fontId="50" fillId="0" borderId="0" xfId="0" applyFont="1" applyAlignment="1">
      <alignment horizontal="left"/>
    </xf>
    <xf numFmtId="0" fontId="41" fillId="7" borderId="82" xfId="0" applyFont="1" applyFill="1" applyBorder="1" applyAlignment="1">
      <alignment horizontal="center" vertical="center" wrapText="1"/>
    </xf>
    <xf numFmtId="0" fontId="41" fillId="7" borderId="0" xfId="0" applyFont="1" applyFill="1" applyAlignment="1">
      <alignment horizontal="center" vertical="center" wrapText="1"/>
    </xf>
    <xf numFmtId="0" fontId="64" fillId="0" borderId="85" xfId="26" applyFont="1" applyBorder="1" applyAlignment="1">
      <alignment horizontal="center" vertical="center"/>
    </xf>
    <xf numFmtId="0" fontId="64" fillId="0" borderId="86" xfId="26" applyFont="1" applyBorder="1" applyAlignment="1">
      <alignment horizontal="center" vertical="center"/>
    </xf>
    <xf numFmtId="0" fontId="64" fillId="0" borderId="87" xfId="26" applyFont="1" applyBorder="1" applyAlignment="1">
      <alignment horizontal="center" vertical="center"/>
    </xf>
    <xf numFmtId="0" fontId="50" fillId="0" borderId="0" xfId="0" applyFont="1" applyAlignment="1">
      <alignment vertical="top" wrapText="1"/>
    </xf>
    <xf numFmtId="0" fontId="41" fillId="7" borderId="0" xfId="0" applyFont="1" applyFill="1" applyAlignment="1">
      <alignment horizontal="center" vertical="center"/>
    </xf>
    <xf numFmtId="0" fontId="41" fillId="7" borderId="92" xfId="0" applyFont="1" applyFill="1" applyBorder="1" applyAlignment="1">
      <alignment horizontal="center" vertical="center" wrapText="1"/>
    </xf>
    <xf numFmtId="0" fontId="41" fillId="7" borderId="33"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1" fillId="7" borderId="29" xfId="0" applyFont="1" applyFill="1" applyBorder="1" applyAlignment="1">
      <alignment horizontal="center" vertical="center" wrapText="1"/>
    </xf>
    <xf numFmtId="0" fontId="41" fillId="7" borderId="91" xfId="0" applyFont="1" applyFill="1" applyBorder="1" applyAlignment="1">
      <alignment horizontal="center" vertical="center" wrapText="1"/>
    </xf>
    <xf numFmtId="0" fontId="41" fillId="7" borderId="55" xfId="0" applyFont="1" applyFill="1" applyBorder="1" applyAlignment="1">
      <alignment horizontal="center" vertical="center" wrapText="1"/>
    </xf>
    <xf numFmtId="0" fontId="41" fillId="7" borderId="56" xfId="0" applyFont="1" applyFill="1" applyBorder="1" applyAlignment="1">
      <alignment horizontal="center" vertical="center" wrapText="1"/>
    </xf>
    <xf numFmtId="0" fontId="41" fillId="7" borderId="57" xfId="0" applyFont="1" applyFill="1" applyBorder="1" applyAlignment="1">
      <alignment horizontal="center" vertical="center" wrapText="1"/>
    </xf>
    <xf numFmtId="0" fontId="50" fillId="0" borderId="0" xfId="0" applyFont="1" applyAlignment="1">
      <alignment horizontal="left" vertical="center"/>
    </xf>
    <xf numFmtId="0" fontId="62" fillId="0" borderId="1" xfId="9" applyFont="1" applyBorder="1" applyAlignment="1">
      <alignment horizontal="left" vertical="center"/>
    </xf>
    <xf numFmtId="0" fontId="51" fillId="0" borderId="2" xfId="0" applyFont="1" applyBorder="1" applyAlignment="1">
      <alignment horizontal="center"/>
    </xf>
    <xf numFmtId="0" fontId="51" fillId="0" borderId="3" xfId="0" applyFont="1" applyBorder="1" applyAlignment="1">
      <alignment horizontal="center"/>
    </xf>
    <xf numFmtId="0" fontId="50" fillId="7" borderId="0" xfId="0" applyFont="1" applyFill="1" applyAlignment="1">
      <alignment horizontal="left" vertical="top"/>
    </xf>
    <xf numFmtId="0" fontId="64" fillId="7" borderId="25" xfId="0" applyFont="1" applyFill="1" applyBorder="1" applyAlignment="1">
      <alignment horizontal="center" vertical="center" wrapText="1"/>
    </xf>
    <xf numFmtId="0" fontId="64" fillId="7" borderId="94" xfId="0" applyFont="1" applyFill="1" applyBorder="1" applyAlignment="1">
      <alignment horizontal="center" vertical="center" wrapText="1"/>
    </xf>
    <xf numFmtId="0" fontId="64" fillId="7" borderId="26" xfId="0" applyFont="1" applyFill="1" applyBorder="1" applyAlignment="1">
      <alignment horizontal="center" vertical="center" wrapText="1"/>
    </xf>
    <xf numFmtId="0" fontId="64" fillId="7" borderId="65" xfId="0" applyFont="1" applyFill="1" applyBorder="1" applyAlignment="1">
      <alignment horizontal="center" vertical="center" wrapText="1"/>
    </xf>
    <xf numFmtId="0" fontId="64" fillId="7" borderId="13" xfId="0" applyFont="1" applyFill="1" applyBorder="1" applyAlignment="1">
      <alignment horizontal="center" vertical="center" wrapText="1"/>
    </xf>
    <xf numFmtId="0" fontId="51" fillId="0" borderId="10" xfId="7" applyFont="1" applyBorder="1" applyAlignment="1">
      <alignment horizontal="center"/>
    </xf>
    <xf numFmtId="0" fontId="51" fillId="0" borderId="11" xfId="7" applyFont="1" applyBorder="1" applyAlignment="1">
      <alignment horizontal="center"/>
    </xf>
    <xf numFmtId="0" fontId="51" fillId="0" borderId="2" xfId="7" applyFont="1" applyBorder="1" applyAlignment="1">
      <alignment horizontal="center" vertical="center"/>
    </xf>
    <xf numFmtId="0" fontId="51" fillId="0" borderId="3" xfId="7" applyFont="1" applyBorder="1" applyAlignment="1">
      <alignment horizontal="center" vertical="center"/>
    </xf>
    <xf numFmtId="0" fontId="51" fillId="0" borderId="4" xfId="7" applyFont="1" applyBorder="1" applyAlignment="1">
      <alignment horizontal="center" vertical="center"/>
    </xf>
    <xf numFmtId="0" fontId="40" fillId="0" borderId="10" xfId="0" applyFont="1" applyBorder="1" applyAlignment="1">
      <alignment horizontal="center" vertical="top"/>
    </xf>
    <xf numFmtId="0" fontId="40" fillId="0" borderId="11" xfId="0" applyFont="1" applyBorder="1" applyAlignment="1">
      <alignment horizontal="center" vertical="top"/>
    </xf>
    <xf numFmtId="0" fontId="51" fillId="0" borderId="2" xfId="8" applyFont="1" applyBorder="1" applyAlignment="1">
      <alignment horizontal="center" wrapText="1"/>
    </xf>
    <xf numFmtId="0" fontId="51" fillId="0" borderId="3" xfId="8" applyFont="1" applyBorder="1" applyAlignment="1">
      <alignment horizontal="center" wrapText="1"/>
    </xf>
    <xf numFmtId="0" fontId="87" fillId="7" borderId="0" xfId="0" applyFont="1" applyFill="1" applyAlignment="1">
      <alignment horizontal="left" vertical="top"/>
    </xf>
    <xf numFmtId="0" fontId="87" fillId="5" borderId="0" xfId="0" applyFont="1" applyFill="1" applyAlignment="1">
      <alignment horizontal="left" vertical="top"/>
    </xf>
    <xf numFmtId="0" fontId="40" fillId="0" borderId="10" xfId="0" applyFont="1" applyBorder="1" applyAlignment="1">
      <alignment horizontal="center"/>
    </xf>
    <xf numFmtId="0" fontId="40" fillId="0" borderId="11" xfId="0" applyFont="1" applyBorder="1" applyAlignment="1">
      <alignment horizontal="center"/>
    </xf>
    <xf numFmtId="0" fontId="87" fillId="7" borderId="0" xfId="0" applyFont="1" applyFill="1" applyAlignment="1">
      <alignment horizontal="left" vertical="center"/>
    </xf>
    <xf numFmtId="0" fontId="66" fillId="0" borderId="0" xfId="0" applyFont="1" applyAlignment="1">
      <alignment horizontal="left" vertical="center" wrapText="1"/>
    </xf>
    <xf numFmtId="0" fontId="64" fillId="7" borderId="0" xfId="0" applyFont="1" applyFill="1" applyAlignment="1">
      <alignment vertical="center" wrapText="1"/>
    </xf>
    <xf numFmtId="0" fontId="64" fillId="7" borderId="6" xfId="0" applyFont="1" applyFill="1" applyBorder="1" applyAlignment="1">
      <alignment vertical="center" wrapText="1"/>
    </xf>
    <xf numFmtId="0" fontId="64" fillId="7" borderId="82" xfId="0" applyFont="1" applyFill="1" applyBorder="1" applyAlignment="1">
      <alignment horizontal="center" vertical="center" wrapText="1"/>
    </xf>
    <xf numFmtId="0" fontId="64" fillId="7" borderId="0" xfId="0" applyFont="1" applyFill="1" applyAlignment="1">
      <alignment horizontal="center" vertical="center" wrapText="1"/>
    </xf>
    <xf numFmtId="0" fontId="64" fillId="7" borderId="31" xfId="0" applyFont="1" applyFill="1" applyBorder="1" applyAlignment="1">
      <alignment horizontal="center" vertical="center" wrapText="1"/>
    </xf>
    <xf numFmtId="0" fontId="64" fillId="7" borderId="36" xfId="0" applyFont="1" applyFill="1" applyBorder="1" applyAlignment="1">
      <alignment horizontal="center" vertical="center" wrapText="1"/>
    </xf>
    <xf numFmtId="0" fontId="64" fillId="7" borderId="37" xfId="0" applyFont="1" applyFill="1" applyBorder="1" applyAlignment="1">
      <alignment horizontal="center" vertical="center" wrapText="1"/>
    </xf>
    <xf numFmtId="0" fontId="64" fillId="7" borderId="38" xfId="0" applyFont="1" applyFill="1" applyBorder="1" applyAlignment="1">
      <alignment horizontal="center" vertical="center" wrapText="1"/>
    </xf>
    <xf numFmtId="0" fontId="51" fillId="0" borderId="2" xfId="12" applyFont="1" applyBorder="1" applyAlignment="1">
      <alignment horizontal="center" vertical="center"/>
    </xf>
    <xf numFmtId="0" fontId="51" fillId="0" borderId="3" xfId="12" applyFont="1" applyBorder="1" applyAlignment="1">
      <alignment horizontal="center" vertical="center"/>
    </xf>
    <xf numFmtId="0" fontId="40" fillId="0" borderId="1" xfId="12" applyFont="1" applyBorder="1" applyAlignment="1">
      <alignment horizontal="center"/>
    </xf>
    <xf numFmtId="0" fontId="50" fillId="0" borderId="0" xfId="12" applyFont="1" applyAlignment="1">
      <alignment horizontal="left" vertical="top" wrapText="1"/>
    </xf>
    <xf numFmtId="0" fontId="87" fillId="7" borderId="0" xfId="0" applyFont="1" applyFill="1" applyAlignment="1">
      <alignment horizontal="left" vertical="top" readingOrder="1"/>
    </xf>
    <xf numFmtId="0" fontId="87" fillId="5" borderId="0" xfId="0" applyFont="1" applyFill="1" applyAlignment="1">
      <alignment horizontal="left" vertical="top" readingOrder="1"/>
    </xf>
    <xf numFmtId="0" fontId="40" fillId="0" borderId="10" xfId="0" applyFont="1" applyBorder="1" applyAlignment="1">
      <alignment horizontal="center" vertical="top" wrapText="1"/>
    </xf>
    <xf numFmtId="0" fontId="40" fillId="0" borderId="58" xfId="0" applyFont="1" applyBorder="1" applyAlignment="1">
      <alignment horizontal="center" vertical="top" wrapText="1"/>
    </xf>
    <xf numFmtId="0" fontId="40" fillId="0" borderId="11" xfId="0" applyFont="1" applyBorder="1" applyAlignment="1">
      <alignment horizontal="center" vertical="top" wrapText="1"/>
    </xf>
    <xf numFmtId="0" fontId="48" fillId="0" borderId="0" xfId="0" applyFont="1" applyAlignment="1">
      <alignment horizontal="left" vertical="center"/>
    </xf>
    <xf numFmtId="0" fontId="79" fillId="7" borderId="0" xfId="0" applyFont="1" applyFill="1" applyAlignment="1">
      <alignment horizontal="left" vertical="top"/>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2" xfId="0" applyFont="1" applyBorder="1" applyAlignment="1">
      <alignment horizontal="center"/>
    </xf>
    <xf numFmtId="0" fontId="40" fillId="0" borderId="4" xfId="0" applyFont="1" applyBorder="1" applyAlignment="1">
      <alignment horizontal="center"/>
    </xf>
    <xf numFmtId="0" fontId="79" fillId="7" borderId="0" xfId="4" applyFont="1" applyFill="1" applyAlignment="1">
      <alignment horizontal="left"/>
    </xf>
    <xf numFmtId="0" fontId="59" fillId="0" borderId="0" xfId="19" applyFont="1" applyAlignment="1">
      <alignment horizontal="left" wrapText="1"/>
    </xf>
    <xf numFmtId="0" fontId="50" fillId="0" borderId="0" xfId="19" applyFont="1" applyAlignment="1">
      <alignment horizontal="left" wrapText="1"/>
    </xf>
    <xf numFmtId="0" fontId="50" fillId="0" borderId="0" xfId="0" applyFont="1" applyAlignment="1">
      <alignment horizontal="left" vertical="top"/>
    </xf>
    <xf numFmtId="0" fontId="41" fillId="8" borderId="65"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59" xfId="0" applyFont="1" applyFill="1" applyBorder="1" applyAlignment="1">
      <alignment horizontal="center" vertical="center" wrapText="1"/>
    </xf>
    <xf numFmtId="0" fontId="65" fillId="0" borderId="0" xfId="0" applyFont="1" applyAlignment="1">
      <alignment horizontal="left" vertical="center" wrapText="1"/>
    </xf>
    <xf numFmtId="0" fontId="41" fillId="8" borderId="69" xfId="0" applyFont="1" applyFill="1" applyBorder="1" applyAlignment="1">
      <alignment horizontal="center" vertical="center" wrapText="1"/>
    </xf>
    <xf numFmtId="0" fontId="41" fillId="8" borderId="35"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70" fillId="0" borderId="0" xfId="0" applyFont="1" applyAlignment="1">
      <alignment horizontal="left" wrapText="1"/>
    </xf>
    <xf numFmtId="0" fontId="107" fillId="8" borderId="25" xfId="0" applyFont="1" applyFill="1" applyBorder="1" applyAlignment="1">
      <alignment horizontal="center" vertical="center" wrapText="1"/>
    </xf>
    <xf numFmtId="0" fontId="107" fillId="8" borderId="60" xfId="0" applyFont="1" applyFill="1" applyBorder="1" applyAlignment="1">
      <alignment horizontal="center" vertical="center" wrapText="1"/>
    </xf>
    <xf numFmtId="0" fontId="107" fillId="8" borderId="26" xfId="0" applyFont="1" applyFill="1" applyBorder="1" applyAlignment="1">
      <alignment horizontal="center" vertical="center" wrapText="1"/>
    </xf>
    <xf numFmtId="0" fontId="20" fillId="8" borderId="9" xfId="0" applyFont="1" applyFill="1" applyBorder="1" applyAlignment="1">
      <alignment vertical="center" wrapText="1"/>
    </xf>
    <xf numFmtId="0" fontId="20" fillId="8" borderId="12" xfId="0" applyFont="1" applyFill="1" applyBorder="1" applyAlignment="1">
      <alignment vertical="center" wrapText="1"/>
    </xf>
    <xf numFmtId="0" fontId="50" fillId="0" borderId="0" xfId="0" applyFont="1" applyAlignment="1">
      <alignment vertical="center" wrapText="1"/>
    </xf>
    <xf numFmtId="0" fontId="59" fillId="0" borderId="0" xfId="0" applyFont="1" applyAlignment="1">
      <alignment wrapText="1"/>
    </xf>
    <xf numFmtId="0" fontId="47" fillId="0" borderId="0" xfId="0" applyFont="1"/>
    <xf numFmtId="0" fontId="59" fillId="0" borderId="0" xfId="0" applyFont="1" applyAlignment="1">
      <alignment horizontal="left" wrapText="1"/>
    </xf>
    <xf numFmtId="0" fontId="83" fillId="7" borderId="0" xfId="0" applyFont="1" applyFill="1" applyAlignment="1">
      <alignment horizontal="left" wrapText="1"/>
    </xf>
    <xf numFmtId="0" fontId="82" fillId="7" borderId="0" xfId="0" applyFont="1" applyFill="1" applyAlignment="1">
      <alignment wrapText="1"/>
    </xf>
    <xf numFmtId="0" fontId="41" fillId="7" borderId="6" xfId="0" applyFont="1" applyFill="1" applyBorder="1" applyAlignment="1">
      <alignment horizontal="center" vertical="center" wrapText="1"/>
    </xf>
    <xf numFmtId="0" fontId="41" fillId="7" borderId="9" xfId="0" applyFont="1" applyFill="1" applyBorder="1" applyAlignment="1">
      <alignment vertical="center" wrapText="1"/>
    </xf>
    <xf numFmtId="0" fontId="41" fillId="7" borderId="5" xfId="0" applyFont="1" applyFill="1" applyBorder="1" applyAlignment="1">
      <alignment vertical="center" wrapText="1"/>
    </xf>
    <xf numFmtId="0" fontId="41" fillId="7" borderId="88" xfId="0" applyFont="1" applyFill="1" applyBorder="1" applyAlignment="1">
      <alignment horizontal="center" vertical="center" wrapText="1"/>
    </xf>
    <xf numFmtId="0" fontId="41" fillId="7" borderId="89" xfId="0" applyFont="1" applyFill="1" applyBorder="1" applyAlignment="1">
      <alignment horizontal="center" vertical="center" wrapText="1"/>
    </xf>
    <xf numFmtId="0" fontId="41" fillId="7" borderId="71" xfId="0" applyFont="1" applyFill="1" applyBorder="1" applyAlignment="1">
      <alignment horizontal="center" vertical="center" wrapText="1"/>
    </xf>
    <xf numFmtId="0" fontId="41" fillId="7" borderId="14" xfId="0" applyFont="1" applyFill="1" applyBorder="1" applyAlignment="1">
      <alignment horizontal="center" vertical="center" wrapText="1"/>
    </xf>
    <xf numFmtId="0" fontId="41" fillId="7" borderId="93" xfId="0" applyFont="1" applyFill="1" applyBorder="1" applyAlignment="1">
      <alignment horizontal="center" vertical="center" wrapText="1"/>
    </xf>
    <xf numFmtId="0" fontId="65" fillId="0" borderId="0" xfId="0" applyFont="1" applyAlignment="1">
      <alignment horizontal="left" vertical="center"/>
    </xf>
    <xf numFmtId="0" fontId="41" fillId="7" borderId="50" xfId="0" applyFont="1" applyFill="1" applyBorder="1" applyAlignment="1">
      <alignment vertical="center" wrapText="1"/>
    </xf>
    <xf numFmtId="0" fontId="41" fillId="7" borderId="74" xfId="0" applyFont="1" applyFill="1" applyBorder="1" applyAlignment="1">
      <alignment horizontal="center" vertical="center" wrapText="1"/>
    </xf>
    <xf numFmtId="0" fontId="41" fillId="7" borderId="51" xfId="0" applyFont="1" applyFill="1" applyBorder="1" applyAlignment="1">
      <alignment horizontal="center" vertical="center" wrapText="1"/>
    </xf>
    <xf numFmtId="0" fontId="41" fillId="7" borderId="68"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1" fillId="7" borderId="53" xfId="0" applyFont="1" applyFill="1" applyBorder="1" applyAlignment="1">
      <alignment horizontal="center" vertical="center" wrapText="1"/>
    </xf>
    <xf numFmtId="0" fontId="51" fillId="4" borderId="1" xfId="20" applyFont="1" applyFill="1" applyBorder="1"/>
    <xf numFmtId="0" fontId="47" fillId="0" borderId="1" xfId="0" applyFont="1" applyBorder="1"/>
    <xf numFmtId="0" fontId="50" fillId="7" borderId="0" xfId="4" applyFont="1" applyFill="1" applyAlignment="1">
      <alignment horizontal="left" vertical="top"/>
    </xf>
    <xf numFmtId="0" fontId="51" fillId="0" borderId="2" xfId="4" applyFont="1" applyBorder="1" applyAlignment="1">
      <alignment horizontal="center"/>
    </xf>
    <xf numFmtId="0" fontId="51" fillId="0" borderId="3" xfId="4" applyFont="1" applyBorder="1" applyAlignment="1">
      <alignment horizontal="center"/>
    </xf>
    <xf numFmtId="0" fontId="51" fillId="0" borderId="4" xfId="4" applyFont="1" applyBorder="1" applyAlignment="1">
      <alignment horizontal="center"/>
    </xf>
    <xf numFmtId="0" fontId="51" fillId="0" borderId="2" xfId="13" applyFont="1" applyBorder="1" applyAlignment="1">
      <alignment horizontal="center"/>
    </xf>
    <xf numFmtId="0" fontId="51" fillId="0" borderId="3" xfId="13" applyFont="1" applyBorder="1" applyAlignment="1">
      <alignment horizontal="center"/>
    </xf>
    <xf numFmtId="0" fontId="40" fillId="0" borderId="1" xfId="13" applyFont="1" applyBorder="1" applyAlignment="1">
      <alignment horizontal="center" vertical="center" wrapText="1"/>
    </xf>
    <xf numFmtId="0" fontId="57" fillId="0" borderId="1" xfId="0" applyFont="1" applyBorder="1" applyAlignment="1">
      <alignment horizontal="center" vertical="center" wrapText="1"/>
    </xf>
    <xf numFmtId="0" fontId="50" fillId="0" borderId="0" xfId="13" applyFont="1" applyAlignment="1">
      <alignment horizontal="left" wrapText="1"/>
    </xf>
    <xf numFmtId="0" fontId="65" fillId="0" borderId="0" xfId="13" applyFont="1" applyAlignment="1">
      <alignment wrapText="1"/>
    </xf>
    <xf numFmtId="0" fontId="56" fillId="0" borderId="0" xfId="0" applyFont="1" applyAlignment="1">
      <alignment wrapText="1"/>
    </xf>
    <xf numFmtId="0" fontId="51" fillId="0" borderId="10" xfId="13" applyFont="1" applyBorder="1" applyAlignment="1">
      <alignment horizontal="center" wrapText="1"/>
    </xf>
    <xf numFmtId="0" fontId="51" fillId="0" borderId="11" xfId="13" applyFont="1" applyBorder="1" applyAlignment="1">
      <alignment horizontal="center" wrapText="1"/>
    </xf>
    <xf numFmtId="49" fontId="51" fillId="0" borderId="2" xfId="22" applyNumberFormat="1" applyFont="1" applyBorder="1" applyAlignment="1">
      <alignment horizontal="center"/>
    </xf>
    <xf numFmtId="49" fontId="51" fillId="0" borderId="3" xfId="22" applyNumberFormat="1" applyFont="1" applyBorder="1" applyAlignment="1">
      <alignment horizontal="center"/>
    </xf>
    <xf numFmtId="0" fontId="50" fillId="0" borderId="0" xfId="21" applyFont="1" applyAlignment="1">
      <alignment horizontal="left" vertical="center" wrapText="1"/>
    </xf>
    <xf numFmtId="0" fontId="51" fillId="0" borderId="10" xfId="13" applyFont="1" applyBorder="1" applyAlignment="1">
      <alignment horizontal="center"/>
    </xf>
    <xf numFmtId="0" fontId="51" fillId="0" borderId="11" xfId="13" applyFont="1" applyBorder="1" applyAlignment="1">
      <alignment horizontal="center"/>
    </xf>
    <xf numFmtId="0" fontId="51" fillId="0" borderId="2" xfId="16" applyFont="1" applyBorder="1" applyAlignment="1">
      <alignment horizontal="center"/>
    </xf>
    <xf numFmtId="0" fontId="51" fillId="0" borderId="3" xfId="16" applyFont="1" applyBorder="1" applyAlignment="1">
      <alignment horizontal="center"/>
    </xf>
    <xf numFmtId="0" fontId="50" fillId="0" borderId="0" xfId="13" applyFont="1" applyAlignment="1">
      <alignment horizontal="left" vertical="top" wrapText="1"/>
    </xf>
    <xf numFmtId="0" fontId="65" fillId="0" borderId="0" xfId="13" applyFont="1" applyAlignment="1">
      <alignment horizontal="left" vertical="center" wrapText="1"/>
    </xf>
    <xf numFmtId="0" fontId="50" fillId="0" borderId="0" xfId="2" applyFont="1" applyAlignment="1">
      <alignment horizontal="left" vertical="top" wrapText="1"/>
    </xf>
    <xf numFmtId="0" fontId="51" fillId="0" borderId="19" xfId="13" applyFont="1" applyBorder="1" applyAlignment="1">
      <alignment horizontal="center"/>
    </xf>
    <xf numFmtId="0" fontId="51" fillId="0" borderId="20" xfId="13" applyFont="1" applyBorder="1" applyAlignment="1">
      <alignment horizontal="center"/>
    </xf>
    <xf numFmtId="0" fontId="51" fillId="0" borderId="8" xfId="13" applyFont="1" applyBorder="1" applyAlignment="1">
      <alignment horizontal="center"/>
    </xf>
    <xf numFmtId="0" fontId="51" fillId="0" borderId="21" xfId="13" applyFont="1" applyBorder="1" applyAlignment="1">
      <alignment horizontal="center"/>
    </xf>
    <xf numFmtId="0" fontId="41" fillId="8" borderId="27" xfId="0" applyFont="1" applyFill="1" applyBorder="1" applyAlignment="1">
      <alignment horizontal="center" vertical="center" wrapText="1"/>
    </xf>
    <xf numFmtId="0" fontId="41" fillId="8" borderId="28" xfId="0" applyFont="1" applyFill="1" applyBorder="1" applyAlignment="1">
      <alignment horizontal="center" vertical="center" wrapText="1"/>
    </xf>
    <xf numFmtId="0" fontId="41" fillId="8" borderId="72" xfId="0" applyFont="1" applyFill="1" applyBorder="1" applyAlignment="1">
      <alignment horizontal="center" vertical="center" wrapText="1"/>
    </xf>
    <xf numFmtId="0" fontId="41" fillId="8" borderId="73" xfId="0"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1" fillId="8" borderId="60" xfId="0" applyFont="1" applyFill="1" applyBorder="1" applyAlignment="1">
      <alignment horizontal="center" vertical="center" wrapText="1"/>
    </xf>
    <xf numFmtId="0" fontId="76" fillId="0" borderId="0" xfId="0" applyFont="1" applyAlignment="1">
      <alignment horizontal="left" vertical="center"/>
    </xf>
    <xf numFmtId="0" fontId="77" fillId="0" borderId="0" xfId="0" applyFont="1"/>
    <xf numFmtId="0" fontId="41" fillId="8" borderId="61" xfId="0" applyFont="1" applyFill="1" applyBorder="1" applyAlignment="1">
      <alignment horizontal="center" vertical="center" wrapText="1"/>
    </xf>
    <xf numFmtId="0" fontId="43" fillId="8" borderId="54" xfId="0" applyFont="1" applyFill="1" applyBorder="1" applyAlignment="1">
      <alignment horizontal="center" vertical="center" wrapText="1"/>
    </xf>
    <xf numFmtId="0" fontId="43" fillId="8" borderId="77" xfId="0" applyFont="1" applyFill="1" applyBorder="1" applyAlignment="1">
      <alignment horizontal="center" vertical="center" wrapText="1"/>
    </xf>
    <xf numFmtId="0" fontId="41" fillId="8" borderId="9" xfId="0" applyFont="1" applyFill="1" applyBorder="1" applyAlignment="1">
      <alignment vertical="center" wrapText="1"/>
    </xf>
    <xf numFmtId="0" fontId="41" fillId="8" borderId="5" xfId="0" applyFont="1" applyFill="1" applyBorder="1" applyAlignment="1">
      <alignment vertical="center" wrapText="1"/>
    </xf>
    <xf numFmtId="0" fontId="41" fillId="8" borderId="68" xfId="0" applyFont="1" applyFill="1" applyBorder="1" applyAlignment="1">
      <alignment horizontal="center" vertical="center" wrapText="1"/>
    </xf>
    <xf numFmtId="0" fontId="41" fillId="8" borderId="0" xfId="0" applyFont="1" applyFill="1" applyAlignment="1">
      <alignment horizontal="center" vertical="center" wrapText="1"/>
    </xf>
    <xf numFmtId="0" fontId="41" fillId="8" borderId="9" xfId="0" applyFont="1" applyFill="1" applyBorder="1" applyAlignment="1">
      <alignment horizontal="center" vertical="center" wrapText="1"/>
    </xf>
    <xf numFmtId="0" fontId="41" fillId="8" borderId="17"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74" xfId="0" applyFont="1" applyFill="1" applyBorder="1" applyAlignment="1">
      <alignment horizontal="center" vertical="center" wrapText="1"/>
    </xf>
    <xf numFmtId="0" fontId="41" fillId="8" borderId="75" xfId="0" applyFont="1" applyFill="1" applyBorder="1" applyAlignment="1">
      <alignment horizontal="center" vertical="center" wrapText="1"/>
    </xf>
    <xf numFmtId="0" fontId="43" fillId="8" borderId="76" xfId="0" applyFont="1" applyFill="1" applyBorder="1" applyAlignment="1">
      <alignment horizontal="center" vertical="center" wrapText="1"/>
    </xf>
    <xf numFmtId="0" fontId="41" fillId="8" borderId="71" xfId="0" applyFont="1" applyFill="1" applyBorder="1" applyAlignment="1">
      <alignment horizontal="center" vertical="center" wrapText="1"/>
    </xf>
    <xf numFmtId="0" fontId="41" fillId="3" borderId="76" xfId="0" applyFont="1" applyFill="1" applyBorder="1" applyAlignment="1">
      <alignment horizontal="center" vertical="top" wrapText="1"/>
    </xf>
    <xf numFmtId="0" fontId="41" fillId="3" borderId="54" xfId="0" applyFont="1" applyFill="1" applyBorder="1" applyAlignment="1">
      <alignment horizontal="center" vertical="top" wrapText="1"/>
    </xf>
    <xf numFmtId="0" fontId="42" fillId="8" borderId="9" xfId="0" applyFont="1" applyFill="1" applyBorder="1" applyAlignment="1">
      <alignment horizontal="center" vertical="center" wrapText="1"/>
    </xf>
    <xf numFmtId="0" fontId="41" fillId="8" borderId="25" xfId="0" applyFont="1" applyFill="1" applyBorder="1" applyAlignment="1">
      <alignment horizontal="center" vertical="center" wrapText="1"/>
    </xf>
    <xf numFmtId="0" fontId="44" fillId="0" borderId="10" xfId="0" applyFont="1" applyBorder="1" applyAlignment="1">
      <alignment horizontal="center"/>
    </xf>
    <xf numFmtId="0" fontId="44" fillId="0" borderId="11" xfId="0" applyFont="1" applyBorder="1" applyAlignment="1">
      <alignment horizontal="center"/>
    </xf>
    <xf numFmtId="0" fontId="71" fillId="0" borderId="2" xfId="4" applyFont="1" applyBorder="1" applyAlignment="1">
      <alignment horizontal="center" vertical="center" wrapText="1"/>
    </xf>
    <xf numFmtId="0" fontId="71" fillId="0" borderId="3" xfId="4" applyFont="1" applyBorder="1" applyAlignment="1">
      <alignment horizontal="center" vertical="center" wrapText="1"/>
    </xf>
    <xf numFmtId="0" fontId="71" fillId="0" borderId="4" xfId="4" applyFont="1" applyBorder="1" applyAlignment="1">
      <alignment horizontal="center" vertical="center" wrapText="1"/>
    </xf>
    <xf numFmtId="0" fontId="71" fillId="0" borderId="0" xfId="0" applyFont="1" applyAlignment="1">
      <alignment vertical="top" wrapText="1"/>
    </xf>
    <xf numFmtId="0" fontId="83" fillId="7" borderId="0" xfId="4" applyFont="1" applyFill="1" applyAlignment="1">
      <alignment horizontal="left" vertical="top"/>
    </xf>
    <xf numFmtId="0" fontId="82" fillId="7" borderId="0" xfId="0" applyFont="1" applyFill="1"/>
    <xf numFmtId="0" fontId="83" fillId="7" borderId="0" xfId="4" applyFont="1" applyFill="1" applyAlignment="1">
      <alignment horizontal="left"/>
    </xf>
    <xf numFmtId="0" fontId="42" fillId="8" borderId="74" xfId="0" applyFont="1" applyFill="1" applyBorder="1" applyAlignment="1">
      <alignment horizontal="center" vertical="center"/>
    </xf>
    <xf numFmtId="0" fontId="42" fillId="8" borderId="75" xfId="0" applyFont="1" applyFill="1" applyBorder="1" applyAlignment="1">
      <alignment horizontal="center" vertical="center"/>
    </xf>
    <xf numFmtId="0" fontId="44" fillId="0" borderId="10" xfId="0" applyFont="1" applyBorder="1" applyAlignment="1">
      <alignment horizontal="center" vertical="top"/>
    </xf>
    <xf numFmtId="0" fontId="44" fillId="0" borderId="11" xfId="0" applyFont="1" applyBorder="1" applyAlignment="1">
      <alignment horizontal="center" vertical="top"/>
    </xf>
    <xf numFmtId="0" fontId="71" fillId="0" borderId="2" xfId="4" applyFont="1" applyBorder="1" applyAlignment="1">
      <alignment horizontal="center" vertical="top" wrapText="1"/>
    </xf>
    <xf numFmtId="0" fontId="71" fillId="0" borderId="3" xfId="4" applyFont="1" applyBorder="1" applyAlignment="1">
      <alignment horizontal="center" vertical="top" wrapText="1"/>
    </xf>
    <xf numFmtId="0" fontId="71" fillId="0" borderId="4" xfId="4" applyFont="1" applyBorder="1" applyAlignment="1">
      <alignment horizontal="center" vertical="top" wrapText="1"/>
    </xf>
    <xf numFmtId="0" fontId="50" fillId="0" borderId="0" xfId="0" applyFont="1" applyAlignment="1">
      <alignment horizontal="justify" vertical="center"/>
    </xf>
    <xf numFmtId="0" fontId="59" fillId="0" borderId="0" xfId="0" applyFont="1"/>
  </cellXfs>
  <cellStyles count="28">
    <cellStyle name="Accent6 2" xfId="5" xr:uid="{08B2C8A1-03D4-443F-83C7-7FAACBB9B303}"/>
    <cellStyle name="Comma 2" xfId="10" xr:uid="{16C9B75F-B79F-44C7-A91F-070F6F831652}"/>
    <cellStyle name="Comma 2 2" xfId="17" xr:uid="{61AE6D92-AF80-4981-9D9E-A4DE21C668DC}"/>
    <cellStyle name="Hyperlink" xfId="21" builtinId="8"/>
    <cellStyle name="Normal" xfId="0" builtinId="0"/>
    <cellStyle name="Normal 101" xfId="8" xr:uid="{408628BC-1EC3-469A-8051-A5703423A4A5}"/>
    <cellStyle name="Normal 103 2" xfId="15" xr:uid="{372D1E27-C570-4C23-B151-77C2A7307A3F}"/>
    <cellStyle name="Normal 129" xfId="7" xr:uid="{41C6C599-82D6-4818-A18B-8DC386F0CA24}"/>
    <cellStyle name="Normal 130" xfId="6" xr:uid="{2AA2F613-BF0A-46B1-B13B-A65F1FB20815}"/>
    <cellStyle name="Normal 2" xfId="9" xr:uid="{62ECB79E-4657-4819-93E9-69D70F6857F5}"/>
    <cellStyle name="Normal 2 2" xfId="11" xr:uid="{D2E32890-E00E-47D6-83E1-845162524E5A}"/>
    <cellStyle name="Normal 2 2 2" xfId="13" xr:uid="{800C6778-03B1-46CB-89AB-7CBE47FF1BC7}"/>
    <cellStyle name="Normal 2 3" xfId="18" xr:uid="{C358CD2A-B584-46D2-8209-BE8CE6BEEE4B}"/>
    <cellStyle name="Normal 2 6" xfId="25" xr:uid="{AE9870A2-ADAC-404D-AEE5-4F5C5DE65534}"/>
    <cellStyle name="Normal 3" xfId="12" xr:uid="{01B8C805-C6C5-4E21-811B-59C680B7DD2B}"/>
    <cellStyle name="Normal 3 2" xfId="19" xr:uid="{FCD90762-27D8-4783-A3B4-E690A9D11AD6}"/>
    <cellStyle name="Normal 4" xfId="4" xr:uid="{F746BF7C-A853-4D8F-8057-5099A1857B4C}"/>
    <cellStyle name="Normal 4 2" xfId="26" xr:uid="{5FF0B06E-C445-47C7-8BED-43867FCBE1F7}"/>
    <cellStyle name="Normal 5" xfId="16" xr:uid="{E1BFB4C5-D9DD-41F9-95D9-D30081EE4DF7}"/>
    <cellStyle name="Normal 6" xfId="2" xr:uid="{5274F874-6AD9-4413-92B9-C4D842BA8498}"/>
    <cellStyle name="Normal 7 2" xfId="14" xr:uid="{77394C5F-80F4-4011-B122-114CF1B8EF40}"/>
    <cellStyle name="Normal 7 2 2" xfId="20" xr:uid="{C6BFAC18-A17F-4D6D-A452-96BF0BB1ACAB}"/>
    <cellStyle name="Normal_Book1_1" xfId="27" xr:uid="{560113BA-CDD9-4BC9-9CAC-1FDA842BB994}"/>
    <cellStyle name="Normal_Book2" xfId="23" xr:uid="{C4FB91C3-F0B3-4B9C-B823-2DC8E68D3C06}"/>
    <cellStyle name="Normal_Sheet1" xfId="3" xr:uid="{EBF66055-8DF2-4DDD-86E0-C96452225B79}"/>
    <cellStyle name="Percent" xfId="1" builtinId="5"/>
    <cellStyle name="Percent 2" xfId="24" xr:uid="{698F431C-376B-4AEF-9AF5-16C0D7027EBD}"/>
    <cellStyle name="Обычный 3" xfId="22" xr:uid="{18A2838F-E0BA-4FCF-894B-4E87B503BB1F}"/>
  </cellStyles>
  <dxfs count="1">
    <dxf>
      <fill>
        <patternFill>
          <bgColor theme="5" tint="0.79998168889431442"/>
        </patternFill>
      </fill>
    </dxf>
  </dxfs>
  <tableStyles count="1" defaultTableStyle="TableStyleMedium2" defaultPivotStyle="PivotStyleLight16">
    <tableStyle name="Invisible" pivot="0" table="0" count="0" xr9:uid="{9A3267F3-E210-439C-BDAE-35158A5545D3}"/>
  </tableStyles>
  <colors>
    <mruColors>
      <color rgb="FF953735"/>
      <color rgb="FF000000"/>
      <color rgb="FFBA8A5E"/>
      <color rgb="FFD9D9D9"/>
      <color rgb="FFAC8160"/>
      <color rgb="FFB99379"/>
      <color rgb="FFB9977D"/>
      <color rgb="FF9B7151"/>
      <color rgb="FFF2F2F2"/>
      <color rgb="FF6C47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0.1065094514700814"/>
          <c:w val="0.8767726142577712"/>
          <c:h val="0.6868755799464461"/>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'D1'!$C$35:$G$35</c:f>
              <c:numCache>
                <c:formatCode>0.0</c:formatCode>
                <c:ptCount val="5"/>
                <c:pt idx="0">
                  <c:v>98.2</c:v>
                </c:pt>
                <c:pt idx="1">
                  <c:v>104.9</c:v>
                </c:pt>
                <c:pt idx="2">
                  <c:v>105.5</c:v>
                </c:pt>
                <c:pt idx="3" formatCode="General">
                  <c:v>105.1</c:v>
                </c:pt>
                <c:pt idx="4" formatCode="General">
                  <c:v>105.4</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'D1'!$C$36:$G$36</c:f>
              <c:numCache>
                <c:formatCode>General</c:formatCode>
                <c:ptCount val="5"/>
                <c:pt idx="0">
                  <c:v>89.5</c:v>
                </c:pt>
                <c:pt idx="1">
                  <c:v>118.1</c:v>
                </c:pt>
                <c:pt idx="2">
                  <c:v>109.3</c:v>
                </c:pt>
                <c:pt idx="3">
                  <c:v>104.5</c:v>
                </c:pt>
                <c:pt idx="4">
                  <c:v>103.9</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'D1'!$C$37:$G$37</c:f>
              <c:numCache>
                <c:formatCode>General</c:formatCode>
                <c:ptCount val="5"/>
                <c:pt idx="0">
                  <c:v>102.4</c:v>
                </c:pt>
                <c:pt idx="1">
                  <c:v>101.1</c:v>
                </c:pt>
                <c:pt idx="2">
                  <c:v>101.9</c:v>
                </c:pt>
                <c:pt idx="3">
                  <c:v>103</c:v>
                </c:pt>
                <c:pt idx="4">
                  <c:v>100.1</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'D1'!$C$38:$G$38</c:f>
              <c:numCache>
                <c:formatCode>General</c:formatCode>
                <c:ptCount val="5"/>
                <c:pt idx="0">
                  <c:v>100.1</c:v>
                </c:pt>
                <c:pt idx="1">
                  <c:v>100.1</c:v>
                </c:pt>
                <c:pt idx="2">
                  <c:v>100</c:v>
                </c:pt>
                <c:pt idx="3">
                  <c:v>100</c:v>
                </c:pt>
                <c:pt idx="4">
                  <c:v>100</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chemeClr val="accent2"/>
              </a:solidFill>
            </a:ln>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'D1'!$C$39:$G$39</c:f>
              <c:numCache>
                <c:formatCode>General</c:formatCode>
                <c:ptCount val="5"/>
                <c:pt idx="0">
                  <c:v>97.6</c:v>
                </c:pt>
                <c:pt idx="1">
                  <c:v>97.8</c:v>
                </c:pt>
                <c:pt idx="2">
                  <c:v>102.6</c:v>
                </c:pt>
                <c:pt idx="3">
                  <c:v>100.2</c:v>
                </c:pt>
                <c:pt idx="4">
                  <c:v>101.9</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800"/>
            </a:pPr>
            <a:endParaRPr lang="ro-MD"/>
          </a:p>
        </c:txPr>
        <c:crossAx val="543011552"/>
        <c:crosses val="autoZero"/>
        <c:crossBetween val="between"/>
      </c:valAx>
      <c:spPr>
        <a:noFill/>
        <a:ln w="25400">
          <a:noFill/>
        </a:ln>
      </c:spPr>
    </c:plotArea>
    <c:legend>
      <c:legendPos val="b"/>
      <c:legendEntry>
        <c:idx val="4"/>
        <c:delete val="1"/>
      </c:legendEntry>
      <c:layout>
        <c:manualLayout>
          <c:xMode val="edge"/>
          <c:yMode val="edge"/>
          <c:x val="4.2282961205191816E-2"/>
          <c:y val="0.87468888358652142"/>
          <c:w val="0.89716894977168948"/>
          <c:h val="0.10598769850738354"/>
        </c:manualLayout>
      </c:layout>
      <c:overlay val="0"/>
      <c:spPr>
        <a:noFill/>
        <a:ln w="25400">
          <a:noFill/>
        </a:ln>
      </c:spPr>
      <c:txPr>
        <a:bodyPr/>
        <a:lstStyle/>
        <a:p>
          <a:pPr>
            <a:defRPr sz="800"/>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5800547140873E-2"/>
          <c:y val="6.0255378528526166E-2"/>
          <c:w val="0.58373582364777532"/>
          <c:h val="0.8288657163478258"/>
        </c:manualLayout>
      </c:layout>
      <c:barChart>
        <c:barDir val="col"/>
        <c:grouping val="stacked"/>
        <c:varyColors val="0"/>
        <c:ser>
          <c:idx val="3"/>
          <c:order val="0"/>
          <c:tx>
            <c:strRef>
              <c:f>'D12'!$B$39</c:f>
              <c:strCache>
                <c:ptCount val="1"/>
                <c:pt idx="0">
                  <c:v>Alte venituri primare, net</c:v>
                </c:pt>
              </c:strCache>
            </c:strRef>
          </c:tx>
          <c:spPr>
            <a:solidFill>
              <a:schemeClr val="tx1"/>
            </a:solidFill>
            <a:ln>
              <a:noFill/>
            </a:ln>
            <a:effectLst/>
          </c:spPr>
          <c:invertIfNegative val="0"/>
          <c:cat>
            <c:multiLvlStrRef>
              <c:f>'D12'!$C$34:$G$35</c:f>
              <c:multiLvlStrCache>
                <c:ptCount val="5"/>
                <c:lvl>
                  <c:pt idx="0">
                    <c:v>I</c:v>
                  </c:pt>
                  <c:pt idx="1">
                    <c:v>II</c:v>
                  </c:pt>
                  <c:pt idx="2">
                    <c:v>III</c:v>
                  </c:pt>
                  <c:pt idx="3">
                    <c:v>IV</c:v>
                  </c:pt>
                  <c:pt idx="4">
                    <c:v>I</c:v>
                  </c:pt>
                </c:lvl>
                <c:lvl>
                  <c:pt idx="0">
                    <c:v>2023</c:v>
                  </c:pt>
                  <c:pt idx="4">
                    <c:v>2024</c:v>
                  </c:pt>
                </c:lvl>
              </c:multiLvlStrCache>
            </c:multiLvlStrRef>
          </c:cat>
          <c:val>
            <c:numRef>
              <c:f>'D12'!$C$39:$G$39</c:f>
              <c:numCache>
                <c:formatCode>#,##0.00</c:formatCode>
                <c:ptCount val="5"/>
                <c:pt idx="0">
                  <c:v>-0.40999999999999659</c:v>
                </c:pt>
                <c:pt idx="1">
                  <c:v>-1.7199999999999704</c:v>
                </c:pt>
                <c:pt idx="2">
                  <c:v>3.7199999999999704</c:v>
                </c:pt>
                <c:pt idx="3">
                  <c:v>1.7699999999999818</c:v>
                </c:pt>
                <c:pt idx="4">
                  <c:v>1.5599999999999739</c:v>
                </c:pt>
              </c:numCache>
            </c:numRef>
          </c:val>
          <c:extLst>
            <c:ext xmlns:c16="http://schemas.microsoft.com/office/drawing/2014/chart" uri="{C3380CC4-5D6E-409C-BE32-E72D297353CC}">
              <c16:uniqueId val="{00000000-A525-4E17-95CE-0B8A8B398CB9}"/>
            </c:ext>
          </c:extLst>
        </c:ser>
        <c:ser>
          <c:idx val="2"/>
          <c:order val="1"/>
          <c:tx>
            <c:strRef>
              <c:f>'D12'!$B$38</c:f>
              <c:strCache>
                <c:ptCount val="1"/>
                <c:pt idx="0">
                  <c:v>Venituri din investiţii,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'D12'!$C$34:$G$35</c:f>
              <c:multiLvlStrCache>
                <c:ptCount val="5"/>
                <c:lvl>
                  <c:pt idx="0">
                    <c:v>I</c:v>
                  </c:pt>
                  <c:pt idx="1">
                    <c:v>II</c:v>
                  </c:pt>
                  <c:pt idx="2">
                    <c:v>III</c:v>
                  </c:pt>
                  <c:pt idx="3">
                    <c:v>IV</c:v>
                  </c:pt>
                  <c:pt idx="4">
                    <c:v>I</c:v>
                  </c:pt>
                </c:lvl>
                <c:lvl>
                  <c:pt idx="0">
                    <c:v>2023</c:v>
                  </c:pt>
                  <c:pt idx="4">
                    <c:v>2024</c:v>
                  </c:pt>
                </c:lvl>
              </c:multiLvlStrCache>
            </c:multiLvlStrRef>
          </c:cat>
          <c:val>
            <c:numRef>
              <c:f>'D12'!$C$38:$G$38</c:f>
              <c:numCache>
                <c:formatCode>#,##0.00</c:formatCode>
                <c:ptCount val="5"/>
                <c:pt idx="0">
                  <c:v>-121.08000000000001</c:v>
                </c:pt>
                <c:pt idx="1">
                  <c:v>-125.45000000000002</c:v>
                </c:pt>
                <c:pt idx="2">
                  <c:v>-158.84</c:v>
                </c:pt>
                <c:pt idx="3">
                  <c:v>-161.21999999999997</c:v>
                </c:pt>
                <c:pt idx="4">
                  <c:v>-93.130000000000024</c:v>
                </c:pt>
              </c:numCache>
            </c:numRef>
          </c:val>
          <c:extLst>
            <c:ext xmlns:c16="http://schemas.microsoft.com/office/drawing/2014/chart" uri="{C3380CC4-5D6E-409C-BE32-E72D297353CC}">
              <c16:uniqueId val="{00000001-A525-4E17-95CE-0B8A8B398CB9}"/>
            </c:ext>
          </c:extLst>
        </c:ser>
        <c:ser>
          <c:idx val="1"/>
          <c:order val="2"/>
          <c:tx>
            <c:strRef>
              <c:f>'D12'!$B$37</c:f>
              <c:strCache>
                <c:ptCount val="1"/>
                <c:pt idx="0">
                  <c:v>Remunerarea salariaților, net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'D12'!$C$34:$G$35</c:f>
              <c:multiLvlStrCache>
                <c:ptCount val="5"/>
                <c:lvl>
                  <c:pt idx="0">
                    <c:v>I</c:v>
                  </c:pt>
                  <c:pt idx="1">
                    <c:v>II</c:v>
                  </c:pt>
                  <c:pt idx="2">
                    <c:v>III</c:v>
                  </c:pt>
                  <c:pt idx="3">
                    <c:v>IV</c:v>
                  </c:pt>
                  <c:pt idx="4">
                    <c:v>I</c:v>
                  </c:pt>
                </c:lvl>
                <c:lvl>
                  <c:pt idx="0">
                    <c:v>2023</c:v>
                  </c:pt>
                  <c:pt idx="4">
                    <c:v>2024</c:v>
                  </c:pt>
                </c:lvl>
              </c:multiLvlStrCache>
            </c:multiLvlStrRef>
          </c:cat>
          <c:val>
            <c:numRef>
              <c:f>'D12'!$C$37:$G$37</c:f>
              <c:numCache>
                <c:formatCode>#,##0.00</c:formatCode>
                <c:ptCount val="5"/>
                <c:pt idx="0">
                  <c:v>183.99</c:v>
                </c:pt>
                <c:pt idx="1">
                  <c:v>194</c:v>
                </c:pt>
                <c:pt idx="2">
                  <c:v>199.36</c:v>
                </c:pt>
                <c:pt idx="3">
                  <c:v>195.69</c:v>
                </c:pt>
                <c:pt idx="4">
                  <c:v>169.10999999999999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'D12'!$B$40</c:f>
              <c:strCache>
                <c:ptCount val="1"/>
                <c:pt idx="0">
                  <c:v>Sold</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dLbl>
              <c:idx val="4"/>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3-4DD7-854A-F3777A8FD46F}"/>
                </c:ext>
              </c:extLst>
            </c:dLbl>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'D12'!$C$40:$G$40</c:f>
              <c:numCache>
                <c:formatCode>#,##0.00</c:formatCode>
                <c:ptCount val="5"/>
                <c:pt idx="0">
                  <c:v>62.5</c:v>
                </c:pt>
                <c:pt idx="1">
                  <c:v>66.830000000000013</c:v>
                </c:pt>
                <c:pt idx="2">
                  <c:v>44.239999999999981</c:v>
                </c:pt>
                <c:pt idx="3">
                  <c:v>36.240000000000009</c:v>
                </c:pt>
                <c:pt idx="4">
                  <c:v>77.539999999999935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'D12'!$B$36</c:f>
              <c:strCache>
                <c:ptCount val="1"/>
                <c:pt idx="0">
                  <c:v>Sold / PIB (scala din dreapta)</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dLbl>
              <c:idx val="2"/>
              <c:layout>
                <c:manualLayout>
                  <c:x val="-3.4744697221920286E-2"/>
                  <c:y val="5.2477013811416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99-4831-964D-A13B254B2136}"/>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'D12'!$C$36:$G$36</c:f>
              <c:numCache>
                <c:formatCode>0.0</c:formatCode>
                <c:ptCount val="5"/>
                <c:pt idx="0">
                  <c:v>1.8</c:v>
                </c:pt>
                <c:pt idx="1">
                  <c:v>1.7</c:v>
                </c:pt>
                <c:pt idx="2">
                  <c:v>1</c:v>
                </c:pt>
                <c:pt idx="3">
                  <c:v>0.8</c:v>
                </c:pt>
                <c:pt idx="4">
                  <c:v>2</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0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 </a:t>
                </a:r>
                <a:r>
                  <a:rPr lang="ru-RU"/>
                  <a:t>млн. долл. США </a:t>
                </a:r>
                <a:r>
                  <a:rPr lang="ro-MD"/>
                  <a:t> </a:t>
                </a:r>
              </a:p>
              <a:p>
                <a:pPr>
                  <a:defRPr/>
                </a:pPr>
                <a:r>
                  <a:rPr lang="en-US"/>
                  <a:t>/</a:t>
                </a:r>
                <a:r>
                  <a:rPr lang="ro-MD"/>
                  <a:t> </a:t>
                </a:r>
                <a:r>
                  <a:rPr lang="en-US"/>
                  <a:t> US$ million</a:t>
                </a:r>
                <a:endParaRPr lang="ro-MD"/>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50"/>
      </c:valAx>
      <c:valAx>
        <c:axId val="664670296"/>
        <c:scaling>
          <c:orientation val="minMax"/>
          <c:max val="10"/>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majorUnit val="2.5"/>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70940066759790554"/>
          <c:y val="0.14450748738704261"/>
          <c:w val="0.27954348870421997"/>
          <c:h val="0.72485622014962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t>evolu</a:t>
            </a:r>
            <a:r>
              <a:rPr lang="ro-MD" sz="800"/>
              <a:t>ția soldului de capital</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'D15'!$B$28</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'D15'!$C$26:$G$27</c:f>
              <c:multiLvlStrCache>
                <c:ptCount val="5"/>
                <c:lvl>
                  <c:pt idx="0">
                    <c:v>I</c:v>
                  </c:pt>
                  <c:pt idx="1">
                    <c:v>II</c:v>
                  </c:pt>
                  <c:pt idx="2">
                    <c:v>III</c:v>
                  </c:pt>
                  <c:pt idx="3">
                    <c:v>IV</c:v>
                  </c:pt>
                  <c:pt idx="4">
                    <c:v>I</c:v>
                  </c:pt>
                </c:lvl>
                <c:lvl>
                  <c:pt idx="0">
                    <c:v>2023</c:v>
                  </c:pt>
                  <c:pt idx="4">
                    <c:v>2024</c:v>
                  </c:pt>
                </c:lvl>
              </c:multiLvlStrCache>
            </c:multiLvlStrRef>
          </c:cat>
          <c:val>
            <c:numRef>
              <c:f>'D15'!$C$28:$G$28</c:f>
              <c:numCache>
                <c:formatCode>General</c:formatCode>
                <c:ptCount val="5"/>
                <c:pt idx="0">
                  <c:v>14.17</c:v>
                </c:pt>
                <c:pt idx="1">
                  <c:v>25.089999999999996</c:v>
                </c:pt>
                <c:pt idx="2">
                  <c:v>24.97</c:v>
                </c:pt>
                <c:pt idx="3">
                  <c:v>17.62</c:v>
                </c:pt>
                <c:pt idx="4">
                  <c:v>11.47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'D15'!$B$29</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'D15'!$C$26:$G$27</c:f>
              <c:multiLvlStrCache>
                <c:ptCount val="5"/>
                <c:lvl>
                  <c:pt idx="0">
                    <c:v>I</c:v>
                  </c:pt>
                  <c:pt idx="1">
                    <c:v>II</c:v>
                  </c:pt>
                  <c:pt idx="2">
                    <c:v>III</c:v>
                  </c:pt>
                  <c:pt idx="3">
                    <c:v>IV</c:v>
                  </c:pt>
                  <c:pt idx="4">
                    <c:v>I</c:v>
                  </c:pt>
                </c:lvl>
                <c:lvl>
                  <c:pt idx="0">
                    <c:v>2023</c:v>
                  </c:pt>
                  <c:pt idx="4">
                    <c:v>2024</c:v>
                  </c:pt>
                </c:lvl>
              </c:multiLvlStrCache>
            </c:multiLvlStrRef>
          </c:cat>
          <c:val>
            <c:numRef>
              <c:f>'D15'!$C$29:$G$29</c:f>
              <c:numCache>
                <c:formatCode>0.0</c:formatCode>
                <c:ptCount val="5"/>
                <c:pt idx="0">
                  <c:v>0.4</c:v>
                </c:pt>
                <c:pt idx="1">
                  <c:v>0.6</c:v>
                </c:pt>
                <c:pt idx="2">
                  <c:v>0.6</c:v>
                </c:pt>
                <c:pt idx="3">
                  <c:v>0.4</c:v>
                </c:pt>
                <c:pt idx="4">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a:p>
                <a:pPr>
                  <a:defRPr/>
                </a:pPr>
                <a:r>
                  <a:rPr lang="ru-RU" baseline="0"/>
                  <a:t>млн. СЩА</a:t>
                </a:r>
              </a:p>
              <a:p>
                <a:pPr>
                  <a:defRPr/>
                </a:pPr>
                <a:r>
                  <a:rPr lang="en-US" baseline="0"/>
                  <a:t>mil. USD</a:t>
                </a:r>
                <a:endParaRPr lang="ro-MD"/>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transferuri de capital, prezentare sectorială</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'D15'!$K$26:$K$26</c:f>
              <c:strCache>
                <c:ptCount val="1"/>
                <c:pt idx="0">
                  <c:v>intrări</c:v>
                </c:pt>
              </c:strCache>
            </c:strRef>
          </c:tx>
          <c:spPr>
            <a:solidFill>
              <a:schemeClr val="accent1">
                <a:lumMod val="25000"/>
                <a:lumOff val="75000"/>
              </a:schemeClr>
            </a:solidFill>
            <a:ln>
              <a:noFill/>
            </a:ln>
            <a:effectLst/>
          </c:spPr>
          <c:invertIfNegative val="0"/>
          <c:cat>
            <c:multiLvlStrRef>
              <c:f>'D15'!$I$27:$J$36</c:f>
              <c:multiLvlStrCache>
                <c:ptCount val="10"/>
                <c:lvl>
                  <c:pt idx="0">
                    <c:v>2023-I</c:v>
                  </c:pt>
                  <c:pt idx="1">
                    <c:v>2023-II</c:v>
                  </c:pt>
                  <c:pt idx="2">
                    <c:v>2023-III</c:v>
                  </c:pt>
                  <c:pt idx="3">
                    <c:v>2023-IV</c:v>
                  </c:pt>
                  <c:pt idx="4">
                    <c:v>2024-I</c:v>
                  </c:pt>
                  <c:pt idx="5">
                    <c:v>2023-I</c:v>
                  </c:pt>
                  <c:pt idx="6">
                    <c:v>2023-II</c:v>
                  </c:pt>
                  <c:pt idx="7">
                    <c:v>2023-III</c:v>
                  </c:pt>
                  <c:pt idx="8">
                    <c:v>2023-IV</c:v>
                  </c:pt>
                  <c:pt idx="9">
                    <c:v>2024-I</c:v>
                  </c:pt>
                </c:lvl>
                <c:lvl>
                  <c:pt idx="0">
                    <c:v>Administraţia publică </c:v>
                  </c:pt>
                  <c:pt idx="5">
                    <c:v> Societăţi financiare și nefinanciare, GP şi IFSLSGP </c:v>
                  </c:pt>
                </c:lvl>
              </c:multiLvlStrCache>
            </c:multiLvlStrRef>
          </c:cat>
          <c:val>
            <c:numRef>
              <c:f>'D15'!$K$27:$K$36</c:f>
              <c:numCache>
                <c:formatCode>General</c:formatCode>
                <c:ptCount val="10"/>
                <c:pt idx="0">
                  <c:v>6.68</c:v>
                </c:pt>
                <c:pt idx="1">
                  <c:v>11.99</c:v>
                </c:pt>
                <c:pt idx="2">
                  <c:v>19.850000000000001</c:v>
                </c:pt>
                <c:pt idx="3">
                  <c:v>10.94</c:v>
                </c:pt>
                <c:pt idx="4">
                  <c:v>8.23</c:v>
                </c:pt>
                <c:pt idx="5">
                  <c:v>13.73</c:v>
                </c:pt>
                <c:pt idx="6">
                  <c:v>19.739999999999998</c:v>
                </c:pt>
                <c:pt idx="7">
                  <c:v>14.09</c:v>
                </c:pt>
                <c:pt idx="8">
                  <c:v>15.66</c:v>
                </c:pt>
                <c:pt idx="9">
                  <c:v>12.96</c:v>
                </c:pt>
              </c:numCache>
            </c:numRef>
          </c:val>
          <c:extLst>
            <c:ext xmlns:c16="http://schemas.microsoft.com/office/drawing/2014/chart" uri="{C3380CC4-5D6E-409C-BE32-E72D297353CC}">
              <c16:uniqueId val="{00000000-F96D-4EB5-8A7B-E995DB214C13}"/>
            </c:ext>
          </c:extLst>
        </c:ser>
        <c:ser>
          <c:idx val="1"/>
          <c:order val="1"/>
          <c:tx>
            <c:strRef>
              <c:f>'D15'!$L$26:$L$26</c:f>
              <c:strCache>
                <c:ptCount val="1"/>
                <c:pt idx="0">
                  <c:v>ieșiri</c:v>
                </c:pt>
              </c:strCache>
            </c:strRef>
          </c:tx>
          <c:spPr>
            <a:solidFill>
              <a:schemeClr val="accent2"/>
            </a:solidFill>
            <a:ln>
              <a:noFill/>
            </a:ln>
            <a:effectLst/>
          </c:spPr>
          <c:invertIfNegative val="0"/>
          <c:cat>
            <c:multiLvlStrRef>
              <c:f>'D15'!$I$27:$J$36</c:f>
              <c:multiLvlStrCache>
                <c:ptCount val="10"/>
                <c:lvl>
                  <c:pt idx="0">
                    <c:v>2023-I</c:v>
                  </c:pt>
                  <c:pt idx="1">
                    <c:v>2023-II</c:v>
                  </c:pt>
                  <c:pt idx="2">
                    <c:v>2023-III</c:v>
                  </c:pt>
                  <c:pt idx="3">
                    <c:v>2023-IV</c:v>
                  </c:pt>
                  <c:pt idx="4">
                    <c:v>2024-I</c:v>
                  </c:pt>
                  <c:pt idx="5">
                    <c:v>2023-I</c:v>
                  </c:pt>
                  <c:pt idx="6">
                    <c:v>2023-II</c:v>
                  </c:pt>
                  <c:pt idx="7">
                    <c:v>2023-III</c:v>
                  </c:pt>
                  <c:pt idx="8">
                    <c:v>2023-IV</c:v>
                  </c:pt>
                  <c:pt idx="9">
                    <c:v>2024-I</c:v>
                  </c:pt>
                </c:lvl>
                <c:lvl>
                  <c:pt idx="0">
                    <c:v>Administraţia publică </c:v>
                  </c:pt>
                  <c:pt idx="5">
                    <c:v> Societăţi financiare și nefinanciare, GP şi IFSLSGP </c:v>
                  </c:pt>
                </c:lvl>
              </c:multiLvlStrCache>
            </c:multiLvlStrRef>
          </c:cat>
          <c:val>
            <c:numRef>
              <c:f>'D15'!$L$27:$L$36</c:f>
              <c:numCache>
                <c:formatCode>#,##0.00</c:formatCode>
                <c:ptCount val="10"/>
                <c:pt idx="5" formatCode="General">
                  <c:v>6.24</c:v>
                </c:pt>
                <c:pt idx="6" formatCode="General">
                  <c:v>6.64</c:v>
                </c:pt>
                <c:pt idx="7" formatCode="General">
                  <c:v>8.9700000000000006</c:v>
                </c:pt>
                <c:pt idx="8" formatCode="General">
                  <c:v>8.98</c:v>
                </c:pt>
                <c:pt idx="9" formatCode="General">
                  <c:v>9.7200000000000006</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0839622947780925"/>
        </c:manualLayout>
      </c:layout>
      <c:barChart>
        <c:barDir val="col"/>
        <c:grouping val="clustered"/>
        <c:varyColors val="0"/>
        <c:ser>
          <c:idx val="0"/>
          <c:order val="0"/>
          <c:tx>
            <c:strRef>
              <c:f>'D16'!$B$37</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Achiziția netă de active financiare</c:v>
                </c:pt>
                <c:pt idx="1">
                  <c:v>Acumularea netă de pasive</c:v>
                </c:pt>
              </c:strCache>
            </c:strRef>
          </c:cat>
          <c:val>
            <c:numRef>
              <c:f>'D16'!$C$37:$D$37</c:f>
              <c:numCache>
                <c:formatCode>0.00</c:formatCode>
                <c:ptCount val="2"/>
                <c:pt idx="0">
                  <c:v>7.59</c:v>
                </c:pt>
                <c:pt idx="1">
                  <c:v>54.83</c:v>
                </c:pt>
              </c:numCache>
            </c:numRef>
          </c:val>
          <c:extLst>
            <c:ext xmlns:c16="http://schemas.microsoft.com/office/drawing/2014/chart" uri="{C3380CC4-5D6E-409C-BE32-E72D297353CC}">
              <c16:uniqueId val="{00000001-3166-42A7-A4A4-9C7CFCA19940}"/>
            </c:ext>
          </c:extLst>
        </c:ser>
        <c:ser>
          <c:idx val="2"/>
          <c:order val="1"/>
          <c:tx>
            <c:strRef>
              <c:f>'D16'!$B$39</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Achiziția netă de active financiare</c:v>
                </c:pt>
                <c:pt idx="1">
                  <c:v>Acumularea netă de pasive</c:v>
                </c:pt>
              </c:strCache>
            </c:strRef>
          </c:cat>
          <c:val>
            <c:numRef>
              <c:f>'D16'!$C$39:$D$39</c:f>
              <c:numCache>
                <c:formatCode>0.00</c:formatCode>
                <c:ptCount val="2"/>
                <c:pt idx="0">
                  <c:v>-383.53999999999996</c:v>
                </c:pt>
                <c:pt idx="1">
                  <c:v>-25.46</c:v>
                </c:pt>
              </c:numCache>
            </c:numRef>
          </c:val>
          <c:extLst>
            <c:ext xmlns:c16="http://schemas.microsoft.com/office/drawing/2014/chart" uri="{C3380CC4-5D6E-409C-BE32-E72D297353CC}">
              <c16:uniqueId val="{00000002-3166-42A7-A4A4-9C7CFCA19940}"/>
            </c:ext>
          </c:extLst>
        </c:ser>
        <c:ser>
          <c:idx val="3"/>
          <c:order val="2"/>
          <c:tx>
            <c:strRef>
              <c:f>'D16'!$B$40</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Achiziția netă de active financiare</c:v>
                </c:pt>
                <c:pt idx="1">
                  <c:v>Acumularea netă de pasive</c:v>
                </c:pt>
              </c:strCache>
            </c:strRef>
          </c:cat>
          <c:val>
            <c:numRef>
              <c:f>'D16'!$C$40:$D$40</c:f>
              <c:numCache>
                <c:formatCode>0.00</c:formatCode>
                <c:ptCount val="2"/>
                <c:pt idx="0">
                  <c:v>35.31</c:v>
                </c:pt>
                <c:pt idx="1">
                  <c:v>23.029999999999998</c:v>
                </c:pt>
              </c:numCache>
            </c:numRef>
          </c:val>
          <c:extLst>
            <c:ext xmlns:c16="http://schemas.microsoft.com/office/drawing/2014/chart" uri="{C3380CC4-5D6E-409C-BE32-E72D297353CC}">
              <c16:uniqueId val="{00000003-3166-42A7-A4A4-9C7CFCA19940}"/>
            </c:ext>
          </c:extLst>
        </c:ser>
        <c:ser>
          <c:idx val="4"/>
          <c:order val="3"/>
          <c:tx>
            <c:strRef>
              <c:f>'D16'!$B$41</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Achiziția netă de active financiare</c:v>
                </c:pt>
                <c:pt idx="1">
                  <c:v>Acumularea netă de pasive</c:v>
                </c:pt>
              </c:strCache>
            </c:strRef>
          </c:cat>
          <c:val>
            <c:numRef>
              <c:f>'D16'!$C$41:$D$41</c:f>
              <c:numCache>
                <c:formatCode>0.00</c:formatCode>
                <c:ptCount val="2"/>
                <c:pt idx="0">
                  <c:v>-58.519999999999996</c:v>
                </c:pt>
                <c:pt idx="1">
                  <c:v>50.48</c:v>
                </c:pt>
              </c:numCache>
            </c:numRef>
          </c:val>
          <c:extLst>
            <c:ext xmlns:c16="http://schemas.microsoft.com/office/drawing/2014/chart" uri="{C3380CC4-5D6E-409C-BE32-E72D297353CC}">
              <c16:uniqueId val="{00000004-3166-42A7-A4A4-9C7CFCA19940}"/>
            </c:ext>
          </c:extLst>
        </c:ser>
        <c:ser>
          <c:idx val="5"/>
          <c:order val="4"/>
          <c:tx>
            <c:strRef>
              <c:f>'D16'!$B$42</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Achiziția netă de active financiare</c:v>
                </c:pt>
                <c:pt idx="1">
                  <c:v>Acumularea netă de pasive</c:v>
                </c:pt>
              </c:strCache>
            </c:strRef>
          </c:cat>
          <c:val>
            <c:numRef>
              <c:f>'D16'!$C$42:$D$42</c:f>
              <c:numCache>
                <c:formatCode>General</c:formatCode>
                <c:ptCount val="2"/>
                <c:pt idx="0" formatCode="0.00">
                  <c:v>7.0900000000000549</c:v>
                </c:pt>
              </c:numCache>
            </c:numRef>
          </c:val>
          <c:extLst>
            <c:ext xmlns:c16="http://schemas.microsoft.com/office/drawing/2014/chart" uri="{C3380CC4-5D6E-409C-BE32-E72D297353CC}">
              <c16:uniqueId val="{00000005-3166-42A7-A4A4-9C7CFCA19940}"/>
            </c:ext>
          </c:extLst>
        </c:ser>
        <c:ser>
          <c:idx val="1"/>
          <c:order val="6"/>
          <c:tx>
            <c:strRef>
              <c:f>'D16'!$B$38</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Achiziția netă de active financiare</c:v>
                </c:pt>
                <c:pt idx="1">
                  <c:v>Acumularea netă de pasive</c:v>
                </c:pt>
              </c:strCache>
            </c:strRef>
          </c:cat>
          <c:val>
            <c:numRef>
              <c:f>'D16'!$C$38:$D$38</c:f>
              <c:numCache>
                <c:formatCode>0.00</c:formatCode>
                <c:ptCount val="2"/>
                <c:pt idx="0">
                  <c:v>0.78</c:v>
                </c:pt>
                <c:pt idx="1">
                  <c:v>-1.06</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200"/>
          <c:min val="-5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7.6941308541251613E-2"/>
          <c:y val="0.77702012821551536"/>
          <c:w val="0.83804651677576447"/>
          <c:h val="0.2214627580715836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sectoare instituționale</a:t>
            </a:r>
          </a:p>
          <a:p>
            <a:pPr>
              <a:defRPr sz="900"/>
            </a:pPr>
            <a:r>
              <a:rPr lang="ru-RU" sz="900"/>
              <a:t>по институциональным секторам</a:t>
            </a:r>
            <a:endParaRPr lang="ro-MD" sz="900"/>
          </a:p>
          <a:p>
            <a:pPr>
              <a:defRPr sz="900"/>
            </a:pPr>
            <a:r>
              <a:rPr lang="ro-MD" sz="900"/>
              <a:t>by institutional sector</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'D17'!$C$29</c:f>
              <c:strCache>
                <c:ptCount val="1"/>
                <c:pt idx="0">
                  <c:v>valorificări</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'D17'!$B$30:$B$34</c:f>
              <c:strCache>
                <c:ptCount val="5"/>
                <c:pt idx="0">
                  <c:v>Banca centrală</c:v>
                </c:pt>
                <c:pt idx="1">
                  <c:v>Administraţia publică</c:v>
                </c:pt>
                <c:pt idx="2">
                  <c:v>Societăţi care acceptă depozite, exclusiv BC</c:v>
                </c:pt>
                <c:pt idx="3">
                  <c:v>Societăţi nefinanciare, GP şi IFSLSGP </c:v>
                </c:pt>
                <c:pt idx="4">
                  <c:v>Alte societăţi financiare</c:v>
                </c:pt>
              </c:strCache>
            </c:strRef>
          </c:cat>
          <c:val>
            <c:numRef>
              <c:f>'D17'!$C$30:$C$34</c:f>
              <c:numCache>
                <c:formatCode>General</c:formatCode>
                <c:ptCount val="5"/>
                <c:pt idx="0">
                  <c:v>0</c:v>
                </c:pt>
                <c:pt idx="1">
                  <c:v>51.67</c:v>
                </c:pt>
                <c:pt idx="2">
                  <c:v>13.58</c:v>
                </c:pt>
                <c:pt idx="3">
                  <c:v>41.39</c:v>
                </c:pt>
                <c:pt idx="4">
                  <c:v>29.49</c:v>
                </c:pt>
              </c:numCache>
            </c:numRef>
          </c:val>
          <c:extLst>
            <c:ext xmlns:c16="http://schemas.microsoft.com/office/drawing/2014/chart" uri="{C3380CC4-5D6E-409C-BE32-E72D297353CC}">
              <c16:uniqueId val="{00000000-FBD0-4C39-830A-6ED9DA6F5356}"/>
            </c:ext>
          </c:extLst>
        </c:ser>
        <c:ser>
          <c:idx val="1"/>
          <c:order val="1"/>
          <c:tx>
            <c:strRef>
              <c:f>'D17'!$D$29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'D17'!$B$30:$B$34</c:f>
              <c:strCache>
                <c:ptCount val="5"/>
                <c:pt idx="0">
                  <c:v>Banca centrală</c:v>
                </c:pt>
                <c:pt idx="1">
                  <c:v>Administraţia publică</c:v>
                </c:pt>
                <c:pt idx="2">
                  <c:v>Societăţi care acceptă depozite, exclusiv BC</c:v>
                </c:pt>
                <c:pt idx="3">
                  <c:v>Societăţi nefinanciare, GP şi IFSLSGP </c:v>
                </c:pt>
                <c:pt idx="4">
                  <c:v>Alte societăţi financiare</c:v>
                </c:pt>
              </c:strCache>
            </c:strRef>
          </c:cat>
          <c:val>
            <c:numRef>
              <c:f>'D17'!$D$30:$D$34</c:f>
              <c:numCache>
                <c:formatCode>General</c:formatCode>
                <c:ptCount val="5"/>
                <c:pt idx="0" formatCode="0.00">
                  <c:v>1</c:v>
                </c:pt>
                <c:pt idx="1">
                  <c:v>54.17</c:v>
                </c:pt>
                <c:pt idx="2">
                  <c:v>8.7200000000000006</c:v>
                </c:pt>
                <c:pt idx="3">
                  <c:v>19.87</c:v>
                </c:pt>
                <c:pt idx="4">
                  <c:v>29.34</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scadnțe</a:t>
            </a:r>
          </a:p>
          <a:p>
            <a:pPr>
              <a:defRPr sz="900"/>
            </a:pPr>
            <a:r>
              <a:rPr lang="ru-RU" sz="900"/>
              <a:t>по срокам погашения</a:t>
            </a:r>
            <a:endParaRPr lang="ro-MD" sz="900"/>
          </a:p>
          <a:p>
            <a:pPr>
              <a:defRPr sz="900"/>
            </a:pPr>
            <a:r>
              <a:rPr lang="ro-MD" sz="900"/>
              <a:t>by</a:t>
            </a:r>
            <a:r>
              <a:rPr lang="ro-MD" sz="900" baseline="0"/>
              <a:t> maturity</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'D17'!$G$30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'D17'!$H$29:$I$29</c:f>
              <c:strCache>
                <c:ptCount val="2"/>
                <c:pt idx="0">
                  <c:v>valorificări</c:v>
                </c:pt>
                <c:pt idx="1">
                  <c:v>rambursări</c:v>
                </c:pt>
              </c:strCache>
            </c:strRef>
          </c:cat>
          <c:val>
            <c:numRef>
              <c:f>'D17'!$H$30:$I$30</c:f>
              <c:numCache>
                <c:formatCode>0.00</c:formatCode>
                <c:ptCount val="2"/>
                <c:pt idx="0">
                  <c:v>0.8</c:v>
                </c:pt>
                <c:pt idx="1">
                  <c:v>0.3</c:v>
                </c:pt>
              </c:numCache>
            </c:numRef>
          </c:val>
          <c:extLst>
            <c:ext xmlns:c16="http://schemas.microsoft.com/office/drawing/2014/chart" uri="{C3380CC4-5D6E-409C-BE32-E72D297353CC}">
              <c16:uniqueId val="{00000000-7038-4B76-92AA-B13F89E57921}"/>
            </c:ext>
          </c:extLst>
        </c:ser>
        <c:ser>
          <c:idx val="1"/>
          <c:order val="1"/>
          <c:tx>
            <c:strRef>
              <c:f>'D17'!$G$31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'D17'!$H$29:$I$29</c:f>
              <c:strCache>
                <c:ptCount val="2"/>
                <c:pt idx="0">
                  <c:v>valorificări</c:v>
                </c:pt>
                <c:pt idx="1">
                  <c:v>rambursări</c:v>
                </c:pt>
              </c:strCache>
            </c:strRef>
          </c:cat>
          <c:val>
            <c:numRef>
              <c:f>'D17'!$H$31:$I$31</c:f>
              <c:numCache>
                <c:formatCode>0.00</c:formatCode>
                <c:ptCount val="2"/>
                <c:pt idx="0">
                  <c:v>135.33000000000001</c:v>
                </c:pt>
                <c:pt idx="1">
                  <c:v>112.80000000000001</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48000"/>
                </a:schemeClr>
              </a:solidFill>
              <a:ln w="19050">
                <a:solidFill>
                  <a:schemeClr val="lt1"/>
                </a:solidFill>
              </a:ln>
              <a:effectLst/>
            </c:spPr>
            <c:extLst>
              <c:ext xmlns:c16="http://schemas.microsoft.com/office/drawing/2014/chart" uri="{C3380CC4-5D6E-409C-BE32-E72D297353CC}">
                <c16:uniqueId val="{0000000D-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6="http://schemas.microsoft.com/office/drawing/2014/chart" uri="{C3380CC4-5D6E-409C-BE32-E72D297353CC}">
                  <c16:uniqueId val="{00000001-0B93-4176-8708-80BA3733F608}"/>
                </c:ext>
              </c:extLst>
            </c:dLbl>
            <c:dLbl>
              <c:idx val="1"/>
              <c:layout>
                <c:manualLayout>
                  <c:x val="5.3691275167784581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4.832214765100671E-2"/>
                  <c:y val="-0.1713221601489758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3.5794183445190158E-3"/>
                  <c:y val="-0.20111731843575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4.832214765100671E-2"/>
                  <c:y val="-0.2085661080074487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63-4185-9A73-762927F7BE0D}"/>
                </c:ext>
              </c:extLst>
            </c:dLbl>
            <c:dLbl>
              <c:idx val="6"/>
              <c:layout>
                <c:manualLayout>
                  <c:x val="8.7695749440715884E-2"/>
                  <c:y val="-0.100558659217877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0"/>
            <c:extLst>
              <c:ext xmlns:c15="http://schemas.microsoft.com/office/drawing/2012/chart" uri="{CE6537A1-D6FC-4f65-9D91-7224C49458BB}"/>
            </c:extLst>
          </c:dLbls>
          <c:cat>
            <c:strRef>
              <c:f>'D18'!$B$31:$B$37</c:f>
              <c:strCache>
                <c:ptCount val="7"/>
                <c:pt idx="0">
                  <c:v>BEI </c:v>
                </c:pt>
                <c:pt idx="1">
                  <c:v>AID </c:v>
                </c:pt>
                <c:pt idx="2">
                  <c:v>BERD</c:v>
                </c:pt>
                <c:pt idx="3">
                  <c:v>JICA</c:v>
                </c:pt>
                <c:pt idx="4">
                  <c:v>BGK</c:v>
                </c:pt>
                <c:pt idx="5">
                  <c:v>FIDA</c:v>
                </c:pt>
                <c:pt idx="6">
                  <c:v>BIRD </c:v>
                </c:pt>
              </c:strCache>
            </c:strRef>
          </c:cat>
          <c:val>
            <c:numRef>
              <c:f>'D18'!$C$31:$C$37</c:f>
              <c:numCache>
                <c:formatCode>0.0%</c:formatCode>
                <c:ptCount val="7"/>
                <c:pt idx="0">
                  <c:v>0.4</c:v>
                </c:pt>
                <c:pt idx="1">
                  <c:v>0.27100000000000002</c:v>
                </c:pt>
                <c:pt idx="2">
                  <c:v>0.184</c:v>
                </c:pt>
                <c:pt idx="3">
                  <c:v>4.4999999999999998E-2</c:v>
                </c:pt>
                <c:pt idx="4">
                  <c:v>4.2000000000000003E-2</c:v>
                </c:pt>
                <c:pt idx="5">
                  <c:v>3.4000000000000002E-2</c:v>
                </c:pt>
                <c:pt idx="6">
                  <c:v>2.4E-2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'D19'!$B$32</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'D19'!$C$32:$G$32</c:f>
              <c:numCache>
                <c:formatCode>#,##0.0</c:formatCode>
                <c:ptCount val="5"/>
                <c:pt idx="0">
                  <c:v>31.075423555896446</c:v>
                </c:pt>
                <c:pt idx="1">
                  <c:v>31.511401740959265</c:v>
                </c:pt>
                <c:pt idx="2">
                  <c:v>30.535451188016694</c:v>
                </c:pt>
                <c:pt idx="3">
                  <c:v>32.617803958449933</c:v>
                </c:pt>
                <c:pt idx="4">
                  <c:v>31.514175862514765</c:v>
                </c:pt>
              </c:numCache>
            </c:numRef>
          </c:val>
          <c:extLst>
            <c:ext xmlns:c16="http://schemas.microsoft.com/office/drawing/2014/chart" uri="{C3380CC4-5D6E-409C-BE32-E72D297353CC}">
              <c16:uniqueId val="{00000000-AF53-4C6C-A058-7392D5C0BE52}"/>
            </c:ext>
          </c:extLst>
        </c:ser>
        <c:ser>
          <c:idx val="1"/>
          <c:order val="1"/>
          <c:tx>
            <c:strRef>
              <c:f>'D19'!$B$33</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'D19'!$C$33:$G$33</c:f>
              <c:numCache>
                <c:formatCode>#,##0.0</c:formatCode>
                <c:ptCount val="5"/>
                <c:pt idx="0">
                  <c:v>-22.789559773923944</c:v>
                </c:pt>
                <c:pt idx="1">
                  <c:v>-22.684723951171932</c:v>
                </c:pt>
                <c:pt idx="2">
                  <c:v>-20.738484370933971</c:v>
                </c:pt>
                <c:pt idx="3">
                  <c:v>-22.667462885754247</c:v>
                </c:pt>
                <c:pt idx="4">
                  <c:v>-21.602140768643622</c:v>
                </c:pt>
              </c:numCache>
            </c:numRef>
          </c:val>
          <c:extLst>
            <c:ext xmlns:c16="http://schemas.microsoft.com/office/drawing/2014/chart" uri="{C3380CC4-5D6E-409C-BE32-E72D297353CC}">
              <c16:uniqueId val="{00000001-AF53-4C6C-A058-7392D5C0BE52}"/>
            </c:ext>
          </c:extLst>
        </c:ser>
        <c:ser>
          <c:idx val="2"/>
          <c:order val="2"/>
          <c:tx>
            <c:strRef>
              <c:f>'D19'!$B$34</c:f>
              <c:strCache>
                <c:ptCount val="1"/>
                <c:pt idx="0">
                  <c:v>Societăţi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4"/>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A3-45B1-91E4-499FF26EF23E}"/>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'D19'!$C$34:$G$34</c:f>
              <c:numCache>
                <c:formatCode>#,##0.0</c:formatCode>
                <c:ptCount val="5"/>
                <c:pt idx="0">
                  <c:v>-0.41468376490837966</c:v>
                </c:pt>
                <c:pt idx="1">
                  <c:v>0.15298629110083106</c:v>
                </c:pt>
                <c:pt idx="2">
                  <c:v>0.85570632336265051</c:v>
                </c:pt>
                <c:pt idx="3">
                  <c:v>1.36725242764218</c:v>
                </c:pt>
                <c:pt idx="4">
                  <c:v>1.8791348848356908</c:v>
                </c:pt>
              </c:numCache>
            </c:numRef>
          </c:val>
          <c:extLst>
            <c:ext xmlns:c16="http://schemas.microsoft.com/office/drawing/2014/chart" uri="{C3380CC4-5D6E-409C-BE32-E72D297353CC}">
              <c16:uniqueId val="{00000004-AF53-4C6C-A058-7392D5C0BE52}"/>
            </c:ext>
          </c:extLst>
        </c:ser>
        <c:ser>
          <c:idx val="3"/>
          <c:order val="3"/>
          <c:tx>
            <c:strRef>
              <c:f>'D19'!$B$35</c:f>
              <c:strCache>
                <c:ptCount val="1"/>
                <c:pt idx="0">
                  <c:v>Alte sectoare</c:v>
                </c:pt>
              </c:strCache>
            </c:strRef>
          </c:tx>
          <c:spPr>
            <a:solidFill>
              <a:srgbClr val="EDDBD1"/>
            </a:solidFill>
            <a:ln w="15875">
              <a:noFill/>
            </a:ln>
            <a:effectLst/>
          </c:spPr>
          <c:invertIfNegative val="0"/>
          <c:dLbls>
            <c:dLbl>
              <c:idx val="0"/>
              <c:layout>
                <c:manualLayout>
                  <c:x val="0"/>
                  <c:y val="0.135464920524508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4"/>
              <c:layout>
                <c:manualLayout>
                  <c:x val="3.1338986917063332E-3"/>
                  <c:y val="0.13048937736798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A3-45B1-91E4-499FF26EF23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'D19'!$C$35:$G$35</c:f>
              <c:numCache>
                <c:formatCode>#,##0.0</c:formatCode>
                <c:ptCount val="5"/>
                <c:pt idx="0">
                  <c:v>-51.725031936306507</c:v>
                </c:pt>
                <c:pt idx="1">
                  <c:v>-50.652257800446279</c:v>
                </c:pt>
                <c:pt idx="2">
                  <c:v>-51.090511125448515</c:v>
                </c:pt>
                <c:pt idx="3">
                  <c:v>-51.007201027992977</c:v>
                </c:pt>
                <c:pt idx="4">
                  <c:v>-48.976930537771892</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'D19'!$B$36</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'D19'!$C$36:$G$36</c:f>
              <c:numCache>
                <c:formatCode>#,##0.0</c:formatCode>
                <c:ptCount val="5"/>
                <c:pt idx="0">
                  <c:v>-43.853851919242388</c:v>
                </c:pt>
                <c:pt idx="1">
                  <c:v>-41.672593719558101</c:v>
                </c:pt>
                <c:pt idx="2">
                  <c:v>-40.437837985003142</c:v>
                </c:pt>
                <c:pt idx="3">
                  <c:v>-39.689607527655113</c:v>
                </c:pt>
                <c:pt idx="4">
                  <c:v>-37.185760559065059</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57520181094914657"/>
          <c:h val="0.87356052360444036"/>
        </c:manualLayout>
      </c:layout>
      <c:barChart>
        <c:barDir val="col"/>
        <c:grouping val="stacked"/>
        <c:varyColors val="0"/>
        <c:ser>
          <c:idx val="1"/>
          <c:order val="0"/>
          <c:tx>
            <c:strRef>
              <c:f>'D20'!$C$38</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fornian FB" panose="0207040306080B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'D20'!$D$38:$H$38</c:f>
              <c:numCache>
                <c:formatCode>General</c:formatCode>
                <c:ptCount val="5"/>
                <c:pt idx="0">
                  <c:v>6.6</c:v>
                </c:pt>
                <c:pt idx="1">
                  <c:v>6.4</c:v>
                </c:pt>
                <c:pt idx="2">
                  <c:v>6.6</c:v>
                </c:pt>
                <c:pt idx="3">
                  <c:v>5.9</c:v>
                </c:pt>
                <c:pt idx="4">
                  <c:v>6.1</c:v>
                </c:pt>
              </c:numCache>
            </c:numRef>
          </c:val>
          <c:extLst>
            <c:ext xmlns:c16="http://schemas.microsoft.com/office/drawing/2014/chart" uri="{C3380CC4-5D6E-409C-BE32-E72D297353CC}">
              <c16:uniqueId val="{00000000-1BDB-44F4-8A4B-9128F4F575A0}"/>
            </c:ext>
          </c:extLst>
        </c:ser>
        <c:ser>
          <c:idx val="2"/>
          <c:order val="1"/>
          <c:tx>
            <c:strRef>
              <c:f>'D20'!$C$39</c:f>
              <c:strCache>
                <c:ptCount val="1"/>
                <c:pt idx="0">
                  <c:v>Investiţii de portofoliu şi derivate financiare</c:v>
                </c:pt>
              </c:strCache>
            </c:strRef>
          </c:tx>
          <c:spPr>
            <a:solidFill>
              <a:srgbClr val="F79646">
                <a:lumMod val="50000"/>
              </a:srgbClr>
            </a:solidFill>
            <a:ln>
              <a:noFill/>
            </a:ln>
            <a:effectLst/>
          </c:spPr>
          <c:invertIfNegative val="0"/>
          <c:dLbls>
            <c:dLbl>
              <c:idx val="4"/>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C8-4BB4-8E12-BC77AAE6B84D}"/>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fornian FB" panose="0207040306080B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'D20'!$D$39:$H$39</c:f>
              <c:numCache>
                <c:formatCode>General</c:formatCode>
                <c:ptCount val="5"/>
                <c:pt idx="0">
                  <c:v>0.2</c:v>
                </c:pt>
                <c:pt idx="1">
                  <c:v>0.2</c:v>
                </c:pt>
                <c:pt idx="2">
                  <c:v>0.2</c:v>
                </c:pt>
                <c:pt idx="3">
                  <c:v>0.2</c:v>
                </c:pt>
                <c:pt idx="4">
                  <c:v>0.2</c:v>
                </c:pt>
              </c:numCache>
            </c:numRef>
          </c:val>
          <c:extLst>
            <c:ext xmlns:c16="http://schemas.microsoft.com/office/drawing/2014/chart" uri="{C3380CC4-5D6E-409C-BE32-E72D297353CC}">
              <c16:uniqueId val="{00000001-1BDB-44F4-8A4B-9128F4F575A0}"/>
            </c:ext>
          </c:extLst>
        </c:ser>
        <c:ser>
          <c:idx val="3"/>
          <c:order val="2"/>
          <c:tx>
            <c:strRef>
              <c:f>'D20'!$C$40</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'D20'!$D$40:$H$40</c:f>
              <c:numCache>
                <c:formatCode>General</c:formatCode>
                <c:ptCount val="5"/>
                <c:pt idx="0">
                  <c:v>24.4</c:v>
                </c:pt>
                <c:pt idx="1">
                  <c:v>23.9</c:v>
                </c:pt>
                <c:pt idx="2">
                  <c:v>22.7</c:v>
                </c:pt>
                <c:pt idx="3">
                  <c:v>21.9</c:v>
                </c:pt>
                <c:pt idx="4">
                  <c:v>22.099999999999998</c:v>
                </c:pt>
              </c:numCache>
            </c:numRef>
          </c:val>
          <c:extLst>
            <c:ext xmlns:c16="http://schemas.microsoft.com/office/drawing/2014/chart" uri="{C3380CC4-5D6E-409C-BE32-E72D297353CC}">
              <c16:uniqueId val="{00000002-1BDB-44F4-8A4B-9128F4F575A0}"/>
            </c:ext>
          </c:extLst>
        </c:ser>
        <c:ser>
          <c:idx val="4"/>
          <c:order val="3"/>
          <c:tx>
            <c:strRef>
              <c:f>'D20'!$C$41</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'D20'!$D$41:$H$41</c:f>
              <c:numCache>
                <c:formatCode>General</c:formatCode>
                <c:ptCount val="5"/>
                <c:pt idx="0">
                  <c:v>68.8</c:v>
                </c:pt>
                <c:pt idx="1">
                  <c:v>69.5</c:v>
                </c:pt>
                <c:pt idx="2">
                  <c:v>70.5</c:v>
                </c:pt>
                <c:pt idx="3">
                  <c:v>72</c:v>
                </c:pt>
                <c:pt idx="4">
                  <c:v>71.599999999999994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fornian FB" panose="0207040306080B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'D20'!$C$42</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'D20'!$D$42:$H$42</c:f>
              <c:numCache>
                <c:formatCode>#,##0.0;#,##0.0</c:formatCode>
                <c:ptCount val="5"/>
                <c:pt idx="0">
                  <c:v>-60.4</c:v>
                </c:pt>
                <c:pt idx="1">
                  <c:v>-60.5</c:v>
                </c:pt>
                <c:pt idx="2">
                  <c:v>-59.5</c:v>
                </c:pt>
                <c:pt idx="3">
                  <c:v>-60.7</c:v>
                </c:pt>
                <c:pt idx="4">
                  <c:v>-61.2</c:v>
                </c:pt>
              </c:numCache>
            </c:numRef>
          </c:val>
          <c:extLst>
            <c:ext xmlns:c16="http://schemas.microsoft.com/office/drawing/2014/chart" uri="{C3380CC4-5D6E-409C-BE32-E72D297353CC}">
              <c16:uniqueId val="{00000005-1BDB-44F4-8A4B-9128F4F575A0}"/>
            </c:ext>
          </c:extLst>
        </c:ser>
        <c:ser>
          <c:idx val="5"/>
          <c:order val="6"/>
          <c:tx>
            <c:strRef>
              <c:f>'D20'!$C$43</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'D20'!$D$43:$H$43</c:f>
              <c:numCache>
                <c:formatCode>#,##0.0;#,##0.0</c:formatCode>
                <c:ptCount val="5"/>
                <c:pt idx="0">
                  <c:v>-39.4</c:v>
                </c:pt>
                <c:pt idx="1">
                  <c:v>-39.299999999999997</c:v>
                </c:pt>
                <c:pt idx="2">
                  <c:v>-40.299999999999997</c:v>
                </c:pt>
                <c:pt idx="3">
                  <c:v>-39.1</c:v>
                </c:pt>
                <c:pt idx="4">
                  <c:v>-38.6</c:v>
                </c:pt>
              </c:numCache>
            </c:numRef>
          </c:val>
          <c:extLst>
            <c:ext xmlns:c16="http://schemas.microsoft.com/office/drawing/2014/chart" uri="{C3380CC4-5D6E-409C-BE32-E72D297353CC}">
              <c16:uniqueId val="{00000006-1BDB-44F4-8A4B-9128F4F575A0}"/>
            </c:ext>
          </c:extLst>
        </c:ser>
        <c:ser>
          <c:idx val="0"/>
          <c:order val="7"/>
          <c:tx>
            <c:strRef>
              <c:f>'D20'!$C$44</c:f>
              <c:strCache>
                <c:ptCount val="1"/>
                <c:pt idx="0">
                  <c:v>Investiţii de portofoliu şi derivate financiare</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fornian FB" panose="0207040306080B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'D20'!$D$44:$H$44</c:f>
              <c:numCache>
                <c:formatCode>#,##0.0;#,##0.0</c:formatCode>
                <c:ptCount val="5"/>
                <c:pt idx="0">
                  <c:v>-0.2</c:v>
                </c:pt>
                <c:pt idx="1">
                  <c:v>-0.2</c:v>
                </c:pt>
                <c:pt idx="2">
                  <c:v>-0.2</c:v>
                </c:pt>
                <c:pt idx="3">
                  <c:v>-0.2</c:v>
                </c:pt>
                <c:pt idx="4">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ysClr val="window" lastClr="FFFFFF"/>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fornian FB" panose="0207040306080B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latin typeface="Cambria" panose="02040503050406030204" pitchFamily="18" charset="0"/>
                    <a:ea typeface="Cambria" panose="02040503050406030204" pitchFamily="18" charset="0"/>
                  </a:rPr>
                  <a:t>Pasive /</a:t>
                </a:r>
                <a:r>
                  <a:rPr lang="ro-RO">
                    <a:latin typeface="Cambria" panose="02040503050406030204" pitchFamily="18" charset="0"/>
                    <a:ea typeface="Cambria" panose="02040503050406030204" pitchFamily="18" charset="0"/>
                  </a:rPr>
                  <a:t> </a:t>
                </a:r>
                <a:r>
                  <a:rPr lang="ru-RU">
                    <a:latin typeface="Cambria" panose="02040503050406030204" pitchFamily="18" charset="0"/>
                    <a:ea typeface="Cambria" panose="02040503050406030204" pitchFamily="18" charset="0"/>
                  </a:rPr>
                  <a:t>Обязательства /</a:t>
                </a:r>
                <a:r>
                  <a:rPr lang="ro-RO">
                    <a:latin typeface="Cambria" panose="02040503050406030204" pitchFamily="18" charset="0"/>
                    <a:ea typeface="Cambria" panose="02040503050406030204" pitchFamily="18" charset="0"/>
                  </a:rPr>
                  <a:t> </a:t>
                </a:r>
                <a:r>
                  <a:rPr lang="en-US">
                    <a:latin typeface="Cambria" panose="02040503050406030204" pitchFamily="18" charset="0"/>
                    <a:ea typeface="Cambria" panose="02040503050406030204" pitchFamily="18" charset="0"/>
                  </a:rPr>
                  <a:t>Liabilities</a:t>
                </a:r>
                <a:r>
                  <a:rPr lang="ro-RO">
                    <a:latin typeface="Cambria" panose="02040503050406030204" pitchFamily="18" charset="0"/>
                    <a:ea typeface="Cambria" panose="02040503050406030204" pitchFamily="18" charset="0"/>
                  </a:rPr>
                  <a:t>                       </a:t>
                </a:r>
                <a:r>
                  <a:rPr lang="en-US">
                    <a:latin typeface="Cambria" panose="02040503050406030204" pitchFamily="18" charset="0"/>
                    <a:ea typeface="Cambria" panose="02040503050406030204" pitchFamily="18" charset="0"/>
                  </a:rPr>
                  <a:t>Active /</a:t>
                </a:r>
                <a:r>
                  <a:rPr lang="ro-RO">
                    <a:latin typeface="Cambria" panose="02040503050406030204" pitchFamily="18" charset="0"/>
                    <a:ea typeface="Cambria" panose="02040503050406030204" pitchFamily="18" charset="0"/>
                  </a:rPr>
                  <a:t> </a:t>
                </a:r>
                <a:r>
                  <a:rPr lang="ru-RU">
                    <a:latin typeface="Cambria" panose="02040503050406030204" pitchFamily="18" charset="0"/>
                    <a:ea typeface="Cambria" panose="02040503050406030204" pitchFamily="18" charset="0"/>
                  </a:rPr>
                  <a:t>Активы /</a:t>
                </a:r>
                <a:r>
                  <a:rPr lang="ro-RO">
                    <a:latin typeface="Cambria" panose="02040503050406030204" pitchFamily="18" charset="0"/>
                    <a:ea typeface="Cambria" panose="02040503050406030204" pitchFamily="18" charset="0"/>
                  </a:rPr>
                  <a:t> </a:t>
                </a:r>
                <a:r>
                  <a:rPr lang="en-US">
                    <a:latin typeface="Cambria" panose="02040503050406030204" pitchFamily="18" charset="0"/>
                    <a:ea typeface="Cambria" panose="02040503050406030204" pitchFamily="18" charset="0"/>
                  </a:rPr>
                  <a:t>Assets</a:t>
                </a:r>
              </a:p>
            </c:rich>
          </c:tx>
          <c:layout>
            <c:manualLayout>
              <c:xMode val="edge"/>
              <c:yMode val="edge"/>
              <c:x val="6.1457550223256371E-3"/>
              <c:y val="0.152890509427501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fornian FB" panose="0207040306080B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64928145880863986"/>
          <c:y val="0.19958927105989632"/>
          <c:w val="0.35071854119136026"/>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fornian FB" panose="0207040306080B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'D21'!$B$42</c:f>
              <c:strCache>
                <c:ptCount val="1"/>
                <c:pt idx="0">
                  <c:v>100-150% din (30%DTS + 15%AA + 5%M2 + 5%eX)</c:v>
                </c:pt>
              </c:strCache>
            </c:strRef>
          </c:tx>
          <c:spPr>
            <a:solidFill>
              <a:schemeClr val="bg1">
                <a:lumMod val="65000"/>
              </a:schemeClr>
            </a:solidFill>
            <a:ln w="28575">
              <a:noFill/>
            </a:ln>
          </c:spP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'D21'!$C$42:$G$42</c:f>
              <c:numCache>
                <c:formatCode>#,##0.00</c:formatCode>
                <c:ptCount val="5"/>
                <c:pt idx="0">
                  <c:v>3314.9131375652764</c:v>
                </c:pt>
                <c:pt idx="1">
                  <c:v>3345.0268546272946</c:v>
                </c:pt>
                <c:pt idx="2">
                  <c:v>3314.9225310809607</c:v>
                </c:pt>
                <c:pt idx="3">
                  <c:v>3542.4247953549693</c:v>
                </c:pt>
                <c:pt idx="4">
                  <c:v>3499.4496387367835</c:v>
                </c:pt>
              </c:numCache>
            </c:numRef>
          </c:val>
          <c:extLst>
            <c:ext xmlns:c16="http://schemas.microsoft.com/office/drawing/2014/chart" uri="{C3380CC4-5D6E-409C-BE32-E72D297353CC}">
              <c16:uniqueId val="{00000001-FA67-48E5-9A47-5E237A6AF270}"/>
            </c:ext>
          </c:extLst>
        </c:ser>
        <c:ser>
          <c:idx val="5"/>
          <c:order val="5"/>
          <c:tx>
            <c:strRef>
              <c:f>'D21'!$B$41</c:f>
              <c:strCache>
                <c:ptCount val="1"/>
                <c:pt idx="0">
                  <c:v>100% din (30%DTS + 15%AA + 5%M2 + 5%eX)</c:v>
                </c:pt>
              </c:strCache>
            </c:strRef>
          </c:tx>
          <c:spPr>
            <a:solidFill>
              <a:schemeClr val="bg1"/>
            </a:solidFill>
            <a:ln w="28575">
              <a:noFill/>
            </a:ln>
          </c:spP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'D21'!$C$41:$G$41</c:f>
              <c:numCache>
                <c:formatCode>#,##0.00</c:formatCode>
                <c:ptCount val="5"/>
                <c:pt idx="0">
                  <c:v>2209.9420917101843</c:v>
                </c:pt>
                <c:pt idx="1">
                  <c:v>2230.0179030848631</c:v>
                </c:pt>
                <c:pt idx="2">
                  <c:v>2209.9483540539736</c:v>
                </c:pt>
                <c:pt idx="3">
                  <c:v>2361.6165302366462</c:v>
                </c:pt>
                <c:pt idx="4">
                  <c:v>2332.9664258245225</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'D21'!$B$37</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'D21'!$C$37:$G$37</c:f>
              <c:numCache>
                <c:formatCode>#,##0.00</c:formatCode>
                <c:ptCount val="5"/>
                <c:pt idx="0">
                  <c:v>4679.3500000000004</c:v>
                </c:pt>
                <c:pt idx="1">
                  <c:v>4902.67</c:v>
                </c:pt>
                <c:pt idx="2">
                  <c:v>4881.9299999999994</c:v>
                </c:pt>
                <c:pt idx="3">
                  <c:v>5453.15</c:v>
                </c:pt>
                <c:pt idx="4">
                  <c:v>5393.23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'D21'!$B$38</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'D21'!$C$38:$G$38</c:f>
              <c:numCache>
                <c:formatCode>#,##0.00</c:formatCode>
                <c:ptCount val="5"/>
                <c:pt idx="0">
                  <c:v>2641.2750000000001</c:v>
                </c:pt>
                <c:pt idx="1">
                  <c:v>2579.1800000000003</c:v>
                </c:pt>
                <c:pt idx="2">
                  <c:v>2559.4274999999998</c:v>
                </c:pt>
                <c:pt idx="3">
                  <c:v>2466.81</c:v>
                </c:pt>
                <c:pt idx="4">
                  <c:v>2413.4558999999999</c:v>
                </c:pt>
              </c:numCache>
            </c:numRef>
          </c:val>
          <c:smooth val="0"/>
          <c:extLst>
            <c:ext xmlns:c16="http://schemas.microsoft.com/office/drawing/2014/chart" uri="{C3380CC4-5D6E-409C-BE32-E72D297353CC}">
              <c16:uniqueId val="{00000003-FA67-48E5-9A47-5E237A6AF270}"/>
            </c:ext>
          </c:extLst>
        </c:ser>
        <c:ser>
          <c:idx val="2"/>
          <c:order val="2"/>
          <c:tx>
            <c:strRef>
              <c:f>'D21'!$B$39</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'D21'!$C$39:$G$39</c:f>
              <c:numCache>
                <c:formatCode>#,##0.00</c:formatCode>
                <c:ptCount val="5"/>
                <c:pt idx="0">
                  <c:v>2856.45</c:v>
                </c:pt>
                <c:pt idx="1">
                  <c:v>2881.31</c:v>
                </c:pt>
                <c:pt idx="2">
                  <c:v>2886.88</c:v>
                </c:pt>
                <c:pt idx="3">
                  <c:v>3035.98</c:v>
                </c:pt>
                <c:pt idx="4">
                  <c:v>3014.5299999999997</c:v>
                </c:pt>
              </c:numCache>
            </c:numRef>
          </c:val>
          <c:smooth val="0"/>
          <c:extLst>
            <c:ext xmlns:c16="http://schemas.microsoft.com/office/drawing/2014/chart" uri="{C3380CC4-5D6E-409C-BE32-E72D297353CC}">
              <c16:uniqueId val="{00000004-FA67-48E5-9A47-5E237A6AF270}"/>
            </c:ext>
          </c:extLst>
        </c:ser>
        <c:ser>
          <c:idx val="3"/>
          <c:order val="3"/>
          <c:tx>
            <c:strRef>
              <c:f>'D21'!$B$40</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'D21'!$C$40:$G$40</c:f>
              <c:numCache>
                <c:formatCode>#,##0.00</c:formatCode>
                <c:ptCount val="5"/>
                <c:pt idx="0">
                  <c:v>1047.5967358115377</c:v>
                </c:pt>
                <c:pt idx="1">
                  <c:v>1119.6839813102522</c:v>
                </c:pt>
                <c:pt idx="2">
                  <c:v>1122.9997851866949</c:v>
                </c:pt>
                <c:pt idx="3">
                  <c:v>1264.3024899173861</c:v>
                </c:pt>
                <c:pt idx="4">
                  <c:v>1281.0158176016866</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48862510211307003"/>
        </c:manualLayout>
      </c:layout>
      <c:barChart>
        <c:barDir val="col"/>
        <c:grouping val="clustered"/>
        <c:varyColors val="0"/>
        <c:ser>
          <c:idx val="1"/>
          <c:order val="1"/>
          <c:tx>
            <c:strRef>
              <c:f>'D2'!$B$31</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IV</c:v>
                  </c:pt>
                </c:lvl>
                <c:lvl>
                  <c:pt idx="0">
                    <c:v>2023</c:v>
                  </c:pt>
                  <c:pt idx="4">
                    <c:v>2024</c:v>
                  </c:pt>
                </c:lvl>
              </c:multiLvlStrCache>
            </c:multiLvlStrRef>
          </c:cat>
          <c:val>
            <c:numRef>
              <c:f>'D2'!$C$31:$G$31</c:f>
              <c:numCache>
                <c:formatCode>0.0</c:formatCode>
                <c:ptCount val="5"/>
                <c:pt idx="0">
                  <c:v>43.853922090617878</c:v>
                </c:pt>
                <c:pt idx="1">
                  <c:v>34.694910771633317</c:v>
                </c:pt>
                <c:pt idx="2">
                  <c:v>32.38614065545201</c:v>
                </c:pt>
                <c:pt idx="3">
                  <c:v>32.611662318044495</c:v>
                </c:pt>
                <c:pt idx="4">
                  <c:v>35.857428202246894</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IV</c:v>
                  </c:pt>
                </c:lvl>
                <c:lvl>
                  <c:pt idx="0">
                    <c:v>2023</c:v>
                  </c:pt>
                  <c:pt idx="4">
                    <c:v>2024</c:v>
                  </c:pt>
                </c:lvl>
              </c:multiLvlStrCache>
            </c:multiLvlStrRef>
          </c:cat>
          <c:val>
            <c:numRef>
              <c:f>'D2'!$C$32:$G$32</c:f>
              <c:numCache>
                <c:formatCode>0.0</c:formatCode>
                <c:ptCount val="5"/>
                <c:pt idx="0">
                  <c:v>71.812619469490002</c:v>
                </c:pt>
                <c:pt idx="1">
                  <c:v>56.816241199954668</c:v>
                </c:pt>
                <c:pt idx="2">
                  <c:v>57.166581304030665</c:v>
                </c:pt>
                <c:pt idx="3">
                  <c:v>55.037034811864871</c:v>
                </c:pt>
                <c:pt idx="4">
                  <c:v>59.339036977191562</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IV</c:v>
                  </c:pt>
                </c:lvl>
                <c:lvl>
                  <c:pt idx="0">
                    <c:v>2023</c:v>
                  </c:pt>
                  <c:pt idx="4">
                    <c:v>2024</c:v>
                  </c:pt>
                </c:lvl>
              </c:multiLvlStrCache>
            </c:multiLvlStrRef>
          </c:cat>
          <c:val>
            <c:numRef>
              <c:f>'D2'!$C$30:$G$30</c:f>
              <c:numCache>
                <c:formatCode>0.0</c:formatCode>
                <c:ptCount val="5"/>
                <c:pt idx="0">
                  <c:v>115.69999999999999</c:v>
                </c:pt>
                <c:pt idx="1">
                  <c:v>91.5</c:v>
                </c:pt>
                <c:pt idx="2">
                  <c:v>89.6</c:v>
                </c:pt>
                <c:pt idx="3">
                  <c:v>87.6</c:v>
                </c:pt>
                <c:pt idx="4">
                  <c:v>95.199999999999989</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6980588284907262"/>
          <c:w val="0.90361147937487118"/>
          <c:h val="0.3013233490870678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'D22'!$B$35</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'D22'!$C$33:$G$34</c:f>
              <c:multiLvlStrCache>
                <c:ptCount val="5"/>
                <c:lvl>
                  <c:pt idx="0">
                    <c:v>I</c:v>
                  </c:pt>
                  <c:pt idx="1">
                    <c:v>II</c:v>
                  </c:pt>
                  <c:pt idx="2">
                    <c:v>III</c:v>
                  </c:pt>
                  <c:pt idx="3">
                    <c:v>IV</c:v>
                  </c:pt>
                  <c:pt idx="4">
                    <c:v>I</c:v>
                  </c:pt>
                </c:lvl>
                <c:lvl>
                  <c:pt idx="0">
                    <c:v>2023</c:v>
                  </c:pt>
                  <c:pt idx="4">
                    <c:v>2024</c:v>
                  </c:pt>
                </c:lvl>
              </c:multiLvlStrCache>
            </c:multiLvlStrRef>
          </c:cat>
          <c:val>
            <c:numRef>
              <c:f>'D22'!$C$35:$G$35</c:f>
              <c:numCache>
                <c:formatCode>#,##0.00</c:formatCode>
                <c:ptCount val="5"/>
                <c:pt idx="0">
                  <c:v>2859.95</c:v>
                </c:pt>
                <c:pt idx="1">
                  <c:v>2879.9</c:v>
                </c:pt>
                <c:pt idx="2">
                  <c:v>3013.8</c:v>
                </c:pt>
                <c:pt idx="3">
                  <c:v>3152.01</c:v>
                </c:pt>
                <c:pt idx="4">
                  <c:v>3009.02</c:v>
                </c:pt>
              </c:numCache>
            </c:numRef>
          </c:val>
          <c:smooth val="0"/>
          <c:extLst>
            <c:ext xmlns:c16="http://schemas.microsoft.com/office/drawing/2014/chart" uri="{C3380CC4-5D6E-409C-BE32-E72D297353CC}">
              <c16:uniqueId val="{00000000-BE09-4361-8CA1-476091CE1196}"/>
            </c:ext>
          </c:extLst>
        </c:ser>
        <c:ser>
          <c:idx val="1"/>
          <c:order val="1"/>
          <c:tx>
            <c:strRef>
              <c:f>'D22'!$B$36</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'D22'!$C$33:$G$34</c:f>
              <c:multiLvlStrCache>
                <c:ptCount val="5"/>
                <c:lvl>
                  <c:pt idx="0">
                    <c:v>I</c:v>
                  </c:pt>
                  <c:pt idx="1">
                    <c:v>II</c:v>
                  </c:pt>
                  <c:pt idx="2">
                    <c:v>III</c:v>
                  </c:pt>
                  <c:pt idx="3">
                    <c:v>IV</c:v>
                  </c:pt>
                  <c:pt idx="4">
                    <c:v>I</c:v>
                  </c:pt>
                </c:lvl>
                <c:lvl>
                  <c:pt idx="0">
                    <c:v>2023</c:v>
                  </c:pt>
                  <c:pt idx="4">
                    <c:v>2024</c:v>
                  </c:pt>
                </c:lvl>
              </c:multiLvlStrCache>
            </c:multiLvlStrRef>
          </c:cat>
          <c:val>
            <c:numRef>
              <c:f>'D22'!$C$36:$G$36</c:f>
              <c:numCache>
                <c:formatCode>#,##0.00</c:formatCode>
                <c:ptCount val="5"/>
                <c:pt idx="0">
                  <c:v>517.45000000000005</c:v>
                </c:pt>
                <c:pt idx="1">
                  <c:v>550.07000000000005</c:v>
                </c:pt>
                <c:pt idx="2">
                  <c:v>544.54</c:v>
                </c:pt>
                <c:pt idx="3">
                  <c:v>540.12</c:v>
                </c:pt>
                <c:pt idx="4">
                  <c:v>504.65</c:v>
                </c:pt>
              </c:numCache>
            </c:numRef>
          </c:val>
          <c:smooth val="0"/>
          <c:extLst>
            <c:ext xmlns:c16="http://schemas.microsoft.com/office/drawing/2014/chart" uri="{C3380CC4-5D6E-409C-BE32-E72D297353CC}">
              <c16:uniqueId val="{00000001-BE09-4361-8CA1-476091CE1196}"/>
            </c:ext>
          </c:extLst>
        </c:ser>
        <c:ser>
          <c:idx val="2"/>
          <c:order val="2"/>
          <c:tx>
            <c:strRef>
              <c:f>'D22'!$B$37</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'D22'!$C$33:$G$34</c:f>
              <c:multiLvlStrCache>
                <c:ptCount val="5"/>
                <c:lvl>
                  <c:pt idx="0">
                    <c:v>I</c:v>
                  </c:pt>
                  <c:pt idx="1">
                    <c:v>II</c:v>
                  </c:pt>
                  <c:pt idx="2">
                    <c:v>III</c:v>
                  </c:pt>
                  <c:pt idx="3">
                    <c:v>IV</c:v>
                  </c:pt>
                  <c:pt idx="4">
                    <c:v>I</c:v>
                  </c:pt>
                </c:lvl>
                <c:lvl>
                  <c:pt idx="0">
                    <c:v>2023</c:v>
                  </c:pt>
                  <c:pt idx="4">
                    <c:v>2024</c:v>
                  </c:pt>
                </c:lvl>
              </c:multiLvlStrCache>
            </c:multiLvlStrRef>
          </c:cat>
          <c:val>
            <c:numRef>
              <c:f>'D22'!$C$37:$G$37</c:f>
              <c:numCache>
                <c:formatCode>0.00</c:formatCode>
                <c:ptCount val="5"/>
                <c:pt idx="0">
                  <c:v>-33.92</c:v>
                </c:pt>
                <c:pt idx="1">
                  <c:v>-33.130000000000003</c:v>
                </c:pt>
                <c:pt idx="2">
                  <c:v>-36.840000000000003</c:v>
                </c:pt>
                <c:pt idx="3">
                  <c:v>-40.74</c:v>
                </c:pt>
                <c:pt idx="4">
                  <c:v>-24.54</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02880879075977"/>
          <c:y val="0.20925340162484954"/>
          <c:w val="0.28771384820362883"/>
          <c:h val="0.576172841707914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F1E9E4"/>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3451163683156643E-2"/>
                  <c:y val="-1.8980943344098795E-2"/>
                </c:manualLayout>
              </c:layout>
              <c:showLegendKey val="0"/>
              <c:showVal val="0"/>
              <c:showCatName val="1"/>
              <c:showSerName val="0"/>
              <c:showPercent val="1"/>
              <c:showBubbleSize val="0"/>
              <c:extLst>
                <c:ext xmlns:c15="http://schemas.microsoft.com/office/drawing/2012/chart" uri="{CE6537A1-D6FC-4f65-9D91-7224C49458BB}">
                  <c15:layout>
                    <c:manualLayout>
                      <c:w val="0.28433889064362577"/>
                      <c:h val="0.19054338625305245"/>
                    </c:manualLayout>
                  </c15:layout>
                </c:ext>
                <c:ext xmlns:c16="http://schemas.microsoft.com/office/drawing/2014/chart" uri="{C3380CC4-5D6E-409C-BE32-E72D297353CC}">
                  <c16:uniqueId val="{00000003-CC7E-46F0-BC3D-EF39B0C6934C}"/>
                </c:ext>
              </c:extLst>
            </c:dLbl>
            <c:dLbl>
              <c:idx val="2"/>
              <c:layout>
                <c:manualLayout>
                  <c:x val="-3.9501511474640948E-2"/>
                  <c:y val="0.18358045286712044"/>
                </c:manualLayout>
              </c:layout>
              <c:showLegendKey val="0"/>
              <c:showVal val="0"/>
              <c:showCatName val="1"/>
              <c:showSerName val="0"/>
              <c:showPercent val="1"/>
              <c:showBubbleSize val="0"/>
              <c:extLst>
                <c:ext xmlns:c15="http://schemas.microsoft.com/office/drawing/2012/chart" uri="{CE6537A1-D6FC-4f65-9D91-7224C49458BB}">
                  <c15:layout>
                    <c:manualLayout>
                      <c:w val="0.28729933530152357"/>
                      <c:h val="0.3115917186402174"/>
                    </c:manualLayout>
                  </c15:layout>
                </c:ext>
                <c:ext xmlns:c16="http://schemas.microsoft.com/office/drawing/2014/chart" uri="{C3380CC4-5D6E-409C-BE32-E72D297353CC}">
                  <c16:uniqueId val="{00000005-CC7E-46F0-BC3D-EF39B0C6934C}"/>
                </c:ext>
              </c:extLst>
            </c:dLbl>
            <c:dLbl>
              <c:idx val="3"/>
              <c:layout>
                <c:manualLayout>
                  <c:x val="-0.19319403775460942"/>
                  <c:y val="-6.977423372925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5"/>
              <c:layout>
                <c:manualLayout>
                  <c:x val="6.027687014653018E-2"/>
                  <c:y val="-0.215863945565764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6.4338609665831645E-2"/>
                  <c:y val="-9.8986894969616476E-2"/>
                </c:manualLayout>
              </c:layout>
              <c:showLegendKey val="0"/>
              <c:showVal val="0"/>
              <c:showCatName val="1"/>
              <c:showSerName val="0"/>
              <c:showPercent val="1"/>
              <c:showBubbleSize val="0"/>
              <c:extLst>
                <c:ext xmlns:c15="http://schemas.microsoft.com/office/drawing/2012/chart" uri="{CE6537A1-D6FC-4f65-9D91-7224C49458BB}">
                  <c15:layout>
                    <c:manualLayout>
                      <c:w val="0.25571665763805573"/>
                      <c:h val="0.30833085539840843"/>
                    </c:manualLayout>
                  </c15:layout>
                </c:ext>
                <c:ext xmlns:c16="http://schemas.microsoft.com/office/drawing/2014/chart" uri="{C3380CC4-5D6E-409C-BE32-E72D297353CC}">
                  <c16:uniqueId val="{0000000D-CC7E-46F0-BC3D-EF39B0C6934C}"/>
                </c:ext>
              </c:extLst>
            </c:dLbl>
            <c:dLbl>
              <c:idx val="7"/>
              <c:layout>
                <c:manualLayout>
                  <c:x val="0.10605036616611216"/>
                  <c:y val="7.9937226157646035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0F-CC7E-46F0-BC3D-EF39B0C6934C}"/>
                </c:ext>
              </c:extLst>
            </c:dLbl>
            <c:dLbl>
              <c:idx val="8"/>
              <c:showLegendKey val="0"/>
              <c:showVal val="0"/>
              <c:showCatName val="1"/>
              <c:showSerName val="0"/>
              <c:showPercent val="1"/>
              <c:showBubbleSize val="0"/>
              <c:extLst>
                <c:ext xmlns:c15="http://schemas.microsoft.com/office/drawing/2012/chart" uri="{CE6537A1-D6FC-4f65-9D91-7224C49458BB}">
                  <c15:layout>
                    <c:manualLayout>
                      <c:w val="0.17888925804403813"/>
                      <c:h val="0.23192417106776927"/>
                    </c:manualLayout>
                  </c15:layout>
                </c:ext>
                <c:ext xmlns:c16="http://schemas.microsoft.com/office/drawing/2014/chart" uri="{C3380CC4-5D6E-409C-BE32-E72D297353CC}">
                  <c16:uniqueId val="{00000011-CC7E-46F0-BC3D-EF39B0C6934C}"/>
                </c:ext>
              </c:extLst>
            </c:dLbl>
            <c:dLbl>
              <c:idx val="9"/>
              <c:layout>
                <c:manualLayout>
                  <c:x val="-5.4458347921742456E-3"/>
                  <c:y val="0.221422690492106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'D23'!$B$39:$B$48</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Transport și depozitare</c:v>
                </c:pt>
                <c:pt idx="6">
                  <c:v>Producția și furnizarea de energie electrică și termică, gaze, apă caldă și aer condiționat</c:v>
                </c:pt>
                <c:pt idx="7">
                  <c:v>Agricultura, silvicultura și pescuit</c:v>
                </c:pt>
                <c:pt idx="8">
                  <c:v>Activități de servicii administrative </c:v>
                </c:pt>
                <c:pt idx="9">
                  <c:v>Construcții</c:v>
                </c:pt>
              </c:strCache>
            </c:strRef>
          </c:cat>
          <c:val>
            <c:numRef>
              <c:f>'D23'!$C$39:$C$48</c:f>
              <c:numCache>
                <c:formatCode>#,##0.0</c:formatCode>
                <c:ptCount val="10"/>
                <c:pt idx="0">
                  <c:v>3.2</c:v>
                </c:pt>
                <c:pt idx="1">
                  <c:v>36.200000000000003</c:v>
                </c:pt>
                <c:pt idx="2">
                  <c:v>24.7</c:v>
                </c:pt>
                <c:pt idx="3">
                  <c:v>19.899999999999999</c:v>
                </c:pt>
                <c:pt idx="4">
                  <c:v>5.4</c:v>
                </c:pt>
                <c:pt idx="5">
                  <c:v>4.2</c:v>
                </c:pt>
                <c:pt idx="6">
                  <c:v>2.7</c:v>
                </c:pt>
                <c:pt idx="7">
                  <c:v>1.4</c:v>
                </c:pt>
                <c:pt idx="8">
                  <c:v>1.2</c:v>
                </c:pt>
                <c:pt idx="9">
                  <c:v>1.1000000000000001</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33926967182795"/>
          <c:y val="2.7274366082209477E-2"/>
          <c:w val="0.85944036357871378"/>
          <c:h val="0.74951624380285808"/>
        </c:manualLayout>
      </c:layout>
      <c:barChart>
        <c:barDir val="col"/>
        <c:grouping val="stacked"/>
        <c:varyColors val="0"/>
        <c:ser>
          <c:idx val="1"/>
          <c:order val="0"/>
          <c:tx>
            <c:strRef>
              <c:f>'D24'!$C$40</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'D24'!$D$40:$H$40</c:f>
              <c:numCache>
                <c:formatCode>0.0</c:formatCode>
                <c:ptCount val="5"/>
                <c:pt idx="0">
                  <c:v>46.5116825932447</c:v>
                </c:pt>
                <c:pt idx="1">
                  <c:v>43.62097908443355</c:v>
                </c:pt>
                <c:pt idx="2">
                  <c:v>39.330307536027071</c:v>
                </c:pt>
                <c:pt idx="3">
                  <c:v>41.100732571712278</c:v>
                </c:pt>
                <c:pt idx="4">
                  <c:v>36.081738265052252</c:v>
                </c:pt>
              </c:numCache>
            </c:numRef>
          </c:val>
          <c:extLst>
            <c:ext xmlns:c16="http://schemas.microsoft.com/office/drawing/2014/chart" uri="{C3380CC4-5D6E-409C-BE32-E72D297353CC}">
              <c16:uniqueId val="{00000000-4846-46EA-AF83-8A330D4277BA}"/>
            </c:ext>
          </c:extLst>
        </c:ser>
        <c:ser>
          <c:idx val="2"/>
          <c:order val="1"/>
          <c:tx>
            <c:strRef>
              <c:f>'D24'!$C$41</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'D24'!$D$41:$H$41</c:f>
              <c:numCache>
                <c:formatCode>0.0</c:formatCode>
                <c:ptCount val="5"/>
                <c:pt idx="0">
                  <c:v>53.488317406755293</c:v>
                </c:pt>
                <c:pt idx="1">
                  <c:v>56.37902091556645</c:v>
                </c:pt>
                <c:pt idx="2">
                  <c:v>60.669692463972922</c:v>
                </c:pt>
                <c:pt idx="3">
                  <c:v>58.899267428287729</c:v>
                </c:pt>
                <c:pt idx="4">
                  <c:v>63.918261734947755</c:v>
                </c:pt>
              </c:numCache>
            </c:numRef>
          </c:val>
          <c:extLst>
            <c:ext xmlns:c16="http://schemas.microsoft.com/office/drawing/2014/chart" uri="{C3380CC4-5D6E-409C-BE32-E72D297353CC}">
              <c16:uniqueId val="{00000001-4846-46EA-AF83-8A330D4277BA}"/>
            </c:ext>
          </c:extLst>
        </c:ser>
        <c:ser>
          <c:idx val="3"/>
          <c:order val="2"/>
          <c:tx>
            <c:strRef>
              <c:f>'D24'!$C$42</c:f>
              <c:strCache>
                <c:ptCount val="1"/>
                <c:pt idx="0">
                  <c:v>pe termen scurt</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'D24'!$D$42:$H$42</c:f>
              <c:numCache>
                <c:formatCode>#,##0.0;#,##0.0</c:formatCode>
                <c:ptCount val="5"/>
                <c:pt idx="0">
                  <c:v>-78.549350499159672</c:v>
                </c:pt>
                <c:pt idx="1">
                  <c:v>-78.588939229894066</c:v>
                </c:pt>
                <c:pt idx="2">
                  <c:v>-78.305928431386533</c:v>
                </c:pt>
                <c:pt idx="3">
                  <c:v>-78.52900053819296</c:v>
                </c:pt>
                <c:pt idx="4">
                  <c:v>-78.211492718865316</c:v>
                </c:pt>
              </c:numCache>
            </c:numRef>
          </c:val>
          <c:extLst>
            <c:ext xmlns:c16="http://schemas.microsoft.com/office/drawing/2014/chart" uri="{C3380CC4-5D6E-409C-BE32-E72D297353CC}">
              <c16:uniqueId val="{00000002-4846-46EA-AF83-8A330D4277BA}"/>
            </c:ext>
          </c:extLst>
        </c:ser>
        <c:ser>
          <c:idx val="4"/>
          <c:order val="3"/>
          <c:tx>
            <c:strRef>
              <c:f>'D24'!$C$43</c:f>
              <c:strCache>
                <c:ptCount val="1"/>
                <c:pt idx="0">
                  <c:v>pe termen lung</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'D24'!$D$43:$H$43</c:f>
              <c:numCache>
                <c:formatCode>#,##0.0;#,##0.0</c:formatCode>
                <c:ptCount val="5"/>
                <c:pt idx="0">
                  <c:v>-21.450649500840317</c:v>
                </c:pt>
                <c:pt idx="1">
                  <c:v>-21.411060770105916</c:v>
                </c:pt>
                <c:pt idx="2">
                  <c:v>-21.694071568613456</c:v>
                </c:pt>
                <c:pt idx="3">
                  <c:v>-21.470999461807043</c:v>
                </c:pt>
                <c:pt idx="4">
                  <c:v>-21.788507281134681</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sz="900"/>
                  <a:t>Pasive /</a:t>
                </a:r>
                <a:r>
                  <a:rPr lang="ro-RO" sz="900"/>
                  <a:t> </a:t>
                </a:r>
                <a:r>
                  <a:rPr lang="ru-RU" sz="900"/>
                  <a:t>Обязательства /</a:t>
                </a:r>
                <a:r>
                  <a:rPr lang="ro-RO" sz="900"/>
                  <a:t> </a:t>
                </a:r>
                <a:r>
                  <a:rPr lang="en-US" sz="900"/>
                  <a:t>Liabilities</a:t>
                </a:r>
                <a:r>
                  <a:rPr lang="ro-RO" sz="900"/>
                  <a:t>          </a:t>
                </a:r>
                <a:r>
                  <a:rPr lang="en-US" sz="900"/>
                  <a:t>Active /</a:t>
                </a:r>
                <a:r>
                  <a:rPr lang="ro-RO" sz="900"/>
                  <a:t> </a:t>
                </a:r>
                <a:r>
                  <a:rPr lang="ru-RU" sz="900"/>
                  <a:t>Активы /</a:t>
                </a:r>
                <a:r>
                  <a:rPr lang="ro-RO" sz="900"/>
                  <a:t> </a:t>
                </a:r>
                <a:r>
                  <a:rPr lang="en-US" sz="900"/>
                  <a:t>Assets</a:t>
                </a:r>
              </a:p>
            </c:rich>
          </c:tx>
          <c:layout>
            <c:manualLayout>
              <c:xMode val="edge"/>
              <c:yMode val="edge"/>
              <c:x val="3.5110701945942561E-2"/>
              <c:y val="8.4052992296049373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'D25'!$B$36</c:f>
              <c:strCache>
                <c:ptCount val="1"/>
                <c:pt idx="0">
                  <c:v>Pe termen scurt</c:v>
                </c:pt>
              </c:strCache>
            </c:strRef>
          </c:tx>
          <c:spPr>
            <a:solidFill>
              <a:schemeClr val="accent2"/>
            </a:solidFill>
            <a:ln>
              <a:noFill/>
            </a:ln>
            <a:effectLst/>
          </c:spPr>
          <c:invertIfNegative val="0"/>
          <c:cat>
            <c:multiLvlStrRef>
              <c:f>'D25'!$C$33:$G$34</c:f>
              <c:multiLvlStrCache>
                <c:ptCount val="5"/>
                <c:lvl>
                  <c:pt idx="0">
                    <c:v>I</c:v>
                  </c:pt>
                  <c:pt idx="1">
                    <c:v>II</c:v>
                  </c:pt>
                  <c:pt idx="2">
                    <c:v>III</c:v>
                  </c:pt>
                  <c:pt idx="3">
                    <c:v>IV</c:v>
                  </c:pt>
                  <c:pt idx="4">
                    <c:v>I</c:v>
                  </c:pt>
                </c:lvl>
                <c:lvl>
                  <c:pt idx="0">
                    <c:v>2023</c:v>
                  </c:pt>
                  <c:pt idx="4">
                    <c:v>2024</c:v>
                  </c:pt>
                </c:lvl>
              </c:multiLvlStrCache>
            </c:multiLvlStrRef>
          </c:cat>
          <c:val>
            <c:numRef>
              <c:f>'D25'!$C$36:$G$36</c:f>
              <c:numCache>
                <c:formatCode>#,##0.00</c:formatCode>
                <c:ptCount val="5"/>
                <c:pt idx="0">
                  <c:v>0.78</c:v>
                </c:pt>
                <c:pt idx="1">
                  <c:v>1.01</c:v>
                </c:pt>
                <c:pt idx="2">
                  <c:v>1.1499999999999999</c:v>
                </c:pt>
                <c:pt idx="3">
                  <c:v>1.2999999999999998</c:v>
                </c:pt>
                <c:pt idx="4">
                  <c:v>1.5</c:v>
                </c:pt>
              </c:numCache>
            </c:numRef>
          </c:val>
          <c:extLst>
            <c:ext xmlns:c16="http://schemas.microsoft.com/office/drawing/2014/chart" uri="{C3380CC4-5D6E-409C-BE32-E72D297353CC}">
              <c16:uniqueId val="{00000001-0BFB-41B0-803B-8C21A81F1563}"/>
            </c:ext>
          </c:extLst>
        </c:ser>
        <c:ser>
          <c:idx val="2"/>
          <c:order val="2"/>
          <c:tx>
            <c:strRef>
              <c:f>'D25'!$B$37</c:f>
              <c:strCache>
                <c:ptCount val="1"/>
                <c:pt idx="0">
                  <c:v>Pe termen lung</c:v>
                </c:pt>
              </c:strCache>
            </c:strRef>
          </c:tx>
          <c:spPr>
            <a:solidFill>
              <a:schemeClr val="accent3"/>
            </a:solidFill>
            <a:ln>
              <a:noFill/>
            </a:ln>
            <a:effectLst/>
          </c:spPr>
          <c:invertIfNegative val="0"/>
          <c:cat>
            <c:multiLvlStrRef>
              <c:f>'D25'!$C$33:$G$34</c:f>
              <c:multiLvlStrCache>
                <c:ptCount val="5"/>
                <c:lvl>
                  <c:pt idx="0">
                    <c:v>I</c:v>
                  </c:pt>
                  <c:pt idx="1">
                    <c:v>II</c:v>
                  </c:pt>
                  <c:pt idx="2">
                    <c:v>III</c:v>
                  </c:pt>
                  <c:pt idx="3">
                    <c:v>IV</c:v>
                  </c:pt>
                  <c:pt idx="4">
                    <c:v>I</c:v>
                  </c:pt>
                </c:lvl>
                <c:lvl>
                  <c:pt idx="0">
                    <c:v>2023</c:v>
                  </c:pt>
                  <c:pt idx="4">
                    <c:v>2024</c:v>
                  </c:pt>
                </c:lvl>
              </c:multiLvlStrCache>
            </c:multiLvlStrRef>
          </c:cat>
          <c:val>
            <c:numRef>
              <c:f>'D25'!$C$37:$G$37</c:f>
              <c:numCache>
                <c:formatCode>#,##0.00</c:formatCode>
                <c:ptCount val="5"/>
                <c:pt idx="0">
                  <c:v>3476.1899999999996</c:v>
                </c:pt>
                <c:pt idx="1">
                  <c:v>3573.0000000000005</c:v>
                </c:pt>
                <c:pt idx="2">
                  <c:v>3346.36</c:v>
                </c:pt>
                <c:pt idx="3">
                  <c:v>3819.2199999999993</c:v>
                </c:pt>
                <c:pt idx="4">
                  <c:v>3726.33</c:v>
                </c:pt>
              </c:numCache>
            </c:numRef>
          </c:val>
          <c:extLst>
            <c:ext xmlns:c16="http://schemas.microsoft.com/office/drawing/2014/chart" uri="{C3380CC4-5D6E-409C-BE32-E72D297353CC}">
              <c16:uniqueId val="{00000002-0BFB-41B0-803B-8C21A81F1563}"/>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'D25'!$B$35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cat>
            <c:multiLvlStrRef>
              <c:f>'D25'!$C$33:$G$34</c:f>
              <c:multiLvlStrCache>
                <c:ptCount val="5"/>
                <c:lvl>
                  <c:pt idx="0">
                    <c:v>I</c:v>
                  </c:pt>
                  <c:pt idx="1">
                    <c:v>II</c:v>
                  </c:pt>
                  <c:pt idx="2">
                    <c:v>III</c:v>
                  </c:pt>
                  <c:pt idx="3">
                    <c:v>IV</c:v>
                  </c:pt>
                  <c:pt idx="4">
                    <c:v>I</c:v>
                  </c:pt>
                </c:lvl>
                <c:lvl>
                  <c:pt idx="0">
                    <c:v>2023</c:v>
                  </c:pt>
                  <c:pt idx="4">
                    <c:v>2024</c:v>
                  </c:pt>
                </c:lvl>
              </c:multiLvlStrCache>
            </c:multiLvlStrRef>
          </c:cat>
          <c:val>
            <c:numRef>
              <c:f>'D25'!$C$35:$G$35</c:f>
              <c:numCache>
                <c:formatCode>#,##0.00</c:formatCode>
                <c:ptCount val="5"/>
                <c:pt idx="0">
                  <c:v>3476.97</c:v>
                </c:pt>
                <c:pt idx="1">
                  <c:v>3574.0100000000007</c:v>
                </c:pt>
                <c:pt idx="2">
                  <c:v>3347.51</c:v>
                </c:pt>
                <c:pt idx="3">
                  <c:v>3820.5199999999995</c:v>
                </c:pt>
                <c:pt idx="4">
                  <c:v>3727.83</c:v>
                </c:pt>
              </c:numCache>
            </c:numRef>
          </c:val>
          <c:smooth val="0"/>
          <c:extLst>
            <c:ext xmlns:c16="http://schemas.microsoft.com/office/drawing/2014/chart" uri="{C3380CC4-5D6E-409C-BE32-E72D297353CC}">
              <c16:uniqueId val="{00000000-0BFB-41B0-803B-8C21A81F1563}"/>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2981348004498745"/>
          <c:w val="0.95536111111111111"/>
          <c:h val="0.1424088464638869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0.13894569000249052"/>
                  <c:y val="0.155607197923616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4.0917737134612386E-2"/>
                  <c:y val="7.65306327416125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'D25'!$I$35:$I$37</c:f>
              <c:strCache>
                <c:ptCount val="3"/>
                <c:pt idx="0">
                  <c:v>Împrumuturi</c:v>
                </c:pt>
                <c:pt idx="1">
                  <c:v>Alocări de DST</c:v>
                </c:pt>
                <c:pt idx="2">
                  <c:v>Alte </c:v>
                </c:pt>
              </c:strCache>
            </c:strRef>
          </c:cat>
          <c:val>
            <c:numRef>
              <c:f>'D25'!$J$35:$J$37</c:f>
              <c:numCache>
                <c:formatCode>#,##0.00</c:formatCode>
                <c:ptCount val="3"/>
                <c:pt idx="0">
                  <c:v>3351.74</c:v>
                </c:pt>
                <c:pt idx="1">
                  <c:v>374.59</c:v>
                </c:pt>
                <c:pt idx="2">
                  <c:v>1.5</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49359877982928E-2"/>
          <c:y val="6.4836719657093284E-2"/>
          <c:w val="0.9126856112682884"/>
          <c:h val="0.76913487813807335"/>
        </c:manualLayout>
      </c:layout>
      <c:barChart>
        <c:barDir val="col"/>
        <c:grouping val="stacked"/>
        <c:varyColors val="0"/>
        <c:ser>
          <c:idx val="0"/>
          <c:order val="0"/>
          <c:tx>
            <c:strRef>
              <c:f>'D26'!$B$33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'D26'!$C$33:$G$33</c:f>
              <c:numCache>
                <c:formatCode>0.0</c:formatCode>
                <c:ptCount val="5"/>
                <c:pt idx="0">
                  <c:v>30.099999999999998</c:v>
                </c:pt>
                <c:pt idx="1">
                  <c:v>31.4</c:v>
                </c:pt>
                <c:pt idx="2">
                  <c:v>32.4</c:v>
                </c:pt>
                <c:pt idx="3">
                  <c:v>30.8</c:v>
                </c:pt>
                <c:pt idx="4">
                  <c:v>30.599999999999998</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0-929F-44E1-8CC5-9F305734112A}"/>
            </c:ext>
          </c:extLst>
        </c:ser>
        <c:ser>
          <c:idx val="1"/>
          <c:order val="1"/>
          <c:tx>
            <c:strRef>
              <c:f>'D26'!$B$34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'D26'!$C$34:$G$34</c:f>
              <c:numCache>
                <c:formatCode>0.0</c:formatCode>
                <c:ptCount val="5"/>
                <c:pt idx="0">
                  <c:v>27</c:v>
                </c:pt>
                <c:pt idx="1">
                  <c:v>26.1</c:v>
                </c:pt>
                <c:pt idx="2">
                  <c:v>30.599999999999998</c:v>
                </c:pt>
                <c:pt idx="3">
                  <c:v>28.000000000000004</c:v>
                </c:pt>
                <c:pt idx="4">
                  <c:v>28.199999999999996</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1-929F-44E1-8CC5-9F305734112A}"/>
            </c:ext>
          </c:extLst>
        </c:ser>
        <c:ser>
          <c:idx val="2"/>
          <c:order val="2"/>
          <c:tx>
            <c:strRef>
              <c:f>'D26'!$B$35</c:f>
              <c:strCache>
                <c:ptCount val="1"/>
                <c:pt idx="0">
                  <c:v>BEI</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'D26'!$C$35:$G$35</c:f>
              <c:numCache>
                <c:formatCode>0.0</c:formatCode>
                <c:ptCount val="5"/>
                <c:pt idx="0">
                  <c:v>12.7</c:v>
                </c:pt>
                <c:pt idx="1">
                  <c:v>12.4</c:v>
                </c:pt>
                <c:pt idx="2">
                  <c:v>12.8</c:v>
                </c:pt>
                <c:pt idx="3">
                  <c:v>11.799999999999999</c:v>
                </c:pt>
                <c:pt idx="4">
                  <c:v>12.1</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2-929F-44E1-8CC5-9F305734112A}"/>
            </c:ext>
          </c:extLst>
        </c:ser>
        <c:ser>
          <c:idx val="3"/>
          <c:order val="3"/>
          <c:tx>
            <c:strRef>
              <c:f>'D26'!$B$37</c:f>
              <c:strCache>
                <c:ptCount val="1"/>
                <c:pt idx="0">
                  <c:v>Comisia Europeană</c:v>
                </c:pt>
              </c:strCache>
            </c:strRef>
          </c:tx>
          <c:spPr>
            <a:solidFill>
              <a:srgbClr val="D9B28B"/>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'D26'!$C$37:$G$37</c:f>
              <c:numCache>
                <c:formatCode>0.0</c:formatCode>
                <c:ptCount val="5"/>
                <c:pt idx="0">
                  <c:v>5.5</c:v>
                </c:pt>
                <c:pt idx="1">
                  <c:v>6.6000000000000005</c:v>
                </c:pt>
                <c:pt idx="2">
                  <c:v>6.8000000000000007</c:v>
                </c:pt>
                <c:pt idx="3">
                  <c:v>7.7</c:v>
                </c:pt>
                <c:pt idx="4">
                  <c:v>7.7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3-929F-44E1-8CC5-9F305734112A}"/>
            </c:ext>
          </c:extLst>
        </c:ser>
        <c:ser>
          <c:idx val="4"/>
          <c:order val="4"/>
          <c:tx>
            <c:strRef>
              <c:f>'D26'!$B$36</c:f>
              <c:strCache>
                <c:ptCount val="1"/>
                <c:pt idx="0">
                  <c:v>BERD</c:v>
                </c:pt>
              </c:strCache>
            </c:strRef>
          </c:tx>
          <c:spPr>
            <a:solidFill>
              <a:srgbClr val="F7EEE5"/>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'D26'!$C$36:$G$36</c:f>
              <c:numCache>
                <c:formatCode>0.0</c:formatCode>
                <c:ptCount val="5"/>
                <c:pt idx="0">
                  <c:v>14.799999999999999</c:v>
                </c:pt>
                <c:pt idx="1">
                  <c:v>13.600000000000001</c:v>
                </c:pt>
                <c:pt idx="2">
                  <c:v>7.1999999999999993</c:v>
                </c:pt>
                <c:pt idx="3">
                  <c:v>8.9</c:v>
                </c:pt>
                <c:pt idx="4">
                  <c:v>8.6999999999999993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4-929F-44E1-8CC5-9F305734112A}"/>
            </c:ext>
          </c:extLst>
        </c:ser>
        <c:ser>
          <c:idx val="5"/>
          <c:order val="5"/>
          <c:tx>
            <c:strRef>
              <c:f>'D26'!$B$38</c:f>
              <c:strCache>
                <c:ptCount val="1"/>
                <c:pt idx="0">
                  <c:v>FIDA</c:v>
                </c:pt>
              </c:strCache>
            </c:strRef>
          </c:tx>
          <c:spPr>
            <a:solidFill>
              <a:srgbClr val="BFBFBF"/>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'D26'!$C$38:$G$38</c:f>
              <c:numCache>
                <c:formatCode>0.0</c:formatCode>
                <c:ptCount val="5"/>
                <c:pt idx="0">
                  <c:v>2.1</c:v>
                </c:pt>
                <c:pt idx="1">
                  <c:v>2</c:v>
                </c:pt>
                <c:pt idx="2">
                  <c:v>2.1999999999999997</c:v>
                </c:pt>
                <c:pt idx="3">
                  <c:v>2</c:v>
                </c:pt>
                <c:pt idx="4">
                  <c:v>2</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5-929F-44E1-8CC5-9F305734112A}"/>
            </c:ext>
          </c:extLst>
        </c:ser>
        <c:ser>
          <c:idx val="6"/>
          <c:order val="6"/>
          <c:tx>
            <c:strRef>
              <c:f>'D26'!$B$39</c:f>
              <c:strCache>
                <c:ptCount val="1"/>
                <c:pt idx="0">
                  <c:v>Alți creditori</c:v>
                </c:pt>
              </c:strCache>
            </c:strRef>
          </c:tx>
          <c:spPr>
            <a:solidFill>
              <a:srgbClr val="A6A6A6"/>
            </a:solidFill>
            <a:ln w="15875">
              <a:noFill/>
            </a:ln>
            <a:effectLst/>
          </c:spPr>
          <c:invertIfNegative val="0"/>
          <c:val>
            <c:numRef>
              <c:f>'D26'!$C$39:$G$39</c:f>
              <c:numCache>
                <c:formatCode>0.0</c:formatCode>
                <c:ptCount val="5"/>
                <c:pt idx="0">
                  <c:v>7.7999999999999954</c:v>
                </c:pt>
                <c:pt idx="1">
                  <c:v>7.8999999999999959</c:v>
                </c:pt>
                <c:pt idx="2">
                  <c:v>8.0000000000000071</c:v>
                </c:pt>
                <c:pt idx="3">
                  <c:v>10.799999999999983</c:v>
                </c:pt>
                <c:pt idx="4">
                  <c:v>10.700000000000003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9.9017501682023543E-2"/>
          <c:y val="0.85547686648723287"/>
          <c:w val="0.89085372337019442"/>
          <c:h val="0.123904571232668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'D27'!$B$36</c:f>
              <c:strCache>
                <c:ptCount val="1"/>
                <c:pt idx="0">
                  <c:v>Pe termen scurt</c:v>
                </c:pt>
              </c:strCache>
            </c:strRef>
          </c:tx>
          <c:spPr>
            <a:solidFill>
              <a:schemeClr val="accent2"/>
            </a:solidFill>
            <a:ln>
              <a:noFill/>
            </a:ln>
            <a:effectLst/>
          </c:spPr>
          <c:invertIfNegative val="0"/>
          <c:cat>
            <c:multiLvlStrRef>
              <c:f>'D27'!$C$33:$G$34</c:f>
              <c:multiLvlStrCache>
                <c:ptCount val="5"/>
                <c:lvl>
                  <c:pt idx="0">
                    <c:v>I</c:v>
                  </c:pt>
                  <c:pt idx="1">
                    <c:v>II</c:v>
                  </c:pt>
                  <c:pt idx="2">
                    <c:v>III</c:v>
                  </c:pt>
                  <c:pt idx="3">
                    <c:v>IV</c:v>
                  </c:pt>
                  <c:pt idx="4">
                    <c:v>I</c:v>
                  </c:pt>
                </c:lvl>
                <c:lvl>
                  <c:pt idx="0">
                    <c:v>2023</c:v>
                  </c:pt>
                  <c:pt idx="4">
                    <c:v>2024</c:v>
                  </c:pt>
                </c:lvl>
              </c:multiLvlStrCache>
            </c:multiLvlStrRef>
          </c:cat>
          <c:val>
            <c:numRef>
              <c:f>'D27'!$C$36:$G$36</c:f>
              <c:numCache>
                <c:formatCode>#,##0.00</c:formatCode>
                <c:ptCount val="5"/>
                <c:pt idx="0">
                  <c:v>2855.6699999999996</c:v>
                </c:pt>
                <c:pt idx="1">
                  <c:v>2880.2999999999997</c:v>
                </c:pt>
                <c:pt idx="2">
                  <c:v>2885.73</c:v>
                </c:pt>
                <c:pt idx="3">
                  <c:v>3034.68</c:v>
                </c:pt>
                <c:pt idx="4">
                  <c:v>3013.0299999999997</c:v>
                </c:pt>
              </c:numCache>
            </c:numRef>
          </c:val>
          <c:extLst>
            <c:ext xmlns:c16="http://schemas.microsoft.com/office/drawing/2014/chart" uri="{C3380CC4-5D6E-409C-BE32-E72D297353CC}">
              <c16:uniqueId val="{00000000-49A8-4B53-B013-3102B9A3BD46}"/>
            </c:ext>
          </c:extLst>
        </c:ser>
        <c:ser>
          <c:idx val="2"/>
          <c:order val="2"/>
          <c:tx>
            <c:strRef>
              <c:f>'D27'!$B$37</c:f>
              <c:strCache>
                <c:ptCount val="1"/>
                <c:pt idx="0">
                  <c:v>Pe termen lung</c:v>
                </c:pt>
              </c:strCache>
            </c:strRef>
          </c:tx>
          <c:spPr>
            <a:solidFill>
              <a:schemeClr val="accent3"/>
            </a:solidFill>
            <a:ln>
              <a:noFill/>
            </a:ln>
            <a:effectLst/>
          </c:spPr>
          <c:invertIfNegative val="0"/>
          <c:cat>
            <c:multiLvlStrRef>
              <c:f>'D27'!$C$33:$G$34</c:f>
              <c:multiLvlStrCache>
                <c:ptCount val="5"/>
                <c:lvl>
                  <c:pt idx="0">
                    <c:v>I</c:v>
                  </c:pt>
                  <c:pt idx="1">
                    <c:v>II</c:v>
                  </c:pt>
                  <c:pt idx="2">
                    <c:v>III</c:v>
                  </c:pt>
                  <c:pt idx="3">
                    <c:v>IV</c:v>
                  </c:pt>
                  <c:pt idx="4">
                    <c:v>I</c:v>
                  </c:pt>
                </c:lvl>
                <c:lvl>
                  <c:pt idx="0">
                    <c:v>2023</c:v>
                  </c:pt>
                  <c:pt idx="4">
                    <c:v>2024</c:v>
                  </c:pt>
                </c:lvl>
              </c:multiLvlStrCache>
            </c:multiLvlStrRef>
          </c:cat>
          <c:val>
            <c:numRef>
              <c:f>'D27'!$C$37:$G$37</c:f>
              <c:numCache>
                <c:formatCode>#,##0.00</c:formatCode>
                <c:ptCount val="5"/>
                <c:pt idx="0">
                  <c:v>3616.39</c:v>
                </c:pt>
                <c:pt idx="1">
                  <c:v>3581.9999999999995</c:v>
                </c:pt>
                <c:pt idx="2">
                  <c:v>3529.6300000000006</c:v>
                </c:pt>
                <c:pt idx="3">
                  <c:v>3610.4500000000003</c:v>
                </c:pt>
                <c:pt idx="4">
                  <c:v>3582.8099999999986</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'D27'!$B$35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cat>
            <c:multiLvlStrRef>
              <c:f>'D27'!$C$33:$G$34</c:f>
              <c:multiLvlStrCache>
                <c:ptCount val="5"/>
                <c:lvl>
                  <c:pt idx="0">
                    <c:v>I</c:v>
                  </c:pt>
                  <c:pt idx="1">
                    <c:v>II</c:v>
                  </c:pt>
                  <c:pt idx="2">
                    <c:v>III</c:v>
                  </c:pt>
                  <c:pt idx="3">
                    <c:v>IV</c:v>
                  </c:pt>
                  <c:pt idx="4">
                    <c:v>I</c:v>
                  </c:pt>
                </c:lvl>
                <c:lvl>
                  <c:pt idx="0">
                    <c:v>2023</c:v>
                  </c:pt>
                  <c:pt idx="4">
                    <c:v>2024</c:v>
                  </c:pt>
                </c:lvl>
              </c:multiLvlStrCache>
            </c:multiLvlStrRef>
          </c:cat>
          <c:val>
            <c:numRef>
              <c:f>'D27'!$C$35:$G$35</c:f>
              <c:numCache>
                <c:formatCode>#,##0.00</c:formatCode>
                <c:ptCount val="5"/>
                <c:pt idx="0">
                  <c:v>6472.0599999999995</c:v>
                </c:pt>
                <c:pt idx="1">
                  <c:v>6462.2999999999993</c:v>
                </c:pt>
                <c:pt idx="2">
                  <c:v>6415.3600000000006</c:v>
                </c:pt>
                <c:pt idx="3">
                  <c:v>6645.13</c:v>
                </c:pt>
                <c:pt idx="4">
                  <c:v>6595.8399999999983</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65612257102233873"/>
          <c:w val="0.95536111111111111"/>
          <c:h val="0.3160997554865357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7-E57D-4D26-9BA1-76AA8C9B4F8F}"/>
              </c:ext>
            </c:extLst>
          </c:dPt>
          <c:dPt>
            <c:idx val="4"/>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07-61FD-4758-AD22-CAA7A17BCE74}"/>
              </c:ext>
            </c:extLst>
          </c:dPt>
          <c:dLbls>
            <c:dLbl>
              <c:idx val="0"/>
              <c:layout>
                <c:manualLayout>
                  <c:x val="-0.15661988961381243"/>
                  <c:y val="0.125977590116661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0.11289766818921114"/>
                  <c:y val="-0.173469434214321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2.0946353379372014E-2"/>
                  <c:y val="0.1709184131229345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4"/>
              <c:layout>
                <c:manualLayout>
                  <c:x val="0.25396809322320701"/>
                  <c:y val="6.8027229103655553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54497360330297118"/>
                      <c:h val="0.19557828367300972"/>
                    </c:manualLayout>
                  </c15:layout>
                </c:ext>
                <c:ext xmlns:c16="http://schemas.microsoft.com/office/drawing/2014/chart" uri="{C3380CC4-5D6E-409C-BE32-E72D297353CC}">
                  <c16:uniqueId val="{00000007-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'D27'!$I$34:$I$38</c:f>
              <c:strCache>
                <c:ptCount val="5"/>
                <c:pt idx="0">
                  <c:v>Credite comerciale şi avansuri</c:v>
                </c:pt>
                <c:pt idx="1">
                  <c:v>Împrumuturi</c:v>
                </c:pt>
                <c:pt idx="2">
                  <c:v>Angajamentele aferente datoriei întreprinderilor cu investiţii directe față de investitorii lor direcți</c:v>
                </c:pt>
                <c:pt idx="3">
                  <c:v>Numerar şi depozite</c:v>
                </c:pt>
                <c:pt idx="4">
                  <c:v>Alte angajamente aferente datoriei</c:v>
                </c:pt>
              </c:strCache>
            </c:strRef>
          </c:cat>
          <c:val>
            <c:numRef>
              <c:f>'D27'!$J$34:$J$38</c:f>
              <c:numCache>
                <c:formatCode>0.0%</c:formatCode>
                <c:ptCount val="5"/>
                <c:pt idx="0">
                  <c:v>0.374</c:v>
                </c:pt>
                <c:pt idx="1">
                  <c:v>0.309</c:v>
                </c:pt>
                <c:pt idx="2">
                  <c:v>0.28199999999999997</c:v>
                </c:pt>
                <c:pt idx="3">
                  <c:v>2.8000000000000001E-2</c:v>
                </c:pt>
                <c:pt idx="4">
                  <c:v>7.0000000000000001E-3</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'D28'!$B$35</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'D28'!$C$34:$G$34</c:f>
              <c:strCache>
                <c:ptCount val="5"/>
                <c:pt idx="0">
                  <c:v>2023-I</c:v>
                </c:pt>
                <c:pt idx="1">
                  <c:v>2023-II</c:v>
                </c:pt>
                <c:pt idx="2">
                  <c:v>2023-III</c:v>
                </c:pt>
                <c:pt idx="3">
                  <c:v>2023-IV</c:v>
                </c:pt>
                <c:pt idx="4">
                  <c:v>2023-I</c:v>
                </c:pt>
              </c:strCache>
            </c:strRef>
          </c:cat>
          <c:val>
            <c:numRef>
              <c:f>'D28'!$C$35:$G$35</c:f>
              <c:numCache>
                <c:formatCode>#,##0.00</c:formatCode>
                <c:ptCount val="5"/>
                <c:pt idx="0">
                  <c:v>3676.3195587892169</c:v>
                </c:pt>
                <c:pt idx="1">
                  <c:v>3718.3895587892171</c:v>
                </c:pt>
                <c:pt idx="2">
                  <c:v>3723.6095587892173</c:v>
                </c:pt>
                <c:pt idx="3">
                  <c:v>3867.1395587892175</c:v>
                </c:pt>
                <c:pt idx="4">
                  <c:v>3872.429558789217</c:v>
                </c:pt>
              </c:numCache>
            </c:numRef>
          </c:val>
          <c:extLst>
            <c:ext xmlns:c16="http://schemas.microsoft.com/office/drawing/2014/chart" uri="{C3380CC4-5D6E-409C-BE32-E72D297353CC}">
              <c16:uniqueId val="{00000000-747D-428A-A218-0E5D489D3595}"/>
            </c:ext>
          </c:extLst>
        </c:ser>
        <c:ser>
          <c:idx val="1"/>
          <c:order val="1"/>
          <c:tx>
            <c:strRef>
              <c:f>'D28'!$B$36</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'D28'!$C$34:$G$34</c:f>
              <c:strCache>
                <c:ptCount val="5"/>
                <c:pt idx="0">
                  <c:v>2023-I</c:v>
                </c:pt>
                <c:pt idx="1">
                  <c:v>2023-II</c:v>
                </c:pt>
                <c:pt idx="2">
                  <c:v>2023-III</c:v>
                </c:pt>
                <c:pt idx="3">
                  <c:v>2023-IV</c:v>
                </c:pt>
                <c:pt idx="4">
                  <c:v>2023-I</c:v>
                </c:pt>
              </c:strCache>
            </c:strRef>
          </c:cat>
          <c:val>
            <c:numRef>
              <c:f>'D28'!$C$36:$G$36</c:f>
              <c:numCache>
                <c:formatCode>#,##0.00</c:formatCode>
                <c:ptCount val="5"/>
                <c:pt idx="0">
                  <c:v>1899.1599999999999</c:v>
                </c:pt>
                <c:pt idx="1">
                  <c:v>1888.68</c:v>
                </c:pt>
                <c:pt idx="2">
                  <c:v>1846.1200000000001</c:v>
                </c:pt>
                <c:pt idx="3">
                  <c:v>1882.47</c:v>
                </c:pt>
                <c:pt idx="4">
                  <c:v>1856.73</c:v>
                </c:pt>
              </c:numCache>
            </c:numRef>
          </c:val>
          <c:extLst>
            <c:ext xmlns:c16="http://schemas.microsoft.com/office/drawing/2014/chart" uri="{C3380CC4-5D6E-409C-BE32-E72D297353CC}">
              <c16:uniqueId val="{00000001-747D-428A-A218-0E5D489D3595}"/>
            </c:ext>
          </c:extLst>
        </c:ser>
        <c:ser>
          <c:idx val="2"/>
          <c:order val="2"/>
          <c:tx>
            <c:strRef>
              <c:f>'D28'!$B$37</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'D28'!$C$34:$G$34</c:f>
              <c:strCache>
                <c:ptCount val="5"/>
                <c:pt idx="0">
                  <c:v>2023-I</c:v>
                </c:pt>
                <c:pt idx="1">
                  <c:v>2023-II</c:v>
                </c:pt>
                <c:pt idx="2">
                  <c:v>2023-III</c:v>
                </c:pt>
                <c:pt idx="3">
                  <c:v>2023-IV</c:v>
                </c:pt>
                <c:pt idx="4">
                  <c:v>2023-I</c:v>
                </c:pt>
              </c:strCache>
            </c:strRef>
          </c:cat>
          <c:val>
            <c:numRef>
              <c:f>'D28'!$C$37:$G$37</c:f>
              <c:numCache>
                <c:formatCode>#,##0.00</c:formatCode>
                <c:ptCount val="5"/>
                <c:pt idx="0">
                  <c:v>522.41</c:v>
                </c:pt>
                <c:pt idx="1">
                  <c:v>463.74</c:v>
                </c:pt>
                <c:pt idx="2">
                  <c:v>456.67</c:v>
                </c:pt>
                <c:pt idx="3">
                  <c:v>512.73</c:v>
                </c:pt>
                <c:pt idx="4">
                  <c:v>482.05</c:v>
                </c:pt>
              </c:numCache>
            </c:numRef>
          </c:val>
          <c:extLst>
            <c:ext xmlns:c16="http://schemas.microsoft.com/office/drawing/2014/chart" uri="{C3380CC4-5D6E-409C-BE32-E72D297353CC}">
              <c16:uniqueId val="{00000002-747D-428A-A218-0E5D489D3595}"/>
            </c:ext>
          </c:extLst>
        </c:ser>
        <c:ser>
          <c:idx val="3"/>
          <c:order val="3"/>
          <c:tx>
            <c:strRef>
              <c:f>'D28'!$B$38</c:f>
              <c:strCache>
                <c:ptCount val="1"/>
                <c:pt idx="0">
                  <c:v>Alte societăţi financiare</c:v>
                </c:pt>
              </c:strCache>
            </c:strRef>
          </c:tx>
          <c:spPr>
            <a:solidFill>
              <a:srgbClr val="F8F0E8"/>
            </a:solidFill>
            <a:ln w="15875">
              <a:noFill/>
            </a:ln>
            <a:effectLst/>
          </c:spPr>
          <c:invertIfNegative val="0"/>
          <c:cat>
            <c:strRef>
              <c:f>'D28'!$C$34:$G$34</c:f>
              <c:strCache>
                <c:ptCount val="5"/>
                <c:pt idx="0">
                  <c:v>2023-I</c:v>
                </c:pt>
                <c:pt idx="1">
                  <c:v>2023-II</c:v>
                </c:pt>
                <c:pt idx="2">
                  <c:v>2023-III</c:v>
                </c:pt>
                <c:pt idx="3">
                  <c:v>2023-IV</c:v>
                </c:pt>
                <c:pt idx="4">
                  <c:v>2023-I</c:v>
                </c:pt>
              </c:strCache>
            </c:strRef>
          </c:cat>
          <c:val>
            <c:numRef>
              <c:f>'D28'!$C$38:$G$38</c:f>
              <c:numCache>
                <c:formatCode>#,##0.00</c:formatCode>
                <c:ptCount val="5"/>
                <c:pt idx="0">
                  <c:v>306.85000000000002</c:v>
                </c:pt>
                <c:pt idx="1">
                  <c:v>322.83999999999997</c:v>
                </c:pt>
                <c:pt idx="2">
                  <c:v>319.3</c:v>
                </c:pt>
                <c:pt idx="3">
                  <c:v>310.77000000000004</c:v>
                </c:pt>
                <c:pt idx="4">
                  <c:v>311.10000000000002</c:v>
                </c:pt>
              </c:numCache>
            </c:numRef>
          </c:val>
          <c:extLst>
            <c:ext xmlns:c16="http://schemas.microsoft.com/office/drawing/2014/chart" uri="{C3380CC4-5D6E-409C-BE32-E72D297353CC}">
              <c16:uniqueId val="{00000003-747D-428A-A218-0E5D489D3595}"/>
            </c:ext>
          </c:extLst>
        </c:ser>
        <c:ser>
          <c:idx val="4"/>
          <c:order val="4"/>
          <c:tx>
            <c:strRef>
              <c:f>'D28'!$B$39</c:f>
              <c:strCache>
                <c:ptCount val="1"/>
                <c:pt idx="0">
                  <c:v>Gospodăriile populaţiei şi IFSLSGP</c:v>
                </c:pt>
              </c:strCache>
            </c:strRef>
          </c:tx>
          <c:spPr>
            <a:solidFill>
              <a:srgbClr val="5C3D1E"/>
            </a:solidFill>
            <a:ln w="15875">
              <a:noFill/>
            </a:ln>
            <a:effectLst/>
          </c:spPr>
          <c:invertIfNegative val="0"/>
          <c:cat>
            <c:strRef>
              <c:f>'D28'!$C$34:$G$34</c:f>
              <c:strCache>
                <c:ptCount val="5"/>
                <c:pt idx="0">
                  <c:v>2023-I</c:v>
                </c:pt>
                <c:pt idx="1">
                  <c:v>2023-II</c:v>
                </c:pt>
                <c:pt idx="2">
                  <c:v>2023-III</c:v>
                </c:pt>
                <c:pt idx="3">
                  <c:v>2023-IV</c:v>
                </c:pt>
                <c:pt idx="4">
                  <c:v>2023-I</c:v>
                </c:pt>
              </c:strCache>
            </c:strRef>
          </c:cat>
          <c:val>
            <c:numRef>
              <c:f>'D28'!$C$39:$G$39</c:f>
              <c:numCache>
                <c:formatCode>#,##0.00</c:formatCode>
                <c:ptCount val="5"/>
                <c:pt idx="0">
                  <c:v>67.320441210782732</c:v>
                </c:pt>
                <c:pt idx="1">
                  <c:v>68.650441210782731</c:v>
                </c:pt>
                <c:pt idx="2">
                  <c:v>69.660441210782736</c:v>
                </c:pt>
                <c:pt idx="3">
                  <c:v>72.020441210782735</c:v>
                </c:pt>
                <c:pt idx="4">
                  <c:v>73.53044121078274</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72993680137808858"/>
          <c:w val="0.86968532610736571"/>
          <c:h val="0.238964911994696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49567227698406768"/>
        </c:manualLayout>
      </c:layout>
      <c:barChart>
        <c:barDir val="col"/>
        <c:grouping val="clustered"/>
        <c:varyColors val="0"/>
        <c:ser>
          <c:idx val="1"/>
          <c:order val="1"/>
          <c:tx>
            <c:strRef>
              <c:f>'D2'!$B$36</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'D2'!$C$36:$G$36</c:f>
              <c:numCache>
                <c:formatCode>0.0</c:formatCode>
                <c:ptCount val="5"/>
                <c:pt idx="0">
                  <c:v>45.815168569779388</c:v>
                </c:pt>
                <c:pt idx="1">
                  <c:v>45.896658075768542</c:v>
                </c:pt>
                <c:pt idx="2">
                  <c:v>43.817295224177698</c:v>
                </c:pt>
                <c:pt idx="3">
                  <c:v>45.683312499090405</c:v>
                </c:pt>
                <c:pt idx="4">
                  <c:v>44.486022450758597</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'D2'!$C$37:$G$37</c:f>
              <c:numCache>
                <c:formatCode>0.0</c:formatCode>
                <c:ptCount val="5"/>
                <c:pt idx="0">
                  <c:v>89.66485028809501</c:v>
                </c:pt>
                <c:pt idx="1">
                  <c:v>87.569242598737247</c:v>
                </c:pt>
                <c:pt idx="2">
                  <c:v>84.255135911768406</c:v>
                </c:pt>
                <c:pt idx="3">
                  <c:v>85.29389055777564</c:v>
                </c:pt>
                <c:pt idx="4">
                  <c:v>81.669596906596496</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'D2'!$C$34:$G$34</c:f>
              <c:strCache>
                <c:ptCount val="5"/>
                <c:pt idx="0">
                  <c:v>31.03.2023</c:v>
                </c:pt>
                <c:pt idx="1">
                  <c:v>30.06.2023</c:v>
                </c:pt>
                <c:pt idx="2">
                  <c:v>30.09.2023</c:v>
                </c:pt>
                <c:pt idx="3">
                  <c:v>31.12.2023</c:v>
                </c:pt>
                <c:pt idx="4">
                  <c:v>31.03.2024</c:v>
                </c:pt>
              </c:strCache>
            </c:strRef>
          </c:cat>
          <c:val>
            <c:numRef>
              <c:f>'D2'!$C$35:$G$35</c:f>
              <c:numCache>
                <c:formatCode>0.0</c:formatCode>
                <c:ptCount val="5"/>
                <c:pt idx="0">
                  <c:v>135.4800188578744</c:v>
                </c:pt>
                <c:pt idx="1">
                  <c:v>133.4659006745058</c:v>
                </c:pt>
                <c:pt idx="2">
                  <c:v>128.07243113594609</c:v>
                </c:pt>
                <c:pt idx="3">
                  <c:v>130.97720305686605</c:v>
                </c:pt>
                <c:pt idx="4">
                  <c:v>126.15561935735509</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70024635895735865"/>
          <c:w val="0.927484148548957"/>
          <c:h val="0.2933739084835312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'D29'!$C$29</c:f>
              <c:strCache>
                <c:ptCount val="1"/>
                <c:pt idx="0">
                  <c:v>2024-I</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85,5%</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6545540509E-2"/>
                  <c:y val="-0.16673068194196086"/>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4636050923"/>
                      <c:h val="0.18490726251034587"/>
                    </c:manualLayout>
                  </c15:layout>
                </c:ext>
                <c:ext xmlns:c16="http://schemas.microsoft.com/office/drawing/2014/chart" uri="{C3380CC4-5D6E-409C-BE32-E72D297353CC}">
                  <c16:uniqueId val="{00000003-AF4E-4284-B1A5-726F1043D0ED}"/>
                </c:ext>
              </c:extLst>
            </c:dLbl>
            <c:dLbl>
              <c:idx val="2"/>
              <c:layout>
                <c:manualLayout>
                  <c:x val="9.6439379860126184E-2"/>
                  <c:y val="-0.21990881974103452"/>
                </c:manualLayout>
              </c:layout>
              <c:tx>
                <c:rich>
                  <a:bodyPr/>
                  <a:lstStyle/>
                  <a:p>
                    <a:fld id="{63817BA4-3E95-4D87-8ECE-6C2470C68149}" type="CATEGORYNAME">
                      <a:rPr lang="en-US"/>
                      <a:pPr/>
                      <a:t>[CATEGORY NAME]</a:t>
                    </a:fld>
                    <a:r>
                      <a:rPr lang="en-US" baseline="0"/>
                      <a:t>
58,8%</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27,6%</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2,3%</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8.6761811023622053E-3"/>
                  <c:y val="8.5788255759405421E-2"/>
                </c:manualLayout>
              </c:layout>
              <c:tx>
                <c:rich>
                  <a:bodyPr/>
                  <a:lstStyle/>
                  <a:p>
                    <a:fld id="{F5064F53-053C-4539-A1F8-6A98E3E6F730}" type="CATEGORYNAME">
                      <a:rPr lang="en-US"/>
                      <a:pPr/>
                      <a:t>[CATEGORY NAME]</a:t>
                    </a:fld>
                    <a:r>
                      <a:rPr lang="en-US" baseline="0"/>
                      <a:t>
2,2%</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Organisme internaționale / </a:t>
                    </a:r>
                    <a:r>
                      <a:rPr lang="ru-RU" baseline="0"/>
                      <a:t>Международные организации / </a:t>
                    </a:r>
                    <a:r>
                      <a:rPr lang="en-US" baseline="0"/>
                      <a:t>Multilateral creditors; </a:t>
                    </a:r>
                  </a:p>
                  <a:p>
                    <a:r>
                      <a:rPr lang="en-US" baseline="0"/>
                      <a:t>9,9%</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'D29'!$B$30:$B$37</c15:sqref>
                  </c15:fullRef>
                </c:ext>
              </c:extLst>
              <c:f>('D29'!$B$30:$B$31,'D29'!$B$33:$B$37)</c:f>
              <c:strCache>
                <c:ptCount val="7"/>
                <c:pt idx="0">
                  <c:v>Alți creditori</c:v>
                </c:pt>
                <c:pt idx="1">
                  <c:v>Societăţi care acceptă depozite, exclusiv BC</c:v>
                </c:pt>
                <c:pt idx="2">
                  <c:v>BEI </c:v>
                </c:pt>
                <c:pt idx="3">
                  <c:v>BERD </c:v>
                </c:pt>
                <c:pt idx="4">
                  <c:v>CFI </c:v>
                </c:pt>
                <c:pt idx="5">
                  <c:v>BDCE </c:v>
                </c:pt>
                <c:pt idx="6">
                  <c:v>BCDMN </c:v>
                </c:pt>
              </c:strCache>
            </c:strRef>
          </c:cat>
          <c:val>
            <c:numRef>
              <c:extLst>
                <c:ext xmlns:c15="http://schemas.microsoft.com/office/drawing/2012/chart" uri="{02D57815-91ED-43cb-92C2-25804820EDAC}">
                  <c15:fullRef>
                    <c15:sqref>'D29'!$C$30:$C$37</c15:sqref>
                  </c15:fullRef>
                </c:ext>
              </c:extLst>
              <c:f>('D29'!$C$30:$C$31,'D29'!$C$33:$C$37)</c:f>
              <c:numCache>
                <c:formatCode>#,##0.00</c:formatCode>
                <c:ptCount val="7"/>
                <c:pt idx="0">
                  <c:v>2619.6099999999997</c:v>
                </c:pt>
                <c:pt idx="1">
                  <c:v>140.84</c:v>
                </c:pt>
                <c:pt idx="2">
                  <c:v>179.02</c:v>
                </c:pt>
                <c:pt idx="3">
                  <c:v>84.06</c:v>
                </c:pt>
                <c:pt idx="4">
                  <c:v>27.28</c:v>
                </c:pt>
                <c:pt idx="5">
                  <c:v>7.11</c:v>
                </c:pt>
                <c:pt idx="6">
                  <c:v>6.81</c:v>
                </c:pt>
              </c:numCache>
            </c:numRef>
          </c:val>
          <c:extLst>
            <c:ext xmlns:c15="http://schemas.microsoft.com/office/drawing/2012/chart" uri="{02D57815-91ED-43cb-92C2-25804820EDAC}">
              <c15:categoryFilterExceptions>
                <c15:categoryFilterException>
                  <c15:sqref>'D29'!$C$32</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'D3'!$B$32</c:f>
              <c:strCache>
                <c:ptCount val="1"/>
                <c:pt idx="0">
                  <c:v>Cont curent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'D3'!$C$32:$G$32</c:f>
              <c:numCache>
                <c:formatCode>#,##0.00</c:formatCode>
                <c:ptCount val="5"/>
                <c:pt idx="0">
                  <c:v>-498.77999999999975</c:v>
                </c:pt>
                <c:pt idx="1">
                  <c:v>-396.13999999999987</c:v>
                </c:pt>
                <c:pt idx="2">
                  <c:v>-555.85999999999967</c:v>
                </c:pt>
                <c:pt idx="3">
                  <c:v>-522.87000000000035</c:v>
                </c:pt>
                <c:pt idx="4">
                  <c:v>-449.61000000000058</c:v>
                </c:pt>
              </c:numCache>
            </c:numRef>
          </c:val>
          <c:extLst>
            <c:ext xmlns:c16="http://schemas.microsoft.com/office/drawing/2014/chart" uri="{C3380CC4-5D6E-409C-BE32-E72D297353CC}">
              <c16:uniqueId val="{00000000-6F40-4878-BCF7-1CA47CF8DECF}"/>
            </c:ext>
          </c:extLst>
        </c:ser>
        <c:ser>
          <c:idx val="1"/>
          <c:order val="1"/>
          <c:tx>
            <c:strRef>
              <c:f>'D3'!$B$33</c:f>
              <c:strCache>
                <c:ptCount val="1"/>
                <c:pt idx="0">
                  <c:v>Contul de capital </c:v>
                </c:pt>
              </c:strCache>
            </c:strRef>
          </c:tx>
          <c:spPr>
            <a:solidFill>
              <a:schemeClr val="accent2"/>
            </a:solidFill>
            <a:ln>
              <a:noFill/>
            </a:ln>
            <a:effectLst/>
          </c:spPr>
          <c:invertIfNegative val="0"/>
          <c:dLbls>
            <c:dLbl>
              <c:idx val="1"/>
              <c:layout>
                <c:manualLayout>
                  <c:x val="-1.8700324502167126E-3"/>
                  <c:y val="8.24742140519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40-4878-BCF7-1CA47CF8DECF}"/>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'D3'!$C$33:$G$33</c:f>
              <c:numCache>
                <c:formatCode>#,##0.00</c:formatCode>
                <c:ptCount val="5"/>
                <c:pt idx="0">
                  <c:v>14.17</c:v>
                </c:pt>
                <c:pt idx="1">
                  <c:v>25.089999999999996</c:v>
                </c:pt>
                <c:pt idx="2">
                  <c:v>24.97</c:v>
                </c:pt>
                <c:pt idx="3">
                  <c:v>17.62</c:v>
                </c:pt>
                <c:pt idx="4">
                  <c:v>11.47</c:v>
                </c:pt>
              </c:numCache>
            </c:numRef>
          </c:val>
          <c:extLst>
            <c:ext xmlns:c16="http://schemas.microsoft.com/office/drawing/2014/chart" uri="{C3380CC4-5D6E-409C-BE32-E72D297353CC}">
              <c16:uniqueId val="{00000001-6F40-4878-BCF7-1CA47CF8DECF}"/>
            </c:ext>
          </c:extLst>
        </c:ser>
        <c:ser>
          <c:idx val="2"/>
          <c:order val="2"/>
          <c:tx>
            <c:strRef>
              <c:f>'D3'!$B$34</c:f>
              <c:strCache>
                <c:ptCount val="1"/>
                <c:pt idx="0">
                  <c:v>Contul financiar</c:v>
                </c:pt>
              </c:strCache>
            </c:strRef>
          </c:tx>
          <c:spPr>
            <a:solidFill>
              <a:srgbClr val="BA8A5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'D3'!$C$34:$G$34</c:f>
              <c:numCache>
                <c:formatCode>#,##0.00</c:formatCode>
                <c:ptCount val="5"/>
                <c:pt idx="0">
                  <c:v>-465.47000000000008</c:v>
                </c:pt>
                <c:pt idx="1">
                  <c:v>-294.67000000000007</c:v>
                </c:pt>
                <c:pt idx="2">
                  <c:v>-616.27999999999986</c:v>
                </c:pt>
                <c:pt idx="3">
                  <c:v>-461.03999999999996</c:v>
                </c:pt>
                <c:pt idx="4">
                  <c:v>-493.1099999999999</c:v>
                </c:pt>
              </c:numCache>
            </c:numRef>
          </c:val>
          <c:extLst>
            <c:ext xmlns:c16="http://schemas.microsoft.com/office/drawing/2014/chart" uri="{C3380CC4-5D6E-409C-BE32-E72D297353CC}">
              <c16:uniqueId val="{00000002-6F40-4878-BCF7-1CA47CF8DECF}"/>
            </c:ext>
          </c:extLst>
        </c:ser>
        <c:dLbls>
          <c:showLegendKey val="0"/>
          <c:showVal val="1"/>
          <c:showCatName val="0"/>
          <c:showSerName val="0"/>
          <c:showPercent val="0"/>
          <c:showBubbleSize val="0"/>
        </c:dLbls>
        <c:gapWidth val="17"/>
        <c:axId val="849082847"/>
        <c:axId val="849087167"/>
      </c:barChart>
      <c:lineChart>
        <c:grouping val="standard"/>
        <c:varyColors val="0"/>
        <c:ser>
          <c:idx val="3"/>
          <c:order val="3"/>
          <c:tx>
            <c:strRef>
              <c:f>'D3'!$B$35</c:f>
              <c:strCache>
                <c:ptCount val="1"/>
                <c:pt idx="0">
                  <c:v>Erori şi omisiuni nete </c:v>
                </c:pt>
              </c:strCache>
            </c:strRef>
          </c:tx>
          <c:spPr>
            <a:ln w="28575" cap="rnd">
              <a:solidFill>
                <a:srgbClr val="953735"/>
              </a:solidFill>
              <a:round/>
            </a:ln>
            <a:effectLst/>
          </c:spPr>
          <c:marker>
            <c:symbol val="diamond"/>
            <c:size val="8"/>
            <c:spPr>
              <a:solidFill>
                <a:srgbClr val="953735"/>
              </a:solidFill>
              <a:ln w="9525">
                <a:solidFill>
                  <a:schemeClr val="bg1"/>
                </a:solidFill>
              </a:ln>
              <a:effectLst/>
            </c:spPr>
          </c:marker>
          <c:dLbls>
            <c:dLbl>
              <c:idx val="1"/>
              <c:layout>
                <c:manualLayout>
                  <c:x val="-3.8162650416133759E-2"/>
                  <c:y val="-3.8536826421930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40-4878-BCF7-1CA47CF8DECF}"/>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'D3'!$C$35:$G$35</c:f>
              <c:numCache>
                <c:formatCode>#,##0.00</c:formatCode>
                <c:ptCount val="5"/>
                <c:pt idx="0">
                  <c:v>19.139999999999645</c:v>
                </c:pt>
                <c:pt idx="1">
                  <c:v>76.379999999999825</c:v>
                </c:pt>
                <c:pt idx="2">
                  <c:v>-85.390000000000214</c:v>
                </c:pt>
                <c:pt idx="3">
                  <c:v>44.210000000000377</c:v>
                </c:pt>
                <c:pt idx="4">
                  <c:v>-54.969999999999345</c:v>
                </c:pt>
              </c:numCache>
            </c:numRef>
          </c:val>
          <c:smooth val="0"/>
          <c:extLst>
            <c:ext xmlns:c16="http://schemas.microsoft.com/office/drawing/2014/chart" uri="{C3380CC4-5D6E-409C-BE32-E72D297353CC}">
              <c16:uniqueId val="{00000003-6F40-4878-BCF7-1CA47CF8DECF}"/>
            </c:ext>
          </c:extLst>
        </c:ser>
        <c:dLbls>
          <c:showLegendKey val="0"/>
          <c:showVal val="1"/>
          <c:showCatName val="0"/>
          <c:showSerName val="0"/>
          <c:showPercent val="0"/>
          <c:showBubbleSize val="0"/>
        </c:dLbls>
        <c:marker val="1"/>
        <c:smooth val="0"/>
        <c:axId val="849082847"/>
        <c:axId val="849087167"/>
      </c:lineChart>
      <c:catAx>
        <c:axId val="849082847"/>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7167"/>
        <c:crosses val="autoZero"/>
        <c:auto val="1"/>
        <c:lblAlgn val="ctr"/>
        <c:lblOffset val="100"/>
        <c:noMultiLvlLbl val="0"/>
      </c:catAx>
      <c:valAx>
        <c:axId val="849087167"/>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2847"/>
        <c:crosses val="autoZero"/>
        <c:crossBetween val="between"/>
      </c:valAx>
      <c:spPr>
        <a:noFill/>
        <a:ln>
          <a:noFill/>
        </a:ln>
        <a:effectLst/>
      </c:spPr>
    </c:plotArea>
    <c:legend>
      <c:legendPos val="b"/>
      <c:layout>
        <c:manualLayout>
          <c:xMode val="edge"/>
          <c:yMode val="edge"/>
          <c:x val="0"/>
          <c:y val="0.8773183440565504"/>
          <c:w val="1"/>
          <c:h val="9.911752181419798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'D4'!$B$35</c:f>
              <c:strCache>
                <c:ptCount val="1"/>
                <c:pt idx="0">
                  <c:v>Bunuri </c:v>
                </c:pt>
              </c:strCache>
            </c:strRef>
          </c:tx>
          <c:spPr>
            <a:solidFill>
              <a:srgbClr val="9A6E50"/>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'D4'!$C$35:$G$35</c:f>
              <c:numCache>
                <c:formatCode>#,##0.00</c:formatCode>
                <c:ptCount val="5"/>
                <c:pt idx="0">
                  <c:v>916.37</c:v>
                </c:pt>
                <c:pt idx="1">
                  <c:v>799.99</c:v>
                </c:pt>
                <c:pt idx="2">
                  <c:v>820.19999999999993</c:v>
                </c:pt>
                <c:pt idx="3">
                  <c:v>888.93999999999994</c:v>
                </c:pt>
                <c:pt idx="4">
                  <c:v>796.63</c:v>
                </c:pt>
              </c:numCache>
            </c:numRef>
          </c:val>
          <c:extLst>
            <c:ext xmlns:c16="http://schemas.microsoft.com/office/drawing/2014/chart" uri="{C3380CC4-5D6E-409C-BE32-E72D297353CC}">
              <c16:uniqueId val="{00000000-DDA1-458A-A237-81603DB03298}"/>
            </c:ext>
          </c:extLst>
        </c:ser>
        <c:ser>
          <c:idx val="2"/>
          <c:order val="1"/>
          <c:tx>
            <c:strRef>
              <c:f>'D4'!$B$36</c:f>
              <c:strCache>
                <c:ptCount val="1"/>
                <c:pt idx="0">
                  <c:v>Servicii </c:v>
                </c:pt>
              </c:strCache>
            </c:strRef>
          </c:tx>
          <c:spPr>
            <a:solidFill>
              <a:schemeClr val="bg1">
                <a:lumMod val="85000"/>
              </a:schemeClr>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'D4'!$C$36:$G$36</c:f>
              <c:numCache>
                <c:formatCode>#,##0.00</c:formatCode>
                <c:ptCount val="5"/>
                <c:pt idx="0">
                  <c:v>590.91999999999996</c:v>
                </c:pt>
                <c:pt idx="1">
                  <c:v>577.44999999999993</c:v>
                </c:pt>
                <c:pt idx="2">
                  <c:v>640.47000000000014</c:v>
                </c:pt>
                <c:pt idx="3">
                  <c:v>630.91999999999985</c:v>
                </c:pt>
                <c:pt idx="4">
                  <c:v>565.91999999999996</c:v>
                </c:pt>
              </c:numCache>
            </c:numRef>
          </c:val>
          <c:extLst>
            <c:ext xmlns:c16="http://schemas.microsoft.com/office/drawing/2014/chart" uri="{C3380CC4-5D6E-409C-BE32-E72D297353CC}">
              <c16:uniqueId val="{00000001-DDA1-458A-A237-81603DB03298}"/>
            </c:ext>
          </c:extLst>
        </c:ser>
        <c:ser>
          <c:idx val="3"/>
          <c:order val="2"/>
          <c:tx>
            <c:strRef>
              <c:f>'D4'!$B$37</c:f>
              <c:strCache>
                <c:ptCount val="1"/>
                <c:pt idx="0">
                  <c:v>Venituri primare </c:v>
                </c:pt>
              </c:strCache>
            </c:strRef>
          </c:tx>
          <c:spPr>
            <a:solidFill>
              <a:srgbClr val="D4BCAC"/>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'D4'!$C$37:$G$37</c:f>
              <c:numCache>
                <c:formatCode>#,##0.00</c:formatCode>
                <c:ptCount val="5"/>
                <c:pt idx="0">
                  <c:v>247.14000000000001</c:v>
                </c:pt>
                <c:pt idx="1">
                  <c:v>274.42</c:v>
                </c:pt>
                <c:pt idx="2">
                  <c:v>284.52999999999997</c:v>
                </c:pt>
                <c:pt idx="3">
                  <c:v>287.95</c:v>
                </c:pt>
                <c:pt idx="4">
                  <c:v>257.77999999999997</c:v>
                </c:pt>
              </c:numCache>
            </c:numRef>
          </c:val>
          <c:extLst>
            <c:ext xmlns:c16="http://schemas.microsoft.com/office/drawing/2014/chart" uri="{C3380CC4-5D6E-409C-BE32-E72D297353CC}">
              <c16:uniqueId val="{00000002-DDA1-458A-A237-81603DB03298}"/>
            </c:ext>
          </c:extLst>
        </c:ser>
        <c:ser>
          <c:idx val="4"/>
          <c:order val="3"/>
          <c:tx>
            <c:strRef>
              <c:f>'D4'!$B$38</c:f>
              <c:strCache>
                <c:ptCount val="1"/>
                <c:pt idx="0">
                  <c:v>Venituri secundare</c:v>
                </c:pt>
              </c:strCache>
            </c:strRef>
          </c:tx>
          <c:spPr>
            <a:solidFill>
              <a:srgbClr val="6A4C38"/>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'D4'!$C$38:$G$38</c:f>
              <c:numCache>
                <c:formatCode>#,##0.00</c:formatCode>
                <c:ptCount val="5"/>
                <c:pt idx="0">
                  <c:v>497.69999999999993</c:v>
                </c:pt>
                <c:pt idx="1">
                  <c:v>518.91999999999996</c:v>
                </c:pt>
                <c:pt idx="2">
                  <c:v>638.77</c:v>
                </c:pt>
                <c:pt idx="3">
                  <c:v>604.54999999999995</c:v>
                </c:pt>
                <c:pt idx="4">
                  <c:v>473.22281605500007</c:v>
                </c:pt>
              </c:numCache>
            </c:numRef>
          </c:val>
          <c:extLst>
            <c:ext xmlns:c16="http://schemas.microsoft.com/office/drawing/2014/chart" uri="{C3380CC4-5D6E-409C-BE32-E72D297353CC}">
              <c16:uniqueId val="{00000003-DDA1-458A-A237-81603DB03298}"/>
            </c:ext>
          </c:extLst>
        </c:ser>
        <c:ser>
          <c:idx val="6"/>
          <c:order val="4"/>
          <c:tx>
            <c:strRef>
              <c:f>'D4'!$B$40</c:f>
              <c:strCache>
                <c:ptCount val="1"/>
                <c:pt idx="0">
                  <c:v>Bunuri </c:v>
                </c:pt>
              </c:strCache>
            </c:strRef>
          </c:tx>
          <c:spPr>
            <a:solidFill>
              <a:srgbClr val="9A6E50"/>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'D4'!$C$40:$G$40</c:f>
              <c:numCache>
                <c:formatCode>General</c:formatCode>
                <c:ptCount val="5"/>
                <c:pt idx="0">
                  <c:v>-2151.1999999999998</c:v>
                </c:pt>
                <c:pt idx="1">
                  <c:v>-1863.48</c:v>
                </c:pt>
                <c:pt idx="2">
                  <c:v>-2118.71</c:v>
                </c:pt>
                <c:pt idx="3">
                  <c:v>-2179.91</c:v>
                </c:pt>
                <c:pt idx="4">
                  <c:v>-1898.5735999999999</c:v>
                </c:pt>
              </c:numCache>
            </c:numRef>
          </c:val>
          <c:extLst>
            <c:ext xmlns:c16="http://schemas.microsoft.com/office/drawing/2014/chart" uri="{C3380CC4-5D6E-409C-BE32-E72D297353CC}">
              <c16:uniqueId val="{00000004-DDA1-458A-A237-81603DB03298}"/>
            </c:ext>
          </c:extLst>
        </c:ser>
        <c:ser>
          <c:idx val="7"/>
          <c:order val="5"/>
          <c:tx>
            <c:strRef>
              <c:f>'D4'!$B$41</c:f>
              <c:strCache>
                <c:ptCount val="1"/>
                <c:pt idx="0">
                  <c:v>Servicii </c:v>
                </c:pt>
              </c:strCache>
            </c:strRef>
          </c:tx>
          <c:spPr>
            <a:solidFill>
              <a:schemeClr val="bg1">
                <a:lumMod val="85000"/>
              </a:schemeClr>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'D4'!$C$41:$G$41</c:f>
              <c:numCache>
                <c:formatCode>General</c:formatCode>
                <c:ptCount val="5"/>
                <c:pt idx="0">
                  <c:v>-317.05</c:v>
                </c:pt>
                <c:pt idx="1">
                  <c:v>-392.21</c:v>
                </c:pt>
                <c:pt idx="2">
                  <c:v>-459.6</c:v>
                </c:pt>
                <c:pt idx="3">
                  <c:v>-385.08</c:v>
                </c:pt>
                <c:pt idx="4">
                  <c:v>-356.26</c:v>
                </c:pt>
              </c:numCache>
            </c:numRef>
          </c:val>
          <c:extLst>
            <c:ext xmlns:c16="http://schemas.microsoft.com/office/drawing/2014/chart" uri="{C3380CC4-5D6E-409C-BE32-E72D297353CC}">
              <c16:uniqueId val="{00000005-DDA1-458A-A237-81603DB03298}"/>
            </c:ext>
          </c:extLst>
        </c:ser>
        <c:ser>
          <c:idx val="8"/>
          <c:order val="6"/>
          <c:tx>
            <c:strRef>
              <c:f>'D4'!$B$42</c:f>
              <c:strCache>
                <c:ptCount val="1"/>
                <c:pt idx="0">
                  <c:v>Venituri primare </c:v>
                </c:pt>
              </c:strCache>
            </c:strRef>
          </c:tx>
          <c:spPr>
            <a:solidFill>
              <a:srgbClr val="D4BCAC"/>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'D4'!$C$42:$G$42</c:f>
              <c:numCache>
                <c:formatCode>General</c:formatCode>
                <c:ptCount val="5"/>
                <c:pt idx="0">
                  <c:v>-184.64</c:v>
                </c:pt>
                <c:pt idx="1">
                  <c:v>-207.59</c:v>
                </c:pt>
                <c:pt idx="2">
                  <c:v>-240.29</c:v>
                </c:pt>
                <c:pt idx="3">
                  <c:v>-251.71</c:v>
                </c:pt>
                <c:pt idx="4">
                  <c:v>-180.24</c:v>
                </c:pt>
              </c:numCache>
            </c:numRef>
          </c:val>
          <c:extLst>
            <c:ext xmlns:c16="http://schemas.microsoft.com/office/drawing/2014/chart" uri="{C3380CC4-5D6E-409C-BE32-E72D297353CC}">
              <c16:uniqueId val="{00000006-DDA1-458A-A237-81603DB03298}"/>
            </c:ext>
          </c:extLst>
        </c:ser>
        <c:ser>
          <c:idx val="9"/>
          <c:order val="7"/>
          <c:tx>
            <c:strRef>
              <c:f>'D4'!$B$43</c:f>
              <c:strCache>
                <c:ptCount val="1"/>
                <c:pt idx="0">
                  <c:v>Venituri secundare</c:v>
                </c:pt>
              </c:strCache>
            </c:strRef>
          </c:tx>
          <c:spPr>
            <a:solidFill>
              <a:srgbClr val="6A4C38"/>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'D4'!$C$43:$G$43</c:f>
              <c:numCache>
                <c:formatCode>General</c:formatCode>
                <c:ptCount val="5"/>
                <c:pt idx="0">
                  <c:v>-98.02</c:v>
                </c:pt>
                <c:pt idx="1">
                  <c:v>-103.64</c:v>
                </c:pt>
                <c:pt idx="2">
                  <c:v>-121.23</c:v>
                </c:pt>
                <c:pt idx="3">
                  <c:v>-118.53</c:v>
                </c:pt>
                <c:pt idx="4">
                  <c:v>-108.09</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'D4'!$B$34</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'D4'!$C$34:$G$34</c:f>
              <c:numCache>
                <c:formatCode>#,##0.00</c:formatCode>
                <c:ptCount val="5"/>
                <c:pt idx="0">
                  <c:v>2252.13</c:v>
                </c:pt>
                <c:pt idx="1">
                  <c:v>2170.7800000000002</c:v>
                </c:pt>
                <c:pt idx="2">
                  <c:v>2383.9700000000003</c:v>
                </c:pt>
                <c:pt idx="3">
                  <c:v>2412.3599999999997</c:v>
                </c:pt>
                <c:pt idx="4">
                  <c:v>2093.5528160550002</c:v>
                </c:pt>
              </c:numCache>
            </c:numRef>
          </c:val>
          <c:smooth val="0"/>
          <c:extLst>
            <c:ext xmlns:c16="http://schemas.microsoft.com/office/drawing/2014/chart" uri="{C3380CC4-5D6E-409C-BE32-E72D297353CC}">
              <c16:uniqueId val="{00000008-DDA1-458A-A237-81603DB03298}"/>
            </c:ext>
          </c:extLst>
        </c:ser>
        <c:ser>
          <c:idx val="5"/>
          <c:order val="9"/>
          <c:tx>
            <c:strRef>
              <c:f>'D4'!$B$39</c:f>
              <c:strCache>
                <c:ptCount val="1"/>
                <c:pt idx="0">
                  <c:v>Import / ieșiri</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'D4'!$C$39:$G$39</c:f>
              <c:numCache>
                <c:formatCode>#,##0.00</c:formatCode>
                <c:ptCount val="5"/>
                <c:pt idx="0">
                  <c:v>-2750.91</c:v>
                </c:pt>
                <c:pt idx="1">
                  <c:v>-2566.92</c:v>
                </c:pt>
                <c:pt idx="2">
                  <c:v>-2939.83</c:v>
                </c:pt>
                <c:pt idx="3">
                  <c:v>-2935.23</c:v>
                </c:pt>
                <c:pt idx="4">
                  <c:v>-2543.1635999999999</c:v>
                </c:pt>
              </c:numCache>
            </c:numRef>
          </c:val>
          <c:smooth val="0"/>
          <c:extLst>
            <c:ext xmlns:c16="http://schemas.microsoft.com/office/drawing/2014/chart" uri="{C3380CC4-5D6E-409C-BE32-E72D297353CC}">
              <c16:uniqueId val="{00000009-DDA1-458A-A237-81603DB03298}"/>
            </c:ext>
          </c:extLst>
        </c:ser>
        <c:ser>
          <c:idx val="10"/>
          <c:order val="10"/>
          <c:tx>
            <c:strRef>
              <c:f>'D4'!$B$33</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'D4'!$C$33:$G$33</c:f>
              <c:numCache>
                <c:formatCode>#,##0.00</c:formatCode>
                <c:ptCount val="5"/>
                <c:pt idx="0">
                  <c:v>-498.77999999999975</c:v>
                </c:pt>
                <c:pt idx="1">
                  <c:v>-396.13999999999987</c:v>
                </c:pt>
                <c:pt idx="2">
                  <c:v>-555.85999999999967</c:v>
                </c:pt>
                <c:pt idx="3">
                  <c:v>-522.87000000000035</c:v>
                </c:pt>
                <c:pt idx="4">
                  <c:v>-449.61078394499964</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4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2.4503325436882276E-2"/>
              <c:y val="0.233890172684356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3.7725284339457559E-3"/>
          <c:y val="0.82731239366078047"/>
          <c:w val="0.9685233192004844"/>
          <c:h val="0.1558632128232789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67364345991633"/>
          <c:y val="2.18175109063748E-2"/>
          <c:w val="0.85600396269220735"/>
          <c:h val="0.7696766475619119"/>
        </c:manualLayout>
      </c:layout>
      <c:areaChart>
        <c:grouping val="stacked"/>
        <c:varyColors val="0"/>
        <c:ser>
          <c:idx val="2"/>
          <c:order val="1"/>
          <c:tx>
            <c:strRef>
              <c:f>'D5'!$B$33</c:f>
              <c:strCache>
                <c:ptCount val="1"/>
                <c:pt idx="0">
                  <c:v>UE </c:v>
                </c:pt>
              </c:strCache>
            </c:strRef>
          </c:tx>
          <c:spPr>
            <a:solidFill>
              <a:srgbClr val="B9977D"/>
            </a:solidFill>
            <a:ln w="25400">
              <a:noFill/>
            </a:ln>
          </c:spPr>
          <c:dLbls>
            <c:numFmt formatCode="#,##0.00" sourceLinked="0"/>
            <c:spPr>
              <a:noFill/>
              <a:ln w="6350">
                <a:noFill/>
              </a:ln>
            </c:spPr>
            <c:txPr>
              <a:bodyPr rot="0" vert="horz"/>
              <a:lstStyle/>
              <a:p>
                <a:pPr>
                  <a:defRPr sz="9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'D5'!$C$33:$G$33</c:f>
              <c:numCache>
                <c:formatCode>#,##0.00</c:formatCode>
                <c:ptCount val="5"/>
                <c:pt idx="0">
                  <c:v>-807.1400000000001</c:v>
                </c:pt>
                <c:pt idx="1">
                  <c:v>-758.43999999999994</c:v>
                </c:pt>
                <c:pt idx="2">
                  <c:v>-806.05000000000007</c:v>
                </c:pt>
                <c:pt idx="3">
                  <c:v>-792.79</c:v>
                </c:pt>
                <c:pt idx="4">
                  <c:v>-759.33</c:v>
                </c:pt>
              </c:numCache>
            </c:numRef>
          </c:val>
          <c:extLst>
            <c:ext xmlns:c16="http://schemas.microsoft.com/office/drawing/2014/chart" uri="{C3380CC4-5D6E-409C-BE32-E72D297353CC}">
              <c16:uniqueId val="{00000000-B594-4076-A6EC-63410CD052E4}"/>
            </c:ext>
          </c:extLst>
        </c:ser>
        <c:ser>
          <c:idx val="3"/>
          <c:order val="2"/>
          <c:tx>
            <c:strRef>
              <c:f>'D5'!$B$34</c:f>
              <c:strCache>
                <c:ptCount val="1"/>
                <c:pt idx="0">
                  <c:v>CSI  </c:v>
                </c:pt>
              </c:strCache>
            </c:strRef>
          </c:tx>
          <c:spPr>
            <a:solidFill>
              <a:sysClr val="window" lastClr="FFFFFF">
                <a:lumMod val="50000"/>
              </a:sysClr>
            </a:solidFill>
            <a:ln w="25400">
              <a:noFill/>
            </a:ln>
          </c:spPr>
          <c:dLbls>
            <c:spPr>
              <a:noFill/>
              <a:ln>
                <a:noFill/>
              </a:ln>
              <a:effectLst/>
            </c:spPr>
            <c:txPr>
              <a:bodyPr wrap="square" lIns="38100" tIns="19050" rIns="38100" bIns="19050" anchor="ctr">
                <a:spAutoFit/>
              </a:bodyPr>
              <a:lstStyle/>
              <a:p>
                <a:pPr>
                  <a:defRPr sz="9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'D5'!$C$34:$G$34</c:f>
              <c:numCache>
                <c:formatCode>#,##0.00</c:formatCode>
                <c:ptCount val="5"/>
                <c:pt idx="0">
                  <c:v>6.5</c:v>
                </c:pt>
                <c:pt idx="1">
                  <c:v>-1.2900000000000063</c:v>
                </c:pt>
                <c:pt idx="2">
                  <c:v>-18.069999999999993</c:v>
                </c:pt>
                <c:pt idx="3">
                  <c:v>-13.920000000000002</c:v>
                </c:pt>
                <c:pt idx="4">
                  <c:v>-8.2600000000000051</c:v>
                </c:pt>
              </c:numCache>
            </c:numRef>
          </c:val>
          <c:extLst>
            <c:ext xmlns:c16="http://schemas.microsoft.com/office/drawing/2014/chart" uri="{C3380CC4-5D6E-409C-BE32-E72D297353CC}">
              <c16:uniqueId val="{00000001-B594-4076-A6EC-63410CD052E4}"/>
            </c:ext>
          </c:extLst>
        </c:ser>
        <c:ser>
          <c:idx val="4"/>
          <c:order val="3"/>
          <c:tx>
            <c:strRef>
              <c:f>'D5'!$B$35</c:f>
              <c:strCache>
                <c:ptCount val="1"/>
                <c:pt idx="0">
                  <c:v>Alte țări </c:v>
                </c:pt>
              </c:strCache>
            </c:strRef>
          </c:tx>
          <c:spPr>
            <a:solidFill>
              <a:sysClr val="window" lastClr="FFFFFF">
                <a:lumMod val="85000"/>
              </a:sysClr>
            </a:solidFill>
            <a:ln>
              <a:noFill/>
            </a:ln>
            <a:effectLst/>
          </c:spPr>
          <c:dLbls>
            <c:dLbl>
              <c:idx val="4"/>
              <c:delete val="1"/>
              <c:extLst>
                <c:ext xmlns:c15="http://schemas.microsoft.com/office/drawing/2012/chart" uri="{CE6537A1-D6FC-4f65-9D91-7224C49458BB}"/>
                <c:ext xmlns:c16="http://schemas.microsoft.com/office/drawing/2014/chart" uri="{C3380CC4-5D6E-409C-BE32-E72D297353CC}">
                  <c16:uniqueId val="{00000000-5AA5-4638-AC6F-90C55F4DCE6F}"/>
                </c:ext>
              </c:extLst>
            </c:dLbl>
            <c:spPr>
              <a:noFill/>
              <a:ln w="25400">
                <a:noFill/>
              </a:ln>
            </c:spPr>
            <c:txPr>
              <a:bodyPr rot="0" vert="horz"/>
              <a:lstStyle/>
              <a:p>
                <a:pPr>
                  <a:defRPr sz="9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'D5'!$C$35:$G$35</c:f>
              <c:numCache>
                <c:formatCode>#,##0.00</c:formatCode>
                <c:ptCount val="5"/>
                <c:pt idx="0">
                  <c:v>-434.18999999999994</c:v>
                </c:pt>
                <c:pt idx="1">
                  <c:v>-303.76</c:v>
                </c:pt>
                <c:pt idx="2">
                  <c:v>-474.39</c:v>
                </c:pt>
                <c:pt idx="3">
                  <c:v>-484.26</c:v>
                </c:pt>
                <c:pt idx="4">
                  <c:v>-334.35</c:v>
                </c:pt>
              </c:numCache>
            </c:numRef>
          </c:val>
          <c:extLst>
            <c:ext xmlns:c16="http://schemas.microsoft.com/office/drawing/2014/chart" uri="{C3380CC4-5D6E-409C-BE32-E72D297353CC}">
              <c16:uniqueId val="{00000003-B594-4076-A6EC-63410CD052E4}"/>
            </c:ext>
          </c:extLst>
        </c:ser>
        <c:dLbls>
          <c:showLegendKey val="0"/>
          <c:showVal val="0"/>
          <c:showCatName val="0"/>
          <c:showSerName val="0"/>
          <c:showPercent val="0"/>
          <c:showBubbleSize val="0"/>
        </c:dLbls>
        <c:axId val="305895240"/>
        <c:axId val="1"/>
      </c:areaChart>
      <c:lineChart>
        <c:grouping val="standard"/>
        <c:varyColors val="0"/>
        <c:ser>
          <c:idx val="1"/>
          <c:order val="0"/>
          <c:tx>
            <c:strRef>
              <c:f>'D5'!$B$32</c:f>
              <c:strCache>
                <c:ptCount val="1"/>
                <c:pt idx="0">
                  <c:v>Total </c:v>
                </c:pt>
              </c:strCache>
            </c:strRef>
          </c:tx>
          <c:spPr>
            <a:ln w="28575" cap="rnd">
              <a:solidFill>
                <a:schemeClr val="accent2">
                  <a:lumMod val="50000"/>
                </a:schemeClr>
              </a:solidFill>
              <a:round/>
            </a:ln>
            <a:effectLst/>
          </c:spPr>
          <c:marker>
            <c:symbol val="none"/>
          </c:marker>
          <c:dLbls>
            <c:numFmt formatCode="#,##0.00" sourceLinked="0"/>
            <c:spPr>
              <a:noFill/>
              <a:ln w="25400">
                <a:noFill/>
              </a:ln>
            </c:spPr>
            <c:txPr>
              <a:bodyPr rot="0" vert="horz"/>
              <a:lstStyle/>
              <a:p>
                <a:pPr>
                  <a:defRPr sz="900"/>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'D5'!$C$32:$G$32</c:f>
              <c:numCache>
                <c:formatCode>#,##0.00</c:formatCode>
                <c:ptCount val="5"/>
                <c:pt idx="0">
                  <c:v>-1234.83</c:v>
                </c:pt>
                <c:pt idx="1">
                  <c:v>-1063.49</c:v>
                </c:pt>
                <c:pt idx="2">
                  <c:v>-1298.51</c:v>
                </c:pt>
                <c:pt idx="3">
                  <c:v>-1290.9699999999998</c:v>
                </c:pt>
                <c:pt idx="4">
                  <c:v>-1101.94</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sz="900"/>
            </a:pPr>
            <a:endParaRPr lang="ro-MD"/>
          </a:p>
        </c:txPr>
        <c:crossAx val="1"/>
        <c:crosses val="autoZero"/>
        <c:auto val="1"/>
        <c:lblAlgn val="ctr"/>
        <c:lblOffset val="0"/>
        <c:noMultiLvlLbl val="0"/>
      </c:catAx>
      <c:valAx>
        <c:axId val="1"/>
        <c:scaling>
          <c:orientation val="minMax"/>
          <c:max val="0"/>
          <c:min val="-1850"/>
        </c:scaling>
        <c:delete val="0"/>
        <c:axPos val="l"/>
        <c:numFmt formatCode="#,##0" sourceLinked="0"/>
        <c:majorTickMark val="none"/>
        <c:minorTickMark val="none"/>
        <c:tickLblPos val="nextTo"/>
        <c:spPr>
          <a:ln w="6350">
            <a:noFill/>
          </a:ln>
        </c:spPr>
        <c:txPr>
          <a:bodyPr rot="-60000000" vert="horz"/>
          <a:lstStyle/>
          <a:p>
            <a:pPr>
              <a:defRPr sz="900"/>
            </a:pPr>
            <a:endParaRPr lang="ro-MD"/>
          </a:p>
        </c:txPr>
        <c:crossAx val="305895240"/>
        <c:crosses val="autoZero"/>
        <c:crossBetween val="between"/>
        <c:majorUnit val="250"/>
      </c:valAx>
      <c:spPr>
        <a:noFill/>
        <a:ln w="25400">
          <a:noFill/>
        </a:ln>
      </c:spPr>
    </c:plotArea>
    <c:legend>
      <c:legendPos val="b"/>
      <c:legendEntry>
        <c:idx val="3"/>
        <c:txPr>
          <a:bodyPr rot="0" vert="horz"/>
          <a:lstStyle/>
          <a:p>
            <a:pPr>
              <a:defRPr sz="900"/>
            </a:pPr>
            <a:endParaRPr lang="ro-MD"/>
          </a:p>
        </c:txPr>
      </c:legendEntry>
      <c:layout>
        <c:manualLayout>
          <c:xMode val="edge"/>
          <c:yMode val="edge"/>
          <c:x val="0"/>
          <c:y val="0.88842642570538521"/>
          <c:w val="0.9986010413279317"/>
          <c:h val="0.10955275579855334"/>
        </c:manualLayout>
      </c:layout>
      <c:overlay val="0"/>
      <c:spPr>
        <a:solidFill>
          <a:sysClr val="window" lastClr="FFFFFF">
            <a:lumMod val="95000"/>
          </a:sysClr>
        </a:solidFill>
        <a:ln>
          <a:noFill/>
        </a:ln>
        <a:effectLst/>
      </c:spPr>
      <c:txPr>
        <a:bodyPr rot="0" vert="horz"/>
        <a:lstStyle/>
        <a:p>
          <a:pPr>
            <a:defRPr sz="900"/>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3066228167263E-2"/>
          <c:y val="7.1831639545659673E-2"/>
          <c:w val="0.95806933771832736"/>
          <c:h val="0.59099997834186024"/>
        </c:manualLayout>
      </c:layout>
      <c:areaChart>
        <c:grouping val="stacked"/>
        <c:varyColors val="0"/>
        <c:ser>
          <c:idx val="0"/>
          <c:order val="0"/>
          <c:tx>
            <c:strRef>
              <c:f>'D8'!$B$23</c:f>
              <c:strCache>
                <c:ptCount val="1"/>
                <c:pt idx="0">
                  <c:v>UE </c:v>
                </c:pt>
              </c:strCache>
            </c:strRef>
          </c:tx>
          <c:spPr>
            <a:solidFill>
              <a:schemeClr val="bg1">
                <a:lumMod val="65000"/>
              </a:schemeClr>
            </a:solidFill>
            <a:ln>
              <a:noFill/>
            </a:ln>
            <a:effectLst/>
          </c:spPr>
          <c:dLbls>
            <c:dLbl>
              <c:idx val="4"/>
              <c:layout>
                <c:manualLayout>
                  <c:x val="-2.038216560509554E-2"/>
                  <c:y val="-8.458187565189752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B8-428F-9F6E-22B278F3F99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'D8'!$C$21:$G$22</c:f>
              <c:multiLvlStrCache>
                <c:ptCount val="5"/>
                <c:lvl>
                  <c:pt idx="0">
                    <c:v>I</c:v>
                  </c:pt>
                  <c:pt idx="1">
                    <c:v>II</c:v>
                  </c:pt>
                  <c:pt idx="2">
                    <c:v>III</c:v>
                  </c:pt>
                  <c:pt idx="3">
                    <c:v>IV</c:v>
                  </c:pt>
                  <c:pt idx="4">
                    <c:v>I</c:v>
                  </c:pt>
                </c:lvl>
                <c:lvl>
                  <c:pt idx="0">
                    <c:v>2023</c:v>
                  </c:pt>
                </c:lvl>
              </c:multiLvlStrCache>
            </c:multiLvlStrRef>
          </c:cat>
          <c:val>
            <c:numRef>
              <c:f>'D8'!$C$23:$G$23</c:f>
              <c:numCache>
                <c:formatCode>0.00</c:formatCode>
                <c:ptCount val="5"/>
                <c:pt idx="0">
                  <c:v>18.420000000000002</c:v>
                </c:pt>
                <c:pt idx="1">
                  <c:v>20.100000000000001</c:v>
                </c:pt>
                <c:pt idx="2">
                  <c:v>19.100000000000001</c:v>
                </c:pt>
                <c:pt idx="3">
                  <c:v>26.05</c:v>
                </c:pt>
                <c:pt idx="4">
                  <c:v>19.5</c:v>
                </c:pt>
              </c:numCache>
            </c:numRef>
          </c:val>
          <c:extLst>
            <c:ext xmlns:c16="http://schemas.microsoft.com/office/drawing/2014/chart" uri="{C3380CC4-5D6E-409C-BE32-E72D297353CC}">
              <c16:uniqueId val="{00000000-97C7-4202-AB48-BC0ED19733CD}"/>
            </c:ext>
          </c:extLst>
        </c:ser>
        <c:ser>
          <c:idx val="1"/>
          <c:order val="1"/>
          <c:tx>
            <c:strRef>
              <c:f>'D8'!$B$24</c:f>
              <c:strCache>
                <c:ptCount val="1"/>
                <c:pt idx="0">
                  <c:v>CSI </c:v>
                </c:pt>
              </c:strCache>
            </c:strRef>
          </c:tx>
          <c:spPr>
            <a:solidFill>
              <a:schemeClr val="bg1">
                <a:lumMod val="85000"/>
              </a:schemeClr>
            </a:solidFill>
            <a:ln>
              <a:noFill/>
            </a:ln>
            <a:effectLst/>
          </c:spPr>
          <c:dLbls>
            <c:dLbl>
              <c:idx val="4"/>
              <c:layout>
                <c:manualLayout>
                  <c:x val="-2.038216560509554E-2"/>
                  <c:y val="9.2272202998845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B8-428F-9F6E-22B278F3F99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'D8'!$C$21:$G$22</c:f>
              <c:multiLvlStrCache>
                <c:ptCount val="5"/>
                <c:lvl>
                  <c:pt idx="0">
                    <c:v>I</c:v>
                  </c:pt>
                  <c:pt idx="1">
                    <c:v>II</c:v>
                  </c:pt>
                  <c:pt idx="2">
                    <c:v>III</c:v>
                  </c:pt>
                  <c:pt idx="3">
                    <c:v>IV</c:v>
                  </c:pt>
                  <c:pt idx="4">
                    <c:v>I</c:v>
                  </c:pt>
                </c:lvl>
                <c:lvl>
                  <c:pt idx="0">
                    <c:v>2023</c:v>
                  </c:pt>
                </c:lvl>
              </c:multiLvlStrCache>
            </c:multiLvlStrRef>
          </c:cat>
          <c:val>
            <c:numRef>
              <c:f>'D8'!$C$24:$G$24</c:f>
              <c:numCache>
                <c:formatCode>0.00</c:formatCode>
                <c:ptCount val="5"/>
                <c:pt idx="0">
                  <c:v>11.85</c:v>
                </c:pt>
                <c:pt idx="1">
                  <c:v>12.04</c:v>
                </c:pt>
                <c:pt idx="2">
                  <c:v>10.210000000000001</c:v>
                </c:pt>
                <c:pt idx="3">
                  <c:v>10.099999999999998</c:v>
                </c:pt>
                <c:pt idx="4">
                  <c:v>0.75999999999999979</c:v>
                </c:pt>
              </c:numCache>
            </c:numRef>
          </c:val>
          <c:extLst>
            <c:ext xmlns:c16="http://schemas.microsoft.com/office/drawing/2014/chart" uri="{C3380CC4-5D6E-409C-BE32-E72D297353CC}">
              <c16:uniqueId val="{00000001-97C7-4202-AB48-BC0ED19733CD}"/>
            </c:ext>
          </c:extLst>
        </c:ser>
        <c:ser>
          <c:idx val="2"/>
          <c:order val="2"/>
          <c:tx>
            <c:strRef>
              <c:f>'D8'!$B$25</c:f>
              <c:strCache>
                <c:ptCount val="1"/>
                <c:pt idx="0">
                  <c:v>Alte țări </c:v>
                </c:pt>
              </c:strCache>
            </c:strRef>
          </c:tx>
          <c:spPr>
            <a:solidFill>
              <a:srgbClr val="B9977D"/>
            </a:solidFill>
            <a:ln>
              <a:noFill/>
            </a:ln>
            <a:effectLst/>
          </c:spPr>
          <c:dLbls>
            <c:dLbl>
              <c:idx val="4"/>
              <c:layout>
                <c:manualLayout>
                  <c:x val="-2.2080679405520293E-2"/>
                  <c:y val="-4.229093782594876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B8-428F-9F6E-22B278F3F99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'D8'!$C$21:$G$22</c:f>
              <c:multiLvlStrCache>
                <c:ptCount val="5"/>
                <c:lvl>
                  <c:pt idx="0">
                    <c:v>I</c:v>
                  </c:pt>
                  <c:pt idx="1">
                    <c:v>II</c:v>
                  </c:pt>
                  <c:pt idx="2">
                    <c:v>III</c:v>
                  </c:pt>
                  <c:pt idx="3">
                    <c:v>IV</c:v>
                  </c:pt>
                  <c:pt idx="4">
                    <c:v>I</c:v>
                  </c:pt>
                </c:lvl>
                <c:lvl>
                  <c:pt idx="0">
                    <c:v>2023</c:v>
                  </c:pt>
                </c:lvl>
              </c:multiLvlStrCache>
            </c:multiLvlStrRef>
          </c:cat>
          <c:val>
            <c:numRef>
              <c:f>'D8'!$C$25:$G$25</c:f>
              <c:numCache>
                <c:formatCode>0.00</c:formatCode>
                <c:ptCount val="5"/>
                <c:pt idx="0">
                  <c:v>23.199999999999996</c:v>
                </c:pt>
                <c:pt idx="1">
                  <c:v>19.540000000000003</c:v>
                </c:pt>
                <c:pt idx="2">
                  <c:v>22.769999999999996</c:v>
                </c:pt>
                <c:pt idx="3">
                  <c:v>27.95</c:v>
                </c:pt>
                <c:pt idx="4">
                  <c:v>36.800000000000004</c:v>
                </c:pt>
              </c:numCache>
            </c:numRef>
          </c:val>
          <c:extLst>
            <c:ext xmlns:c16="http://schemas.microsoft.com/office/drawing/2014/chart" uri="{C3380CC4-5D6E-409C-BE32-E72D297353CC}">
              <c16:uniqueId val="{00000002-97C7-4202-AB48-BC0ED19733CD}"/>
            </c:ext>
          </c:extLst>
        </c:ser>
        <c:dLbls>
          <c:showLegendKey val="0"/>
          <c:showVal val="0"/>
          <c:showCatName val="0"/>
          <c:showSerName val="0"/>
          <c:showPercent val="0"/>
          <c:showBubbleSize val="0"/>
        </c:dLbls>
        <c:axId val="397001200"/>
        <c:axId val="397002184"/>
      </c:areaChart>
      <c:lineChart>
        <c:grouping val="standard"/>
        <c:varyColors val="0"/>
        <c:ser>
          <c:idx val="3"/>
          <c:order val="3"/>
          <c:tx>
            <c:strRef>
              <c:f>'D8'!$B$26</c:f>
              <c:strCache>
                <c:ptCount val="1"/>
                <c:pt idx="0">
                  <c:v>Total </c:v>
                </c:pt>
              </c:strCache>
            </c:strRef>
          </c:tx>
          <c:spPr>
            <a:ln w="28575" cap="rnd">
              <a:solidFill>
                <a:srgbClr val="634F3B"/>
              </a:solidFill>
              <a:round/>
            </a:ln>
            <a:effectLst/>
          </c:spPr>
          <c:marker>
            <c:symbol val="diamond"/>
            <c:size val="7"/>
            <c:spPr>
              <a:solidFill>
                <a:srgbClr val="443628"/>
              </a:solidFill>
              <a:ln w="9525">
                <a:no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'D8'!$C$21:$G$22</c:f>
              <c:multiLvlStrCache>
                <c:ptCount val="5"/>
                <c:lvl>
                  <c:pt idx="0">
                    <c:v>I</c:v>
                  </c:pt>
                  <c:pt idx="1">
                    <c:v>II</c:v>
                  </c:pt>
                  <c:pt idx="2">
                    <c:v>III</c:v>
                  </c:pt>
                  <c:pt idx="3">
                    <c:v>IV</c:v>
                  </c:pt>
                  <c:pt idx="4">
                    <c:v>I</c:v>
                  </c:pt>
                </c:lvl>
                <c:lvl>
                  <c:pt idx="0">
                    <c:v>2023</c:v>
                  </c:pt>
                </c:lvl>
              </c:multiLvlStrCache>
            </c:multiLvlStrRef>
          </c:cat>
          <c:val>
            <c:numRef>
              <c:f>'D8'!$C$26:$G$26</c:f>
              <c:numCache>
                <c:formatCode>0.00</c:formatCode>
                <c:ptCount val="5"/>
                <c:pt idx="0">
                  <c:v>53.47</c:v>
                </c:pt>
                <c:pt idx="1">
                  <c:v>51.68</c:v>
                </c:pt>
                <c:pt idx="2">
                  <c:v>52.08</c:v>
                </c:pt>
                <c:pt idx="3">
                  <c:v>64.099999999999994</c:v>
                </c:pt>
                <c:pt idx="4">
                  <c:v>57.06</c:v>
                </c:pt>
              </c:numCache>
            </c:numRef>
          </c:val>
          <c:smooth val="0"/>
          <c:extLst>
            <c:ext xmlns:c16="http://schemas.microsoft.com/office/drawing/2014/chart" uri="{C3380CC4-5D6E-409C-BE32-E72D297353CC}">
              <c16:uniqueId val="{00000003-97C7-4202-AB48-BC0ED19733CD}"/>
            </c:ext>
          </c:extLst>
        </c:ser>
        <c:dLbls>
          <c:showLegendKey val="0"/>
          <c:showVal val="0"/>
          <c:showCatName val="0"/>
          <c:showSerName val="0"/>
          <c:showPercent val="0"/>
          <c:showBubbleSize val="0"/>
        </c:dLbls>
        <c:marker val="1"/>
        <c:smooth val="0"/>
        <c:axId val="397001200"/>
        <c:axId val="397002184"/>
      </c:lineChart>
      <c:catAx>
        <c:axId val="397001200"/>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397002184"/>
        <c:crosses val="autoZero"/>
        <c:auto val="1"/>
        <c:lblAlgn val="ctr"/>
        <c:lblOffset val="100"/>
        <c:tickMarkSkip val="4"/>
        <c:noMultiLvlLbl val="0"/>
      </c:catAx>
      <c:valAx>
        <c:axId val="397002184"/>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397001200"/>
        <c:crosses val="autoZero"/>
        <c:crossBetween val="between"/>
      </c:valAx>
      <c:spPr>
        <a:noFill/>
        <a:ln>
          <a:noFill/>
        </a:ln>
        <a:effectLst/>
      </c:spPr>
    </c:plotArea>
    <c:legend>
      <c:legendPos val="b"/>
      <c:layout>
        <c:manualLayout>
          <c:xMode val="edge"/>
          <c:yMode val="edge"/>
          <c:x val="5.5758431802450402E-2"/>
          <c:y val="0.81471995931304431"/>
          <c:w val="0.88795511002891703"/>
          <c:h val="0.1605060440109346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2"/>
          <c:order val="0"/>
          <c:tx>
            <c:strRef>
              <c:f>'D9'!$B$38</c:f>
              <c:strCache>
                <c:ptCount val="1"/>
                <c:pt idx="0">
                  <c:v>Altele </c:v>
                </c:pt>
              </c:strCache>
            </c:strRef>
          </c:tx>
          <c:spPr>
            <a:solidFill>
              <a:srgbClr val="7F7F7F"/>
            </a:solidFill>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'D9'!$C$38:$G$38</c:f>
              <c:numCache>
                <c:formatCode>#,##0.00</c:formatCode>
                <c:ptCount val="5"/>
                <c:pt idx="0">
                  <c:v>26.760000000000097</c:v>
                </c:pt>
                <c:pt idx="1">
                  <c:v>23.830000000000041</c:v>
                </c:pt>
                <c:pt idx="2">
                  <c:v>38.55000000000004</c:v>
                </c:pt>
                <c:pt idx="3">
                  <c:v>32.660000000000053</c:v>
                </c:pt>
                <c:pt idx="4">
                  <c:v>23.819999999999936</c:v>
                </c:pt>
              </c:numCache>
            </c:numRef>
          </c:val>
          <c:extLst>
            <c:ext xmlns:c16="http://schemas.microsoft.com/office/drawing/2014/chart" uri="{C3380CC4-5D6E-409C-BE32-E72D297353CC}">
              <c16:uniqueId val="{00000006-4763-4730-AAE4-701482960886}"/>
            </c:ext>
          </c:extLst>
        </c:ser>
        <c:ser>
          <c:idx val="6"/>
          <c:order val="1"/>
          <c:tx>
            <c:strRef>
              <c:f>'D9'!$B$37</c:f>
              <c:strCache>
                <c:ptCount val="1"/>
                <c:pt idx="0">
                  <c:v>Energie electrică</c:v>
                </c:pt>
              </c:strCache>
            </c:strRef>
          </c:tx>
          <c:spPr>
            <a:solidFill>
              <a:srgbClr val="9B7151"/>
            </a:solidFill>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'D9'!$C$37:$G$37</c:f>
              <c:numCache>
                <c:formatCode>#,##0.00</c:formatCode>
                <c:ptCount val="5"/>
                <c:pt idx="0">
                  <c:v>13.24</c:v>
                </c:pt>
                <c:pt idx="1">
                  <c:v>11.03</c:v>
                </c:pt>
                <c:pt idx="2">
                  <c:v>15.17</c:v>
                </c:pt>
                <c:pt idx="3">
                  <c:v>17.399999999999999</c:v>
                </c:pt>
                <c:pt idx="4">
                  <c:v>18.309999999999999</c:v>
                </c:pt>
              </c:numCache>
            </c:numRef>
          </c:val>
          <c:extLst>
            <c:ext xmlns:c16="http://schemas.microsoft.com/office/drawing/2014/chart" uri="{C3380CC4-5D6E-409C-BE32-E72D297353CC}">
              <c16:uniqueId val="{00000000-4763-4730-AAE4-701482960886}"/>
            </c:ext>
          </c:extLst>
        </c:ser>
        <c:ser>
          <c:idx val="1"/>
          <c:order val="2"/>
          <c:tx>
            <c:strRef>
              <c:f>'D9'!$B$36</c:f>
              <c:strCache>
                <c:ptCount val="1"/>
                <c:pt idx="0">
                  <c:v>Pacură</c:v>
                </c:pt>
              </c:strCache>
            </c:strRef>
          </c:tx>
          <c:spPr>
            <a:solidFill>
              <a:srgbClr val="6A4D38"/>
            </a:solidFill>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'D9'!$C$36:$G$36</c:f>
              <c:numCache>
                <c:formatCode>#,##0.00</c:formatCode>
                <c:ptCount val="5"/>
                <c:pt idx="0">
                  <c:v>62.03</c:v>
                </c:pt>
                <c:pt idx="1">
                  <c:v>1.1399999999999999</c:v>
                </c:pt>
                <c:pt idx="2">
                  <c:v>0.09</c:v>
                </c:pt>
                <c:pt idx="3">
                  <c:v>10.53</c:v>
                </c:pt>
                <c:pt idx="4">
                  <c:v>0.1</c:v>
                </c:pt>
              </c:numCache>
            </c:numRef>
          </c:val>
          <c:extLst>
            <c:ext xmlns:c16="http://schemas.microsoft.com/office/drawing/2014/chart" uri="{C3380CC4-5D6E-409C-BE32-E72D297353CC}">
              <c16:uniqueId val="{00000004-4763-4730-AAE4-701482960886}"/>
            </c:ext>
          </c:extLst>
        </c:ser>
        <c:ser>
          <c:idx val="4"/>
          <c:order val="4"/>
          <c:tx>
            <c:strRef>
              <c:f>'D9'!$B$35</c:f>
              <c:strCache>
                <c:ptCount val="1"/>
                <c:pt idx="0">
                  <c:v>Combustibil diesel</c:v>
                </c:pt>
              </c:strCache>
            </c:strRef>
          </c:tx>
          <c:spPr>
            <a:solidFill>
              <a:srgbClr val="B9977D"/>
            </a:solidFill>
            <a:ln>
              <a:solidFill>
                <a:sysClr val="window" lastClr="FFFFFF"/>
              </a:solidFill>
            </a:ln>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'D9'!$C$35:$G$35</c:f>
              <c:numCache>
                <c:formatCode>#,##0.00</c:formatCode>
                <c:ptCount val="5"/>
                <c:pt idx="0">
                  <c:v>241.29</c:v>
                </c:pt>
                <c:pt idx="1">
                  <c:v>217.93</c:v>
                </c:pt>
                <c:pt idx="2">
                  <c:v>227.81</c:v>
                </c:pt>
                <c:pt idx="3">
                  <c:v>168.39</c:v>
                </c:pt>
                <c:pt idx="4">
                  <c:v>144.94999999999999</c:v>
                </c:pt>
              </c:numCache>
            </c:numRef>
          </c:val>
          <c:extLst>
            <c:ext xmlns:c16="http://schemas.microsoft.com/office/drawing/2014/chart" uri="{C3380CC4-5D6E-409C-BE32-E72D297353CC}">
              <c16:uniqueId val="{00000002-4763-4730-AAE4-701482960886}"/>
            </c:ext>
          </c:extLst>
        </c:ser>
        <c:ser>
          <c:idx val="0"/>
          <c:order val="5"/>
          <c:tx>
            <c:strRef>
              <c:f>'D9'!$B$34</c:f>
              <c:strCache>
                <c:ptCount val="1"/>
                <c:pt idx="0">
                  <c:v>Gaz natural</c:v>
                </c:pt>
              </c:strCache>
            </c:strRef>
          </c:tx>
          <c:spPr>
            <a:solidFill>
              <a:srgbClr val="543D2C"/>
            </a:solidFill>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'D9'!$C$34:$G$34</c:f>
              <c:numCache>
                <c:formatCode>#,##0.00</c:formatCode>
                <c:ptCount val="5"/>
                <c:pt idx="0">
                  <c:v>188.85</c:v>
                </c:pt>
                <c:pt idx="1">
                  <c:v>6.75</c:v>
                </c:pt>
                <c:pt idx="2">
                  <c:v>167.11999999999998</c:v>
                </c:pt>
                <c:pt idx="3">
                  <c:v>95.44</c:v>
                </c:pt>
                <c:pt idx="4">
                  <c:v>9.7900000000000205</c:v>
                </c:pt>
              </c:numCache>
            </c:numRef>
          </c:val>
          <c:extLst>
            <c:ext xmlns:c16="http://schemas.microsoft.com/office/drawing/2014/chart" uri="{C3380CC4-5D6E-409C-BE32-E72D297353CC}">
              <c16:uniqueId val="{00000001-4763-4730-AAE4-701482960886}"/>
            </c:ext>
          </c:extLst>
        </c:ser>
        <c:ser>
          <c:idx val="5"/>
          <c:order val="6"/>
          <c:tx>
            <c:strRef>
              <c:f>'D9'!$B$33</c:f>
              <c:strCache>
                <c:ptCount val="1"/>
                <c:pt idx="0">
                  <c:v>Cărbune </c:v>
                </c:pt>
              </c:strCache>
            </c:strRef>
          </c:tx>
          <c:spPr>
            <a:solidFill>
              <a:srgbClr val="9B7151"/>
            </a:solidFill>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'D9'!$C$33:$G$33</c:f>
              <c:numCache>
                <c:formatCode>#,##0.00</c:formatCode>
                <c:ptCount val="5"/>
                <c:pt idx="0">
                  <c:v>5.0199999999999996</c:v>
                </c:pt>
                <c:pt idx="1">
                  <c:v>2.13</c:v>
                </c:pt>
                <c:pt idx="2">
                  <c:v>4.46</c:v>
                </c:pt>
                <c:pt idx="3">
                  <c:v>4.93</c:v>
                </c:pt>
                <c:pt idx="4">
                  <c:v>3.06</c:v>
                </c:pt>
              </c:numCache>
            </c:numRef>
          </c:val>
          <c:extLst>
            <c:ext xmlns:c16="http://schemas.microsoft.com/office/drawing/2014/chart" uri="{C3380CC4-5D6E-409C-BE32-E72D297353CC}">
              <c16:uniqueId val="{00000005-4763-4730-AAE4-701482960886}"/>
            </c:ext>
          </c:extLst>
        </c:ser>
        <c:ser>
          <c:idx val="3"/>
          <c:order val="7"/>
          <c:tx>
            <c:strRef>
              <c:f>'D9'!$B$32</c:f>
              <c:strCache>
                <c:ptCount val="1"/>
                <c:pt idx="0">
                  <c:v>Benzine auto </c:v>
                </c:pt>
              </c:strCache>
            </c:strRef>
          </c:tx>
          <c:spPr>
            <a:solidFill>
              <a:srgbClr val="D6C3B4"/>
            </a:solidFill>
            <a:ln>
              <a:solidFill>
                <a:sysClr val="window" lastClr="FFFFFF"/>
              </a:solidFill>
            </a:ln>
          </c:spPr>
          <c:invertIfNegative val="0"/>
          <c:cat>
            <c:multiLvlStrRef>
              <c:f>'D9'!$C$30:$G$31</c:f>
              <c:multiLvlStrCache>
                <c:ptCount val="5"/>
                <c:lvl>
                  <c:pt idx="0">
                    <c:v>I</c:v>
                  </c:pt>
                  <c:pt idx="1">
                    <c:v>II</c:v>
                  </c:pt>
                  <c:pt idx="2">
                    <c:v>III</c:v>
                  </c:pt>
                  <c:pt idx="3">
                    <c:v>IV</c:v>
                  </c:pt>
                  <c:pt idx="4">
                    <c:v>I</c:v>
                  </c:pt>
                </c:lvl>
                <c:lvl>
                  <c:pt idx="0">
                    <c:v>2023</c:v>
                  </c:pt>
                </c:lvl>
              </c:multiLvlStrCache>
            </c:multiLvlStrRef>
          </c:cat>
          <c:val>
            <c:numRef>
              <c:f>'D9'!$C$32:$G$32</c:f>
              <c:numCache>
                <c:formatCode>#,##0.00</c:formatCode>
                <c:ptCount val="5"/>
                <c:pt idx="0">
                  <c:v>60.97</c:v>
                </c:pt>
                <c:pt idx="1">
                  <c:v>60.55</c:v>
                </c:pt>
                <c:pt idx="2">
                  <c:v>66.8</c:v>
                </c:pt>
                <c:pt idx="3">
                  <c:v>65.930000000000007</c:v>
                </c:pt>
                <c:pt idx="4">
                  <c:v>67.790000000000006</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50"/>
        <c:overlap val="100"/>
        <c:axId val="51601792"/>
        <c:axId val="51603328"/>
      </c:barChart>
      <c:lineChart>
        <c:grouping val="standard"/>
        <c:varyColors val="0"/>
        <c:ser>
          <c:idx val="7"/>
          <c:order val="3"/>
          <c:tx>
            <c:strRef>
              <c:f>'D9'!$B$39</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'D9'!$C$30:$G$31</c:f>
              <c:multiLvlStrCache>
                <c:ptCount val="5"/>
                <c:lvl>
                  <c:pt idx="0">
                    <c:v>I</c:v>
                  </c:pt>
                  <c:pt idx="1">
                    <c:v>II</c:v>
                  </c:pt>
                  <c:pt idx="2">
                    <c:v>III</c:v>
                  </c:pt>
                  <c:pt idx="3">
                    <c:v>IV</c:v>
                  </c:pt>
                  <c:pt idx="4">
                    <c:v>I</c:v>
                  </c:pt>
                </c:lvl>
                <c:lvl>
                  <c:pt idx="0">
                    <c:v>2023</c:v>
                  </c:pt>
                </c:lvl>
              </c:multiLvlStrCache>
            </c:multiLvlStrRef>
          </c:cat>
          <c:val>
            <c:numRef>
              <c:f>'D9'!$C$39:$G$39</c:f>
              <c:numCache>
                <c:formatCode>#,##0.00</c:formatCode>
                <c:ptCount val="5"/>
                <c:pt idx="0">
                  <c:v>598.16000000000008</c:v>
                </c:pt>
                <c:pt idx="1">
                  <c:v>323.36</c:v>
                </c:pt>
                <c:pt idx="2">
                  <c:v>520</c:v>
                </c:pt>
                <c:pt idx="3">
                  <c:v>395.28</c:v>
                </c:pt>
                <c:pt idx="4">
                  <c:v>267.81999999999994</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50"/>
          <c:min val="0"/>
        </c:scaling>
        <c:delete val="0"/>
        <c:axPos val="l"/>
        <c:majorGridlines>
          <c:spPr>
            <a:ln>
              <a:solidFill>
                <a:sysClr val="window" lastClr="FFFFFF">
                  <a:lumMod val="85000"/>
                </a:sysClr>
              </a:solidFill>
              <a:prstDash val="dash"/>
            </a:ln>
          </c:spPr>
        </c:majorGridlines>
        <c:title>
          <c:tx>
            <c:rich>
              <a:bodyPr/>
              <a:lstStyle/>
              <a:p>
                <a:pPr>
                  <a:defRPr/>
                </a:pPr>
                <a:r>
                  <a:rPr lang="ro-MD"/>
                  <a:t>mil. USD / </a:t>
                </a:r>
                <a:r>
                  <a:rPr lang="ru-RU"/>
                  <a:t>млн. долл. США </a:t>
                </a:r>
                <a:r>
                  <a:rPr lang="ro-MD"/>
                  <a:t> </a:t>
                </a:r>
              </a:p>
              <a:p>
                <a:pPr>
                  <a:defRPr/>
                </a:pPr>
                <a:r>
                  <a:rPr lang="en-US"/>
                  <a:t>/</a:t>
                </a:r>
                <a:r>
                  <a:rPr lang="ro-MD"/>
                  <a:t> </a:t>
                </a:r>
                <a:r>
                  <a:rPr lang="en-US"/>
                  <a:t> US$ million</a:t>
                </a:r>
                <a:endParaRPr lang="ro-MD"/>
              </a:p>
            </c:rich>
          </c:tx>
          <c:layout>
            <c:manualLayout>
              <c:xMode val="edge"/>
              <c:yMode val="edge"/>
              <c:x val="5.5265067587889086E-2"/>
              <c:y val="0.22856225011784834"/>
            </c:manualLayout>
          </c:layout>
          <c:overlay val="0"/>
        </c:title>
        <c:numFmt formatCode="#,##0" sourceLinked="0"/>
        <c:majorTickMark val="none"/>
        <c:minorTickMark val="none"/>
        <c:tickLblPos val="nextTo"/>
        <c:crossAx val="51601792"/>
        <c:crosses val="autoZero"/>
        <c:crossBetween val="between"/>
        <c:majorUnit val="150"/>
      </c:valAx>
      <c:dTable>
        <c:showHorzBorder val="1"/>
        <c:showVertBorder val="1"/>
        <c:showOutline val="1"/>
        <c:showKeys val="1"/>
      </c:dTable>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85058971453705"/>
          <c:y val="0.10325252882715504"/>
          <c:w val="0.61943461985284631"/>
          <c:h val="0.76681969482944312"/>
        </c:manualLayout>
      </c:layout>
      <c:barChart>
        <c:barDir val="col"/>
        <c:grouping val="clustered"/>
        <c:varyColors val="0"/>
        <c:ser>
          <c:idx val="1"/>
          <c:order val="1"/>
          <c:tx>
            <c:strRef>
              <c:f>'D10'!$B$28</c:f>
              <c:strCache>
                <c:ptCount val="1"/>
                <c:pt idx="0">
                  <c:v>Export</c:v>
                </c:pt>
              </c:strCache>
            </c:strRef>
          </c:tx>
          <c:spPr>
            <a:solidFill>
              <a:srgbClr val="B9937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'D10'!$C$28:$G$28</c:f>
              <c:numCache>
                <c:formatCode>0.00</c:formatCode>
                <c:ptCount val="5"/>
                <c:pt idx="0">
                  <c:v>590.91999999999996</c:v>
                </c:pt>
                <c:pt idx="1">
                  <c:v>577.44999999999993</c:v>
                </c:pt>
                <c:pt idx="2">
                  <c:v>640.47000000000014</c:v>
                </c:pt>
                <c:pt idx="3">
                  <c:v>630.91999999999985</c:v>
                </c:pt>
                <c:pt idx="4">
                  <c:v>565.91999999999996</c:v>
                </c:pt>
              </c:numCache>
            </c:numRef>
          </c:val>
          <c:extLst>
            <c:ext xmlns:c16="http://schemas.microsoft.com/office/drawing/2014/chart" uri="{C3380CC4-5D6E-409C-BE32-E72D297353CC}">
              <c16:uniqueId val="{00000001-00FC-4811-841C-BBC74812F9F2}"/>
            </c:ext>
          </c:extLst>
        </c:ser>
        <c:ser>
          <c:idx val="2"/>
          <c:order val="2"/>
          <c:tx>
            <c:strRef>
              <c:f>'D10'!$B$29</c:f>
              <c:strCache>
                <c:ptCount val="1"/>
                <c:pt idx="0">
                  <c:v>Import</c:v>
                </c:pt>
              </c:strCache>
            </c:strRef>
          </c:tx>
          <c:spPr>
            <a:solidFill>
              <a:srgbClr val="D9D9D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'D10'!$C$29:$G$29</c:f>
              <c:numCache>
                <c:formatCode>0.00</c:formatCode>
                <c:ptCount val="5"/>
                <c:pt idx="0">
                  <c:v>317.04999999999995</c:v>
                </c:pt>
                <c:pt idx="1">
                  <c:v>392.20999999999992</c:v>
                </c:pt>
                <c:pt idx="2">
                  <c:v>459.6</c:v>
                </c:pt>
                <c:pt idx="3">
                  <c:v>385.08</c:v>
                </c:pt>
                <c:pt idx="4">
                  <c:v>356.26000000000005</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'D10'!$B$27</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'D10'!$C$27:$G$27</c:f>
              <c:numCache>
                <c:formatCode>0.00</c:formatCode>
                <c:ptCount val="5"/>
                <c:pt idx="0">
                  <c:v>273.87</c:v>
                </c:pt>
                <c:pt idx="1">
                  <c:v>185.24</c:v>
                </c:pt>
                <c:pt idx="2">
                  <c:v>180.87000000000012</c:v>
                </c:pt>
                <c:pt idx="3">
                  <c:v>245.83999999999986</c:v>
                </c:pt>
                <c:pt idx="4">
                  <c:v>209.65999999999991</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'D10'!$B$30</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'D10'!$C$30:$G$30</c:f>
              <c:numCache>
                <c:formatCode>0.0</c:formatCode>
                <c:ptCount val="5"/>
                <c:pt idx="0">
                  <c:v>8</c:v>
                </c:pt>
                <c:pt idx="1">
                  <c:v>4.7</c:v>
                </c:pt>
                <c:pt idx="2">
                  <c:v>4</c:v>
                </c:pt>
                <c:pt idx="3">
                  <c:v>5.3</c:v>
                </c:pt>
                <c:pt idx="4">
                  <c:v>5.5</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 </a:t>
                </a:r>
                <a:r>
                  <a:rPr lang="ru-RU"/>
                  <a:t>млн. долл. США </a:t>
                </a:r>
                <a:r>
                  <a:rPr lang="ro-MD"/>
                  <a:t> </a:t>
                </a:r>
              </a:p>
              <a:p>
                <a:pPr>
                  <a:defRPr/>
                </a:pPr>
                <a:r>
                  <a:rPr lang="en-US"/>
                  <a:t>/</a:t>
                </a:r>
                <a:r>
                  <a:rPr lang="ro-MD"/>
                  <a:t> </a:t>
                </a:r>
                <a:r>
                  <a:rPr lang="en-US"/>
                  <a:t> US$ million</a:t>
                </a:r>
                <a:endParaRPr lang="ro-MD"/>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75761635904836655"/>
          <c:y val="0.25622124668044816"/>
          <c:w val="0.24053432451378362"/>
          <c:h val="0.5549702304911001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8">
  <a:schemeClr val="accent5"/>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image" Target="../media/image10.svg"/></Relationships>
</file>

<file path=xl/drawings/_rels/drawing18.xml.rels><?xml version="1.0" encoding="UTF-8" standalone="yes"?>
<Relationships xmlns="http://schemas.openxmlformats.org/package/2006/relationships"><Relationship Id="rId2" Type="http://schemas.openxmlformats.org/officeDocument/2006/relationships/image" Target="../media/image12.svg"/><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5948</xdr:colOff>
      <xdr:row>5</xdr:row>
      <xdr:rowOff>3572</xdr:rowOff>
    </xdr:from>
    <xdr:to>
      <xdr:col>6</xdr:col>
      <xdr:colOff>742950</xdr:colOff>
      <xdr:row>29</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380999</xdr:colOff>
      <xdr:row>5</xdr:row>
      <xdr:rowOff>0</xdr:rowOff>
    </xdr:from>
    <xdr:to>
      <xdr:col>3</xdr:col>
      <xdr:colOff>0</xdr:colOff>
      <xdr:row>17</xdr:row>
      <xdr:rowOff>161925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1119</xdr:colOff>
      <xdr:row>5</xdr:row>
      <xdr:rowOff>0</xdr:rowOff>
    </xdr:from>
    <xdr:to>
      <xdr:col>8</xdr:col>
      <xdr:colOff>0</xdr:colOff>
      <xdr:row>28</xdr:row>
      <xdr:rowOff>133350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0</xdr:colOff>
      <xdr:row>22</xdr:row>
      <xdr:rowOff>152400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0.72993</cdr:x>
      <cdr:y>0.00227</cdr:y>
    </cdr:from>
    <cdr:to>
      <cdr:x>0.76699</cdr:x>
      <cdr:y>0.07106</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5596861" y="7709"/>
          <a:ext cx="284162" cy="23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10769</xdr:colOff>
      <xdr:row>26</xdr:row>
      <xdr:rowOff>9525</xdr:rowOff>
    </xdr:to>
    <xdr:pic>
      <xdr:nvPicPr>
        <xdr:cNvPr id="2" name="Graphic 1">
          <a:extLst>
            <a:ext uri="{FF2B5EF4-FFF2-40B4-BE49-F238E27FC236}">
              <a16:creationId xmlns:a16="http://schemas.microsoft.com/office/drawing/2014/main" id="{996A9A6B-D7D3-FCB5-CADF-DD5B5D9314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2400300"/>
          <a:ext cx="7506944" cy="381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377840</xdr:colOff>
      <xdr:row>5</xdr:row>
      <xdr:rowOff>582</xdr:rowOff>
    </xdr:from>
    <xdr:to>
      <xdr:col>8</xdr:col>
      <xdr:colOff>0</xdr:colOff>
      <xdr:row>31</xdr:row>
      <xdr:rowOff>272726</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0.66517</cdr:x>
      <cdr:y>0</cdr:y>
    </cdr:from>
    <cdr:to>
      <cdr:x>0.68967</cdr:x>
      <cdr:y>0.0342</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102365" y="0"/>
          <a:ext cx="187935" cy="153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9526</xdr:rowOff>
    </xdr:from>
    <xdr:to>
      <xdr:col>7</xdr:col>
      <xdr:colOff>19050</xdr:colOff>
      <xdr:row>26</xdr:row>
      <xdr:rowOff>9525</xdr:rowOff>
    </xdr:to>
    <xdr:pic>
      <xdr:nvPicPr>
        <xdr:cNvPr id="3" name="Graphic 2">
          <a:extLst>
            <a:ext uri="{FF2B5EF4-FFF2-40B4-BE49-F238E27FC236}">
              <a16:creationId xmlns:a16="http://schemas.microsoft.com/office/drawing/2014/main" id="{0BE22CC0-26CD-293E-11CE-11B3D036F0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952501"/>
          <a:ext cx="6715125" cy="2800349"/>
        </a:xfrm>
        <a:prstGeom prst="rect">
          <a:avLst/>
        </a:prstGeom>
      </xdr:spPr>
    </xdr:pic>
    <xdr:clientData/>
  </xdr:twoCellAnchor>
  <xdr:twoCellAnchor editAs="oneCell">
    <xdr:from>
      <xdr:col>0</xdr:col>
      <xdr:colOff>380999</xdr:colOff>
      <xdr:row>26</xdr:row>
      <xdr:rowOff>0</xdr:rowOff>
    </xdr:from>
    <xdr:to>
      <xdr:col>7</xdr:col>
      <xdr:colOff>19050</xdr:colOff>
      <xdr:row>45</xdr:row>
      <xdr:rowOff>98757</xdr:rowOff>
    </xdr:to>
    <xdr:pic>
      <xdr:nvPicPr>
        <xdr:cNvPr id="4" name="Graphic 1">
          <a:extLst>
            <a:ext uri="{FF2B5EF4-FFF2-40B4-BE49-F238E27FC236}">
              <a16:creationId xmlns:a16="http://schemas.microsoft.com/office/drawing/2014/main" id="{CEECA7B3-EDA5-3BFA-9627-9F08215D329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80999" y="4133851"/>
          <a:ext cx="6715126" cy="263240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380999</xdr:colOff>
      <xdr:row>5</xdr:row>
      <xdr:rowOff>9525</xdr:rowOff>
    </xdr:from>
    <xdr:to>
      <xdr:col>7</xdr:col>
      <xdr:colOff>638174</xdr:colOff>
      <xdr:row>32</xdr:row>
      <xdr:rowOff>66675</xdr:rowOff>
    </xdr:to>
    <xdr:pic>
      <xdr:nvPicPr>
        <xdr:cNvPr id="3" name="Graphic 1">
          <a:extLst>
            <a:ext uri="{FF2B5EF4-FFF2-40B4-BE49-F238E27FC236}">
              <a16:creationId xmlns:a16="http://schemas.microsoft.com/office/drawing/2014/main" id="{D0FBB688-8CD2-FC61-1006-8BBA7E9F06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0999" y="2409825"/>
          <a:ext cx="7515225" cy="48196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FD2C5E12-1F91-18E0-1EEC-103A97EBE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5</xdr:row>
      <xdr:rowOff>61911</xdr:rowOff>
    </xdr:from>
    <xdr:to>
      <xdr:col>10</xdr:col>
      <xdr:colOff>47625</xdr:colOff>
      <xdr:row>23</xdr:row>
      <xdr:rowOff>180974</xdr:rowOff>
    </xdr:to>
    <xdr:graphicFrame macro="">
      <xdr:nvGraphicFramePr>
        <xdr:cNvPr id="4" name="Chart 3">
          <a:extLst>
            <a:ext uri="{FF2B5EF4-FFF2-40B4-BE49-F238E27FC236}">
              <a16:creationId xmlns:a16="http://schemas.microsoft.com/office/drawing/2014/main" id="{05D8F419-7664-2996-64B8-D5618F252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2198</xdr:colOff>
      <xdr:row>5</xdr:row>
      <xdr:rowOff>2199</xdr:rowOff>
    </xdr:from>
    <xdr:to>
      <xdr:col>6</xdr:col>
      <xdr:colOff>0</xdr:colOff>
      <xdr:row>31</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14286</xdr:colOff>
      <xdr:row>5</xdr:row>
      <xdr:rowOff>52388</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95207E4E-03F4-6A7B-8D5D-8B396D0ED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61911</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3ABA2BEF-5BDA-B2AA-8089-7F923E8AD7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350031</xdr:colOff>
      <xdr:row>11</xdr:row>
      <xdr:rowOff>132191</xdr:rowOff>
    </xdr:to>
    <xdr:sp macro="" textlink="">
      <xdr:nvSpPr>
        <xdr:cNvPr id="5" name="Speech Bubble: Rectangle 4">
          <a:extLst>
            <a:ext uri="{FF2B5EF4-FFF2-40B4-BE49-F238E27FC236}">
              <a16:creationId xmlns:a16="http://schemas.microsoft.com/office/drawing/2014/main" id="{60436FCA-726C-BD7F-A3BB-37BD7F84E7DF}"/>
            </a:ext>
          </a:extLst>
        </xdr:cNvPr>
        <xdr:cNvSpPr/>
      </xdr:nvSpPr>
      <xdr:spPr>
        <a:xfrm>
          <a:off x="8315325" y="28194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7</xdr:col>
      <xdr:colOff>847725</xdr:colOff>
      <xdr:row>20</xdr:row>
      <xdr:rowOff>133350</xdr:rowOff>
    </xdr:from>
    <xdr:to>
      <xdr:col>8</xdr:col>
      <xdr:colOff>502406</xdr:colOff>
      <xdr:row>20</xdr:row>
      <xdr:rowOff>398868</xdr:rowOff>
    </xdr:to>
    <xdr:sp macro="" textlink="">
      <xdr:nvSpPr>
        <xdr:cNvPr id="6" name="Speech Bubble: Rectangle 5">
          <a:extLst>
            <a:ext uri="{FF2B5EF4-FFF2-40B4-BE49-F238E27FC236}">
              <a16:creationId xmlns:a16="http://schemas.microsoft.com/office/drawing/2014/main" id="{8A05684E-BC55-0E8B-1B7E-2F08698D804F}"/>
            </a:ext>
          </a:extLst>
        </xdr:cNvPr>
        <xdr:cNvSpPr/>
      </xdr:nvSpPr>
      <xdr:spPr>
        <a:xfrm>
          <a:off x="7419975" y="454342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3048</xdr:colOff>
      <xdr:row>5</xdr:row>
      <xdr:rowOff>0</xdr:rowOff>
    </xdr:from>
    <xdr:to>
      <xdr:col>7</xdr:col>
      <xdr:colOff>647700</xdr:colOff>
      <xdr:row>33</xdr:row>
      <xdr:rowOff>95250</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1</xdr:colOff>
      <xdr:row>30</xdr:row>
      <xdr:rowOff>76199</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2</xdr:row>
      <xdr:rowOff>0</xdr:rowOff>
    </xdr:from>
    <xdr:to>
      <xdr:col>8</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0</xdr:rowOff>
    </xdr:from>
    <xdr:to>
      <xdr:col>9</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2380</xdr:colOff>
      <xdr:row>5</xdr:row>
      <xdr:rowOff>0</xdr:rowOff>
    </xdr:from>
    <xdr:to>
      <xdr:col>5</xdr:col>
      <xdr:colOff>670033</xdr:colOff>
      <xdr:row>35</xdr:row>
      <xdr:rowOff>19050</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5</xdr:row>
      <xdr:rowOff>0</xdr:rowOff>
    </xdr:from>
    <xdr:to>
      <xdr:col>2</xdr:col>
      <xdr:colOff>390525</xdr:colOff>
      <xdr:row>25</xdr:row>
      <xdr:rowOff>152442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5</xdr:row>
      <xdr:rowOff>319</xdr:rowOff>
    </xdr:from>
    <xdr:to>
      <xdr:col>7</xdr:col>
      <xdr:colOff>0</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7632</xdr:colOff>
      <xdr:row>5</xdr:row>
      <xdr:rowOff>1</xdr:rowOff>
    </xdr:from>
    <xdr:to>
      <xdr:col>8</xdr:col>
      <xdr:colOff>606760</xdr:colOff>
      <xdr:row>35</xdr:row>
      <xdr:rowOff>95251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366712</xdr:colOff>
      <xdr:row>6</xdr:row>
      <xdr:rowOff>4762</xdr:rowOff>
    </xdr:from>
    <xdr:to>
      <xdr:col>5</xdr:col>
      <xdr:colOff>180975</xdr:colOff>
      <xdr:row>30</xdr:row>
      <xdr:rowOff>76200</xdr:rowOff>
    </xdr:to>
    <xdr:graphicFrame macro="">
      <xdr:nvGraphicFramePr>
        <xdr:cNvPr id="3" name="Chart 2">
          <a:extLst>
            <a:ext uri="{FF2B5EF4-FFF2-40B4-BE49-F238E27FC236}">
              <a16:creationId xmlns:a16="http://schemas.microsoft.com/office/drawing/2014/main" id="{F8B6E8BB-A1BC-4D17-9137-1AD5F8AD3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223837</xdr:colOff>
      <xdr:row>5</xdr:row>
      <xdr:rowOff>47625</xdr:rowOff>
    </xdr:from>
    <xdr:to>
      <xdr:col>9</xdr:col>
      <xdr:colOff>571500</xdr:colOff>
      <xdr:row>30</xdr:row>
      <xdr:rowOff>66674</xdr:rowOff>
    </xdr:to>
    <xdr:graphicFrame macro="">
      <xdr:nvGraphicFramePr>
        <xdr:cNvPr id="2" name="Chart 1">
          <a:extLst>
            <a:ext uri="{FF2B5EF4-FFF2-40B4-BE49-F238E27FC236}">
              <a16:creationId xmlns:a16="http://schemas.microsoft.com/office/drawing/2014/main" id="{7E0C8A38-671D-D71F-897E-BE0B949B6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380998</xdr:colOff>
      <xdr:row>5</xdr:row>
      <xdr:rowOff>0</xdr:rowOff>
    </xdr:from>
    <xdr:to>
      <xdr:col>6</xdr:col>
      <xdr:colOff>805962</xdr:colOff>
      <xdr:row>28</xdr:row>
      <xdr:rowOff>114299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366712</xdr:colOff>
      <xdr:row>6</xdr:row>
      <xdr:rowOff>4762</xdr:rowOff>
    </xdr:from>
    <xdr:to>
      <xdr:col>5</xdr:col>
      <xdr:colOff>180975</xdr:colOff>
      <xdr:row>30</xdr:row>
      <xdr:rowOff>76200</xdr:rowOff>
    </xdr:to>
    <xdr:graphicFrame macro="">
      <xdr:nvGraphicFramePr>
        <xdr:cNvPr id="2" name="Chart 1">
          <a:extLst>
            <a:ext uri="{FF2B5EF4-FFF2-40B4-BE49-F238E27FC236}">
              <a16:creationId xmlns:a16="http://schemas.microsoft.com/office/drawing/2014/main" id="{19046FCC-856D-4DD9-A73D-138301CD3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223837</xdr:colOff>
      <xdr:row>5</xdr:row>
      <xdr:rowOff>47625</xdr:rowOff>
    </xdr:from>
    <xdr:to>
      <xdr:col>9</xdr:col>
      <xdr:colOff>571500</xdr:colOff>
      <xdr:row>30</xdr:row>
      <xdr:rowOff>66674</xdr:rowOff>
    </xdr:to>
    <xdr:graphicFrame macro="">
      <xdr:nvGraphicFramePr>
        <xdr:cNvPr id="3" name="Chart 2">
          <a:extLst>
            <a:ext uri="{FF2B5EF4-FFF2-40B4-BE49-F238E27FC236}">
              <a16:creationId xmlns:a16="http://schemas.microsoft.com/office/drawing/2014/main" id="{8B538979-49C2-488E-8F86-E336F9F93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1465</xdr:rowOff>
    </xdr:from>
    <xdr:to>
      <xdr:col>7</xdr:col>
      <xdr:colOff>1</xdr:colOff>
      <xdr:row>30</xdr:row>
      <xdr:rowOff>68140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28575</xdr:colOff>
      <xdr:row>5</xdr:row>
      <xdr:rowOff>951</xdr:rowOff>
    </xdr:from>
    <xdr:to>
      <xdr:col>12</xdr:col>
      <xdr:colOff>28575</xdr:colOff>
      <xdr:row>26</xdr:row>
      <xdr:rowOff>104775</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5</xdr:row>
      <xdr:rowOff>0</xdr:rowOff>
    </xdr:from>
    <xdr:to>
      <xdr:col>7</xdr:col>
      <xdr:colOff>19050</xdr:colOff>
      <xdr:row>27</xdr:row>
      <xdr:rowOff>85725</xdr:rowOff>
    </xdr:to>
    <xdr:graphicFrame macro="">
      <xdr:nvGraphicFramePr>
        <xdr:cNvPr id="3" name="Chart 2">
          <a:extLst>
            <a:ext uri="{FF2B5EF4-FFF2-40B4-BE49-F238E27FC236}">
              <a16:creationId xmlns:a16="http://schemas.microsoft.com/office/drawing/2014/main" id="{038C0A37-BEFF-A334-D7E0-916263808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0</xdr:rowOff>
    </xdr:from>
    <xdr:to>
      <xdr:col>11</xdr:col>
      <xdr:colOff>6569</xdr:colOff>
      <xdr:row>28</xdr:row>
      <xdr:rowOff>146405</xdr:rowOff>
    </xdr:to>
    <xdr:graphicFrame macro="">
      <xdr:nvGraphicFramePr>
        <xdr:cNvPr id="2" name="Chart 1">
          <a:extLst>
            <a:ext uri="{FF2B5EF4-FFF2-40B4-BE49-F238E27FC236}">
              <a16:creationId xmlns:a16="http://schemas.microsoft.com/office/drawing/2014/main" id="{53F2D13F-5520-4921-A9E4-86DD866AC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7</xdr:col>
      <xdr:colOff>13138</xdr:colOff>
      <xdr:row>27</xdr:row>
      <xdr:rowOff>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0.00372</cdr:x>
      <cdr:y>0.10431</cdr:y>
    </cdr:from>
    <cdr:to>
      <cdr:x>0.05459</cdr:x>
      <cdr:y>0.73469</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1100137" y="1566860"/>
          <a:ext cx="2647951"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a:t>
          </a:r>
          <a:r>
            <a:rPr lang="en-US" sz="800">
              <a:latin typeface="PermianSerifTypeface" panose="02000000000000000000" pitchFamily="50" charset="0"/>
            </a:rPr>
            <a:t>/ </a:t>
          </a:r>
          <a:r>
            <a:rPr lang="ru-RU" sz="800">
              <a:latin typeface="PermianSerifTypeface" panose="02000000000000000000" pitchFamily="50" charset="0"/>
            </a:rPr>
            <a:t>млн. долларов США</a:t>
          </a:r>
          <a:r>
            <a:rPr lang="en-US" sz="800">
              <a:latin typeface="PermianSerifTypeface" panose="02000000000000000000" pitchFamily="50" charset="0"/>
            </a:rPr>
            <a:t>/ US$ million</a:t>
          </a:r>
          <a:endParaRPr lang="ro-RO" sz="800">
            <a:latin typeface="PermianSerifTypeface" panose="02000000000000000000" pitchFamily="50"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363191</xdr:colOff>
      <xdr:row>5</xdr:row>
      <xdr:rowOff>2</xdr:rowOff>
    </xdr:from>
    <xdr:to>
      <xdr:col>4</xdr:col>
      <xdr:colOff>16565</xdr:colOff>
      <xdr:row>16</xdr:row>
      <xdr:rowOff>27204</xdr:rowOff>
    </xdr:to>
    <xdr:pic>
      <xdr:nvPicPr>
        <xdr:cNvPr id="4" name="Graphic 3">
          <a:extLst>
            <a:ext uri="{FF2B5EF4-FFF2-40B4-BE49-F238E27FC236}">
              <a16:creationId xmlns:a16="http://schemas.microsoft.com/office/drawing/2014/main" id="{9190DF5E-4E8A-4A22-761A-7F21611B217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3191" y="927654"/>
          <a:ext cx="3537917" cy="18493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371475</xdr:colOff>
      <xdr:row>5</xdr:row>
      <xdr:rowOff>0</xdr:rowOff>
    </xdr:from>
    <xdr:to>
      <xdr:col>11</xdr:col>
      <xdr:colOff>0</xdr:colOff>
      <xdr:row>35</xdr:row>
      <xdr:rowOff>3322</xdr:rowOff>
    </xdr:to>
    <xdr:pic>
      <xdr:nvPicPr>
        <xdr:cNvPr id="2" name="Graphic 1">
          <a:extLst>
            <a:ext uri="{FF2B5EF4-FFF2-40B4-BE49-F238E27FC236}">
              <a16:creationId xmlns:a16="http://schemas.microsoft.com/office/drawing/2014/main" id="{487F9834-C816-1125-0531-C74D0DDCCD1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5" y="1133475"/>
          <a:ext cx="7658100" cy="5432572"/>
        </a:xfrm>
        <a:prstGeom prst="rect">
          <a:avLst/>
        </a:prstGeom>
      </xdr:spPr>
    </xdr:pic>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6.xml"/><Relationship Id="rId1" Type="http://schemas.openxmlformats.org/officeDocument/2006/relationships/printerSettings" Target="../printerSettings/printerSettings29.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0.bin"/><Relationship Id="rId1" Type="http://schemas.openxmlformats.org/officeDocument/2006/relationships/hyperlink" Target="http://www.imf.org/external/np/pp/eng/2014/121914.pdf" TargetMode="External"/><Relationship Id="rId5" Type="http://schemas.openxmlformats.org/officeDocument/2006/relationships/comments" Target="../comments31.xml"/><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8.xml"/><Relationship Id="rId1" Type="http://schemas.openxmlformats.org/officeDocument/2006/relationships/printerSettings" Target="../printerSettings/printerSettings31.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9.xml"/><Relationship Id="rId1" Type="http://schemas.openxmlformats.org/officeDocument/2006/relationships/printerSettings" Target="../printerSettings/printerSettings32.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1.xml"/><Relationship Id="rId1" Type="http://schemas.openxmlformats.org/officeDocument/2006/relationships/printerSettings" Target="../printerSettings/printerSettings37.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2.xml"/><Relationship Id="rId1" Type="http://schemas.openxmlformats.org/officeDocument/2006/relationships/printerSettings" Target="../printerSettings/printerSettings38.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3.xml"/><Relationship Id="rId1" Type="http://schemas.openxmlformats.org/officeDocument/2006/relationships/printerSettings" Target="../printerSettings/printerSettings40.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4.xml"/><Relationship Id="rId1" Type="http://schemas.openxmlformats.org/officeDocument/2006/relationships/printerSettings" Target="../printerSettings/printerSettings41.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5.xml"/><Relationship Id="rId1" Type="http://schemas.openxmlformats.org/officeDocument/2006/relationships/printerSettings" Target="../printerSettings/printerSettings42.bin"/><Relationship Id="rId4" Type="http://schemas.openxmlformats.org/officeDocument/2006/relationships/comments" Target="../comments4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FD7B-27BF-43B0-9DE2-1FCBFFE65725}">
  <dimension ref="B1:E53"/>
  <sheetViews>
    <sheetView showGridLines="0" showRowColHeaders="0" tabSelected="1" zoomScaleNormal="100" workbookViewId="0">
      <selection activeCell="A2" sqref="A2"/>
    </sheetView>
  </sheetViews>
  <sheetFormatPr defaultRowHeight="14.25"/>
  <cols>
    <col min="1" max="1" width="5.7109375" style="64" customWidth="1"/>
    <col min="2" max="2" width="125.7109375" style="79" customWidth="1"/>
    <col min="3" max="3" width="5.28515625" style="79" bestFit="1" customWidth="1"/>
    <col min="4" max="4" width="9.140625" style="64"/>
    <col min="5" max="5" width="0" style="64" hidden="1" customWidth="1"/>
    <col min="6" max="16384" width="9.140625" style="64"/>
  </cols>
  <sheetData>
    <row r="1" spans="2:5">
      <c r="C1" s="396"/>
    </row>
    <row r="2" spans="2:5" s="449" customFormat="1" ht="20.25">
      <c r="B2" s="397" t="s">
        <v>81</v>
      </c>
      <c r="C2" s="397"/>
    </row>
    <row r="3" spans="2:5" ht="5.0999999999999996" customHeight="1">
      <c r="C3" s="396"/>
    </row>
    <row r="4" spans="2:5">
      <c r="B4" s="396" t="s">
        <v>82</v>
      </c>
      <c r="C4" s="396"/>
    </row>
    <row r="5" spans="2:5">
      <c r="B5" s="311" t="str">
        <f>'D1'!B$5</f>
        <v>Diagrama 1. PIB, indicii volumului fizic (% față de același trimestru al anului precedent)</v>
      </c>
      <c r="C5" s="398" t="s">
        <v>15</v>
      </c>
    </row>
    <row r="6" spans="2:5">
      <c r="B6" s="311" t="str">
        <f>'T1'!B3</f>
        <v>Tabelul 1. Indicatorii macroeconomici principali ai Republicii Moldova</v>
      </c>
      <c r="C6" s="398" t="s">
        <v>16</v>
      </c>
    </row>
    <row r="7" spans="2:5" ht="15">
      <c r="B7" s="311" t="str">
        <f>'D2'!B5</f>
        <v>Diagrama 2. Indicatorii gradului de deschidere a economiei, %</v>
      </c>
      <c r="C7" s="398" t="s">
        <v>17</v>
      </c>
      <c r="E7" s="530" t="s">
        <v>427</v>
      </c>
    </row>
    <row r="8" spans="2:5" ht="15">
      <c r="B8" s="311" t="str">
        <f>'D3'!B5</f>
        <v>Diagrama 3. Balanța de plăți a Republicii Moldova  – componente principale (mil. USD)</v>
      </c>
      <c r="C8" s="398" t="s">
        <v>428</v>
      </c>
      <c r="E8" s="530" t="s">
        <v>15</v>
      </c>
    </row>
    <row r="9" spans="2:5" ht="15">
      <c r="B9" s="311" t="str">
        <f>'T2'!B3</f>
        <v>Tabelul 2. Balanţa de plăţi a Republicii Moldova (MBP6), agregate principale (mil. USD)</v>
      </c>
      <c r="C9" s="398" t="s">
        <v>18</v>
      </c>
      <c r="E9" s="530" t="s">
        <v>16</v>
      </c>
    </row>
    <row r="10" spans="2:5" ht="15">
      <c r="B10" s="311" t="str">
        <f>'D4'!B5</f>
        <v>Diagrama 4. Contul curent – componente principale (mil. USD)</v>
      </c>
      <c r="C10" s="398" t="s">
        <v>20</v>
      </c>
      <c r="E10" s="530" t="s">
        <v>17</v>
      </c>
    </row>
    <row r="11" spans="2:5" ht="15">
      <c r="B11" s="311" t="str">
        <f>'T3'!_Hlk82694268</f>
        <v>Tabelul 3. Principalele componente ale contului curent al balanței de plăți (MBP6), raportate la PIB</v>
      </c>
      <c r="C11" s="398" t="s">
        <v>19</v>
      </c>
      <c r="E11" s="530" t="s">
        <v>428</v>
      </c>
    </row>
    <row r="12" spans="2:5" ht="15">
      <c r="B12" s="311" t="str">
        <f>'D5'!B5</f>
        <v>Diagrama 5. Balanța comerțului cu bunuri, pe zone geografice (FOB-CIF)</v>
      </c>
      <c r="C12" s="398" t="s">
        <v>21</v>
      </c>
      <c r="E12" s="530" t="s">
        <v>18</v>
      </c>
    </row>
    <row r="13" spans="2:5" ht="15">
      <c r="B13" s="311" t="str">
        <f>'D6'!B5</f>
        <v>Diagrama 6. Principalii parteneri comerciali (mil. USD)</v>
      </c>
      <c r="C13" s="398" t="s">
        <v>22</v>
      </c>
      <c r="E13" s="530" t="s">
        <v>20</v>
      </c>
    </row>
    <row r="14" spans="2:5" ht="15">
      <c r="B14" s="311" t="str">
        <f>'D7'!B5</f>
        <v xml:space="preserve">Diagrama 7. Exportul și importul de bunuri pe categorii </v>
      </c>
      <c r="C14" s="398" t="s">
        <v>23</v>
      </c>
      <c r="E14" s="530" t="s">
        <v>19</v>
      </c>
    </row>
    <row r="15" spans="2:5" ht="15">
      <c r="B15" s="311" t="str">
        <f>'T4'!B3</f>
        <v>Tabelul 4. Contribuția principalelor categorii de bunuri la modificarea totală (puncte procentuale)</v>
      </c>
      <c r="C15" s="398" t="s">
        <v>169</v>
      </c>
      <c r="E15" s="530" t="s">
        <v>21</v>
      </c>
    </row>
    <row r="16" spans="2:5" ht="15">
      <c r="B16" s="311" t="str">
        <f>'D8'!B5</f>
        <v xml:space="preserve">Diagrama 8. Exportul de alcool etilic și băuturi alcoolice, pe zone geografice (mil. USD) </v>
      </c>
      <c r="C16" s="398" t="s">
        <v>24</v>
      </c>
      <c r="E16" s="530" t="s">
        <v>22</v>
      </c>
    </row>
    <row r="17" spans="2:5" ht="15">
      <c r="B17" s="311" t="str">
        <f>'D9'!_Ref127958692</f>
        <v>Diagrama 9. Importul de produse energetice și electricitate (prețuri CIF)</v>
      </c>
      <c r="C17" s="398" t="s">
        <v>25</v>
      </c>
      <c r="E17" s="530" t="s">
        <v>23</v>
      </c>
    </row>
    <row r="18" spans="2:5" ht="15">
      <c r="B18" s="311" t="str">
        <f>'D10'!_Ref127959271</f>
        <v>Diagrama 10. Balanța serviciilor</v>
      </c>
      <c r="C18" s="398" t="s">
        <v>27</v>
      </c>
      <c r="E18" s="530" t="s">
        <v>169</v>
      </c>
    </row>
    <row r="19" spans="2:5" ht="15">
      <c r="B19" s="311" t="str">
        <f>'T5'!_Ref127981012</f>
        <v>Tabelul 5. Contribuția principalelor categorii de servicii la modificărea totală (puncte procentuale)</v>
      </c>
      <c r="C19" s="398" t="s">
        <v>26</v>
      </c>
      <c r="E19" s="530" t="s">
        <v>24</v>
      </c>
    </row>
    <row r="20" spans="2:5" ht="15">
      <c r="B20" s="311" t="str">
        <f>'D11'!B5</f>
        <v>Diagrama 11. Exportul și importul de servicii pe principalele tipuri, în trimestrul I 2024</v>
      </c>
      <c r="C20" s="398" t="s">
        <v>28</v>
      </c>
      <c r="E20" s="530" t="s">
        <v>25</v>
      </c>
    </row>
    <row r="21" spans="2:5" ht="15">
      <c r="B21" s="311" t="str">
        <f>'T6'!_Ref127980868</f>
        <v>Tabelul 6. Balanța serviciilor de informatică, pe principalele tipuri</v>
      </c>
      <c r="C21" s="398" t="s">
        <v>31</v>
      </c>
      <c r="E21" s="530" t="s">
        <v>27</v>
      </c>
    </row>
    <row r="22" spans="2:5" ht="15">
      <c r="B22" s="311" t="str">
        <f>'D12'!B5</f>
        <v>Diagrama 12. Evoluția veniturilor primare</v>
      </c>
      <c r="C22" s="398" t="s">
        <v>29</v>
      </c>
      <c r="E22" s="530" t="s">
        <v>26</v>
      </c>
    </row>
    <row r="23" spans="2:5" ht="15">
      <c r="B23" s="311" t="str">
        <f>'D13'!B5</f>
        <v>Diagrama 13. Evoluția veniturilor secundare</v>
      </c>
      <c r="C23" s="398" t="s">
        <v>30</v>
      </c>
      <c r="E23" s="530" t="s">
        <v>28</v>
      </c>
    </row>
    <row r="24" spans="2:5" ht="15">
      <c r="B24" s="311" t="str">
        <f>'D14'!B5</f>
        <v>Diagrama 14. Remiterile personale, pe componente</v>
      </c>
      <c r="C24" s="398" t="s">
        <v>34</v>
      </c>
      <c r="E24" s="530" t="s">
        <v>31</v>
      </c>
    </row>
    <row r="25" spans="2:5" ht="15">
      <c r="B25" s="311" t="str">
        <f>'D15'!B5</f>
        <v>Diagrama 15. Evoluția contului de capital</v>
      </c>
      <c r="C25" s="398" t="s">
        <v>35</v>
      </c>
      <c r="E25" s="530" t="s">
        <v>29</v>
      </c>
    </row>
    <row r="26" spans="2:5" ht="15">
      <c r="B26" s="311" t="str">
        <f>'D16'!B5</f>
        <v>Diagrama 16. Contul financiar, active și pasive pe categorii funcționale în trimestrul I 2024 (mil. USD)</v>
      </c>
      <c r="C26" s="398" t="s">
        <v>36</v>
      </c>
      <c r="E26" s="530" t="s">
        <v>30</v>
      </c>
    </row>
    <row r="27" spans="2:5" ht="15">
      <c r="B27" s="311" t="str">
        <f>'T7'!Tabelul_8</f>
        <v>Tabelul 7. Sursele de acoperire a necesarului net de finanțare, fluxuri financiare nete</v>
      </c>
      <c r="C27" s="398" t="s">
        <v>32</v>
      </c>
      <c r="E27" s="530" t="s">
        <v>34</v>
      </c>
    </row>
    <row r="28" spans="2:5" ht="15">
      <c r="B28" s="311" t="str">
        <f>'T8'!_Ref128036424</f>
        <v>Tabelul 8. Investiții directe, intrări și ieșiri de mijloace financiare (mil. USD)</v>
      </c>
      <c r="C28" s="398" t="s">
        <v>33</v>
      </c>
      <c r="E28" s="530" t="s">
        <v>35</v>
      </c>
    </row>
    <row r="29" spans="2:5" ht="15">
      <c r="B29" s="311" t="str">
        <f>'D17'!B5</f>
        <v>Diagrama 17. Împrumuturi externe (pasive, fără cele intragrup), valorificări și rambursări, în trimestrul I 2024 (mil. USD)</v>
      </c>
      <c r="C29" s="398" t="s">
        <v>37</v>
      </c>
      <c r="E29" s="530" t="s">
        <v>36</v>
      </c>
    </row>
    <row r="30" spans="2:5" ht="15">
      <c r="B30" s="311" t="str">
        <f>'D18'!B5</f>
        <v>Diagrama 18. Principalii creditori ai administrației publice în trimestrul I 2024</v>
      </c>
      <c r="C30" s="398" t="s">
        <v>39</v>
      </c>
      <c r="E30" s="530" t="s">
        <v>32</v>
      </c>
    </row>
    <row r="31" spans="2:5" ht="5.0999999999999996" customHeight="1">
      <c r="C31" s="399"/>
      <c r="E31" s="530" t="s">
        <v>33</v>
      </c>
    </row>
    <row r="32" spans="2:5" ht="15">
      <c r="B32" s="400" t="s">
        <v>83</v>
      </c>
      <c r="C32" s="399"/>
      <c r="E32" s="530" t="s">
        <v>37</v>
      </c>
    </row>
    <row r="33" spans="2:5" ht="15">
      <c r="B33" s="311" t="str">
        <f>'T9'!_Ref128036509</f>
        <v>Tabelul 9. Indicatorii principali aferenţi poziţiei investiţionale internaţionale (MBP6)</v>
      </c>
      <c r="C33" s="398" t="s">
        <v>38</v>
      </c>
      <c r="E33" s="530" t="s">
        <v>39</v>
      </c>
    </row>
    <row r="34" spans="2:5" ht="15">
      <c r="B34" s="311" t="str">
        <f>'T10'!_Ref128036591</f>
        <v>Tabelul 10. Poziţia investiţională internaţională (MBP6), la 31.03.2024 (mil. USD)</v>
      </c>
      <c r="C34" s="398" t="s">
        <v>40</v>
      </c>
      <c r="E34" s="530" t="s">
        <v>38</v>
      </c>
    </row>
    <row r="35" spans="2:5" ht="15">
      <c r="B35" s="311" t="str">
        <f>'D19'!B5</f>
        <v>Diagrama 19. Poziția investițională internațională netă, la sfârșitul perioadei, pe sectoare instituționale, % la PIB</v>
      </c>
      <c r="C35" s="398" t="s">
        <v>43</v>
      </c>
      <c r="E35" s="530" t="s">
        <v>40</v>
      </c>
    </row>
    <row r="36" spans="2:5" ht="15">
      <c r="B36" s="311" t="str">
        <f>'D20'!B5</f>
        <v>Diagrama 20. Structura activelor financiare şi pasivelor externe, pe categorii funcționale, la sfârșitul perioadei (%)</v>
      </c>
      <c r="C36" s="398" t="s">
        <v>44</v>
      </c>
      <c r="E36" s="530" t="s">
        <v>43</v>
      </c>
    </row>
    <row r="37" spans="2:5" ht="15">
      <c r="B37" s="311" t="str">
        <f>'D21'!B5</f>
        <v>Diagrama 21. Indicatorii suficienței activelor oficiale de rezervă</v>
      </c>
      <c r="C37" s="398" t="s">
        <v>45</v>
      </c>
      <c r="E37" s="530" t="s">
        <v>44</v>
      </c>
    </row>
    <row r="38" spans="2:5" ht="15">
      <c r="B38" s="311" t="str">
        <f>'D22'!B5</f>
        <v>Diagrama 22. Poziția investiţiilor directe**, capitalul propriu, pe zone geografice, la sfârșitul perioadei (mil.USD)</v>
      </c>
      <c r="C38" s="398" t="s">
        <v>46</v>
      </c>
      <c r="E38" s="530" t="s">
        <v>45</v>
      </c>
    </row>
    <row r="39" spans="2:5" ht="15">
      <c r="B39" s="311" t="str">
        <f>'D23'!B5</f>
        <v>Diagrama 23. Investiţiile directe, capitalul propriu acumulat la 31.03.2024, pe activităţi economice (conform CAEM-2)</v>
      </c>
      <c r="C39" s="398" t="s">
        <v>47</v>
      </c>
      <c r="E39" s="530" t="s">
        <v>46</v>
      </c>
    </row>
    <row r="40" spans="2:5" ht="15">
      <c r="B40" s="311" t="str">
        <f>'D24'!B5</f>
        <v>Diagrama 24. Structura activelor financiare şi cea a pasivelor externe, pe scadenţe, la sfârșitul perioadei (%)</v>
      </c>
      <c r="C40" s="398" t="s">
        <v>48</v>
      </c>
      <c r="E40" s="530" t="s">
        <v>47</v>
      </c>
    </row>
    <row r="41" spans="2:5" ht="5.0999999999999996" customHeight="1">
      <c r="C41" s="399"/>
      <c r="E41" s="530" t="s">
        <v>48</v>
      </c>
    </row>
    <row r="42" spans="2:5" ht="15">
      <c r="B42" s="400" t="s">
        <v>84</v>
      </c>
      <c r="C42" s="399"/>
      <c r="E42" s="530" t="s">
        <v>41</v>
      </c>
    </row>
    <row r="43" spans="2:5" ht="15">
      <c r="B43" s="311" t="str">
        <f>'T11'!_Ref130801470</f>
        <v>Tabelul 11. Datoria externă brută, la sfârșitul perioadei</v>
      </c>
      <c r="C43" s="398" t="s">
        <v>41</v>
      </c>
      <c r="E43" s="530" t="s">
        <v>42</v>
      </c>
    </row>
    <row r="44" spans="2:5" ht="15">
      <c r="B44" s="311" t="str">
        <f>'T12'!_Ref128036795</f>
        <v>Tabelul 12. Indicatorii principali aferenţi datoriei externe, la sfârșitul perioadei (MBP6)</v>
      </c>
      <c r="C44" s="398" t="s">
        <v>42</v>
      </c>
      <c r="E44" s="530" t="s">
        <v>49</v>
      </c>
    </row>
    <row r="45" spans="2:5" ht="15">
      <c r="B45" s="311" t="str">
        <f>'T13'!_Ref128036938</f>
        <v xml:space="preserve">Tabelul 13. Serviciul datoriei externe , plăți efective </v>
      </c>
      <c r="C45" s="398" t="s">
        <v>49</v>
      </c>
      <c r="E45" s="530" t="s">
        <v>50</v>
      </c>
    </row>
    <row r="46" spans="2:5" ht="15">
      <c r="B46" s="311" t="str">
        <f>'D25'!B5</f>
        <v>Diagrama 25. Evoluția datoriei externe publice, la sfârșitul perioadei (mil. USD)</v>
      </c>
      <c r="C46" s="398" t="s">
        <v>50</v>
      </c>
      <c r="E46" s="530" t="s">
        <v>51</v>
      </c>
    </row>
    <row r="47" spans="2:5" ht="15">
      <c r="B47" s="311" t="str">
        <f>'D26'!B5</f>
        <v>Diagrama 26. Structura pe creditori a datoriei externe publice, la sfârșitul perioadei (%)</v>
      </c>
      <c r="C47" s="398" t="s">
        <v>51</v>
      </c>
      <c r="E47" s="530" t="s">
        <v>52</v>
      </c>
    </row>
    <row r="48" spans="2:5" ht="15">
      <c r="B48" s="311" t="str">
        <f>'T14'!_Ref128037083</f>
        <v>Tabelul 14. Datoria externă sub formă de împrumuturi, alocări de DST și titluri de angajamente, pe creditori (mil. USD)</v>
      </c>
      <c r="C48" s="398" t="s">
        <v>52</v>
      </c>
      <c r="E48" s="530" t="s">
        <v>53</v>
      </c>
    </row>
    <row r="49" spans="2:5" ht="15">
      <c r="B49" s="311" t="str">
        <f>'D27'!B5</f>
        <v>Diagrama 27. Evoluția datoria externă publică, la sfârșitul perioadei (mil. USD)</v>
      </c>
      <c r="C49" s="398" t="s">
        <v>53</v>
      </c>
      <c r="E49" s="530" t="s">
        <v>54</v>
      </c>
    </row>
    <row r="50" spans="2:5" ht="15">
      <c r="B50" s="311" t="str">
        <f>'D28'!B5</f>
        <v>Diagrama 28. Structura datoriei private, pe sectoare instituționale, la sfârșit de perioadă (%)</v>
      </c>
      <c r="C50" s="398" t="s">
        <v>54</v>
      </c>
      <c r="E50" s="530" t="s">
        <v>55</v>
      </c>
    </row>
    <row r="51" spans="2:5">
      <c r="B51" s="311" t="str">
        <f>'D29'!B5</f>
        <v>Diagrama 29. Structura pe creditori a datoriei private, la 31.03.2024</v>
      </c>
      <c r="C51" s="398" t="s">
        <v>55</v>
      </c>
    </row>
    <row r="52" spans="2:5" ht="5.0999999999999996" customHeight="1">
      <c r="C52" s="399"/>
    </row>
    <row r="53" spans="2:5" s="304" customFormat="1" ht="12.75">
      <c r="B53" s="401" t="s">
        <v>172</v>
      </c>
      <c r="C53" s="450"/>
    </row>
  </sheetData>
  <phoneticPr fontId="39" type="noConversion"/>
  <hyperlinks>
    <hyperlink ref="C5" location="'D1'!A1" display="D1" xr:uid="{1D89C2CD-7E80-4D9D-87A1-7661E8FC3643}"/>
    <hyperlink ref="C6" location="'T1'!A1" display="T1" xr:uid="{95D23819-5050-4491-906E-90C825730AC1}"/>
    <hyperlink ref="C7" location="'D2'!A1" display="D2" xr:uid="{ED640009-5DCE-45EC-975D-FE32E69BD242}"/>
    <hyperlink ref="C9" location="'T2'!A1" display="T2" xr:uid="{2098F04D-500C-4BA3-ABA4-865BB10456E4}"/>
    <hyperlink ref="C10" location="'D4'!A1" display="D4" xr:uid="{4936BF3E-144C-4BF2-9DA4-A41C18C97E7A}"/>
    <hyperlink ref="C11" location="'T3'!A1" display="T3" xr:uid="{9B4C17F9-67FD-4D3F-9853-30BD2993BAD1}"/>
    <hyperlink ref="C12" location="'D5'!A1" display="D5" xr:uid="{3CCDE3C8-133C-4C35-BFE9-A7DF3EA85DD0}"/>
    <hyperlink ref="C13" location="'D6'!A1" display="D6" xr:uid="{4742C7CB-76B2-4945-8A73-67819D37B851}"/>
    <hyperlink ref="C14" location="'D7'!A1" display="D7" xr:uid="{4AECD17C-010D-4A98-80B3-0BAF35C591E9}"/>
    <hyperlink ref="C16" location="'D8'!A1" display="D8" xr:uid="{515BB42D-24BA-47C8-BBAA-E07AC0CF79B6}"/>
    <hyperlink ref="C17" location="'D9'!A1" display="D9" xr:uid="{4ADDE720-D717-44FE-AA06-816D2E2AD22A}"/>
    <hyperlink ref="C18" location="'D10'!A1" display="D10" xr:uid="{597C2DED-9667-42AD-8256-1326E2963F4B}"/>
    <hyperlink ref="C19" location="'T5'!A1" display="T5" xr:uid="{4B560BB4-31E8-4A74-8356-7FD12D955874}"/>
    <hyperlink ref="C20" location="'D11'!A1" display="D11" xr:uid="{22E7E445-B4B2-4C6C-B5CA-5BCA9D2B2854}"/>
    <hyperlink ref="C21" location="'T6'!A1" display="T6" xr:uid="{360255CE-B719-4596-99A8-F424DFCD1D1F}"/>
    <hyperlink ref="C22" location="'D12'!A1" display="D12" xr:uid="{73255722-9853-4223-985B-19E8D53E1090}"/>
    <hyperlink ref="C23" location="'D13'!A1" display="D13" xr:uid="{E7A3B551-4478-47CE-B1C6-C35F4359184F}"/>
    <hyperlink ref="C24" location="'D14'!A1" display="D14" xr:uid="{A106F592-D02E-43A3-9EC8-C1848ECCEE34}"/>
    <hyperlink ref="C25" location="'D15'!A1" display="D15" xr:uid="{BB82AD2F-F5E5-4C31-A82B-A1C323F42B15}"/>
    <hyperlink ref="C26" location="'D16'!A1" display="D16" xr:uid="{03E765FF-51E5-4603-A9F3-FF55A120CE07}"/>
    <hyperlink ref="C27" location="'T7'!A1" display="T7" xr:uid="{76621940-3491-4B58-9A17-DE6F84B8DCD4}"/>
    <hyperlink ref="C28" location="'T8'!A1" display="T8" xr:uid="{3E1BA8C6-19D7-4C96-BCA4-FE8B7C58004D}"/>
    <hyperlink ref="C29" location="'D17'!A1" display="D17" xr:uid="{CDF2BD96-F90D-48B3-BACD-47E93E95A056}"/>
    <hyperlink ref="C30" location="'D18'!A1" display="D18" xr:uid="{615096A7-6CC0-4B9E-9DBD-4BA5E9BF23C3}"/>
    <hyperlink ref="C33" location="'T9'!A1" display="T9" xr:uid="{5C80B598-305C-494E-B11F-5E9441E3BDC2}"/>
    <hyperlink ref="C34" location="'T10'!A1" display="T10" xr:uid="{562F598A-FFE9-46D5-8FC3-878E660BD206}"/>
    <hyperlink ref="C35" location="'D19'!A1" display="D19" xr:uid="{D6755D19-2055-4D58-8580-C02BACECAAD0}"/>
    <hyperlink ref="C36" location="'D20'!A1" display="D20" xr:uid="{F35DEF46-6002-4D74-877E-23BBF675C83B}"/>
    <hyperlink ref="C37" location="'D21'!A1" display="D21" xr:uid="{364F15CA-8645-4D2E-8D69-251CCD9810F3}"/>
    <hyperlink ref="C38" location="'D22'!A1" display="D22" xr:uid="{2A710655-68E2-4A58-BB5B-95D8721AA900}"/>
    <hyperlink ref="C39" location="'D23'!A1" display="D23" xr:uid="{D6E7235B-85D8-4915-A408-4ED96E0E2BF3}"/>
    <hyperlink ref="C40" location="'D24'!A1" display="D24" xr:uid="{D39EB031-6615-41A1-A497-05BC6EB3260A}"/>
    <hyperlink ref="C43" location="'T11'!A1" display="T11" xr:uid="{0A52A115-CD93-43DD-B50B-1E7428E0E2E5}"/>
    <hyperlink ref="C44" location="'T12'!A1" display="T12" xr:uid="{6234E4ED-2C89-4383-BEB7-29E6B9CFD5FC}"/>
    <hyperlink ref="C45" location="'T13'!A1" display="T13" xr:uid="{C76E6ED4-2C8A-4305-8F02-F466188AFC67}"/>
    <hyperlink ref="C46" location="'D25'!A1" display="D25" xr:uid="{8A5E75F8-B8EC-44C7-AD63-A85C6211468E}"/>
    <hyperlink ref="C47" location="'D26'!A1" display="D26" xr:uid="{2F480847-E80A-414C-BC2D-F540FCD4E1A3}"/>
    <hyperlink ref="C48" location="'T14'!A1" display="T14" xr:uid="{DB9E739A-C791-4AE2-AA7C-D5146BE58788}"/>
    <hyperlink ref="C49" location="'D27'!A1" display="D27" xr:uid="{436FE0D9-C7D6-42C6-98E3-402E8EC7DFC9}"/>
    <hyperlink ref="C50" location="'D28'!A1" display="D28" xr:uid="{A9AA8F2D-8F12-4DE9-96AB-C3941015C0AD}"/>
    <hyperlink ref="C51" location="'D29'!A1" display="D29" xr:uid="{E7D1B92C-2E1B-4C8C-89B3-F7E56EE99826}"/>
    <hyperlink ref="C15" location="'T4'!A1" display="T4" xr:uid="{C48ADF58-2A44-48B3-8CAF-F75D9B2EA2EC}"/>
    <hyperlink ref="E7" location="'Cuprins_ro'!A1" display="Cuprins_ro" xr:uid="{351BBAEB-B8F9-40B0-9593-32C951812868}"/>
    <hyperlink ref="E8" location="'D1'!A1" display="D1" xr:uid="{AD116A83-A690-4354-8116-C3A591B61092}"/>
    <hyperlink ref="E9" location="'T1'!A1" display="T1" xr:uid="{A06563CF-F049-496A-8BFA-8439DBF5DE7E}"/>
    <hyperlink ref="E10" location="'D2'!A1" display="D2" xr:uid="{1D1FB705-1113-4B77-811E-549E4E8F4704}"/>
    <hyperlink ref="E11" location="'D3'!A1" display="D3" xr:uid="{174B2238-F1E7-4821-9279-77FB1CF4DB63}"/>
    <hyperlink ref="E12" location="'T2'!A1" display="T2" xr:uid="{24CF142F-3E72-439C-9AB3-91DA03D3E7ED}"/>
    <hyperlink ref="E13" location="'D4'!A1" display="D4" xr:uid="{66DB61D0-85E6-4BAE-884A-6360C8F2D688}"/>
    <hyperlink ref="E14" location="'T3'!A1" display="T3" xr:uid="{815CF467-F8E5-4C65-8CAA-71ABAB6E61C7}"/>
    <hyperlink ref="E15" location="'D5'!A1" display="D5" xr:uid="{24EBCFB4-F58F-4B7B-A8F2-5B244CDFE301}"/>
    <hyperlink ref="E16" location="'D6'!A1" display="D6" xr:uid="{1CFB96B7-0599-41B6-A415-9D6AAE711445}"/>
    <hyperlink ref="E17" location="'D7'!A1" display="D7" xr:uid="{DCF5E165-66BD-4BB0-848D-4D350327DBF5}"/>
    <hyperlink ref="E18" location="'T4'!A1" display="T4" xr:uid="{87127F0F-2AE8-4924-B78C-6E4A3BC67F0F}"/>
    <hyperlink ref="E19" location="'D8'!A1" display="D8" xr:uid="{B84C938F-9B42-433F-BA07-C1EECA4883B2}"/>
    <hyperlink ref="E20" location="'D9'!A1" display="D9" xr:uid="{810C1640-9069-4658-BF84-5D65ABCDCD16}"/>
    <hyperlink ref="E21" location="'D10'!A1" display="D10" xr:uid="{81CA6F30-23B5-4F5F-8653-519ADECCE469}"/>
    <hyperlink ref="E22" location="'T5'!A1" display="T5" xr:uid="{90BF0F26-113E-429D-AAFC-E0C12E06749C}"/>
    <hyperlink ref="E23" location="'D11'!A1" display="D11" xr:uid="{B96E7FDC-9FC3-4DE6-94CC-1800951D6D9E}"/>
    <hyperlink ref="E24" location="'T6'!A1" display="T6" xr:uid="{72622E4B-EC00-4117-842D-47575FB34136}"/>
    <hyperlink ref="E25" location="'D12'!A1" display="D12" xr:uid="{F164DF2C-099E-4F1D-B905-12F9AE8D8E9D}"/>
    <hyperlink ref="E26" location="'D13'!A1" display="D13" xr:uid="{54FD66A5-07C2-4B17-B7DA-E5429B711381}"/>
    <hyperlink ref="E27" location="'D14'!A1" display="D14" xr:uid="{8C8EC54A-38FE-41D6-A169-BCB9F4B0092F}"/>
    <hyperlink ref="E28" location="'D15'!A1" display="D15" xr:uid="{F1A0DD8F-0738-4720-B5CB-790131AA55AB}"/>
    <hyperlink ref="E29" location="'D16'!A1" display="D16" xr:uid="{F4071AD0-B3A3-4BC5-9E29-520EB1863AE8}"/>
    <hyperlink ref="E30" location="'T7'!A1" display="T7" xr:uid="{FE69EA5E-18EB-4341-B2B8-AADBF7D1EE09}"/>
    <hyperlink ref="E31" location="'T8'!A1" display="T8" xr:uid="{9389176C-93A2-4AB6-8297-76901AAC3069}"/>
    <hyperlink ref="E32" location="'D17'!A1" display="D17" xr:uid="{6CCD4B04-71DE-441D-9947-5A5FDF527740}"/>
    <hyperlink ref="E33" location="'D18'!A1" display="D18" xr:uid="{8E2296F8-E8E0-4428-9F3B-B5BF17D27058}"/>
    <hyperlink ref="E34" location="'T9'!A1" display="T9" xr:uid="{CB709BEF-96D4-47D5-A636-F7A429F4500B}"/>
    <hyperlink ref="E35" location="'T10'!A1" display="T10" xr:uid="{3CA16892-5E9F-43FF-8509-A48FA398FD62}"/>
    <hyperlink ref="E36" location="'D19'!A1" display="D19" xr:uid="{088693EB-E865-4504-BA7D-047E5963497A}"/>
    <hyperlink ref="E37" location="'D20'!A1" display="D20" xr:uid="{7D56C44A-D41F-4F96-B440-8124AD5CF841}"/>
    <hyperlink ref="E38" location="'D21'!A1" display="D21" xr:uid="{BA58DD20-8586-40E3-B2FC-1247AB05F75D}"/>
    <hyperlink ref="E39" location="'D22'!A1" display="D22" xr:uid="{35C0B90A-5537-4D30-A1DE-A3458AD80246}"/>
    <hyperlink ref="E40" location="'D23'!A1" display="D23" xr:uid="{0192349A-3464-4873-83C5-4979E0120A72}"/>
    <hyperlink ref="E41" location="'D24'!A1" display="D24" xr:uid="{8CEEDC8A-A810-45D4-AAD9-741814E39DC2}"/>
    <hyperlink ref="E42" location="'T11'!A1" display="T11" xr:uid="{4F833054-C5EE-400A-8C6B-4717D3B49570}"/>
    <hyperlink ref="E43" location="'T12'!A1" display="T12" xr:uid="{3458D2C9-3689-456B-B6F9-B5B79F86F6CA}"/>
    <hyperlink ref="E44" location="'T13'!A1" display="T13" xr:uid="{71CF5544-2244-4FD7-84AB-3F85FAC37E48}"/>
    <hyperlink ref="E45" location="'D25'!A1" display="D25" xr:uid="{D1725DE2-ADEC-4210-9D23-0D835DE06096}"/>
    <hyperlink ref="E46" location="'D26'!A1" display="D26" xr:uid="{35609B14-1434-4E0B-904F-D21CFA86606B}"/>
    <hyperlink ref="E47" location="'T14'!A1" display="T14" xr:uid="{F9A0578D-0160-43B5-8891-97A7794C9887}"/>
    <hyperlink ref="E48" location="'D27'!A1" display="D27" xr:uid="{322439EF-085A-4447-9E3D-52BA004A0528}"/>
    <hyperlink ref="E49" location="'D28'!A1" display="D28" xr:uid="{7DF4827C-C9FC-4B07-9910-F0A65E74FC0F}"/>
    <hyperlink ref="E50" location="'D29'!A1" display="D29" xr:uid="{60E1E99B-25FD-43A7-AD30-D036B369E245}"/>
    <hyperlink ref="C8" location="'D3'!A1" display="D3" xr:uid="{DB799C40-943F-453C-B3E3-A8C4BB8332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EE2-115F-4374-8D73-F0D0F4CE6FC3}">
  <sheetPr codeName="Sheet8"/>
  <dimension ref="B1:R35"/>
  <sheetViews>
    <sheetView showGridLines="0" showRowColHeaders="0" zoomScaleNormal="100" workbookViewId="0"/>
  </sheetViews>
  <sheetFormatPr defaultColWidth="9.140625" defaultRowHeight="15"/>
  <cols>
    <col min="1" max="1" width="5.7109375" style="7" customWidth="1"/>
    <col min="2" max="2" width="28" style="7" customWidth="1"/>
    <col min="3" max="10" width="12.28515625" style="7" customWidth="1"/>
    <col min="11" max="16384" width="9.140625" style="7"/>
  </cols>
  <sheetData>
    <row r="1" spans="2:12" s="64" customFormat="1" ht="14.25">
      <c r="B1" s="663" t="s">
        <v>82</v>
      </c>
      <c r="C1" s="663"/>
      <c r="D1" s="663"/>
      <c r="E1" s="663"/>
      <c r="F1" s="663"/>
      <c r="G1" s="663"/>
      <c r="H1" s="663"/>
      <c r="I1" s="395"/>
      <c r="J1" s="395"/>
      <c r="K1" s="395"/>
      <c r="L1" s="395"/>
    </row>
    <row r="2" spans="2:12" ht="11.25" customHeight="1">
      <c r="B2" s="6"/>
      <c r="C2" s="13"/>
      <c r="D2" s="13"/>
    </row>
    <row r="3" spans="2:12" s="23" customFormat="1" ht="30" customHeight="1">
      <c r="B3" s="641" t="s">
        <v>429</v>
      </c>
      <c r="C3" s="641"/>
      <c r="D3" s="641"/>
      <c r="E3" s="641"/>
      <c r="F3" s="641"/>
      <c r="G3" s="641"/>
      <c r="H3" s="641"/>
      <c r="J3" s="302"/>
    </row>
    <row r="4" spans="2:12" ht="5.0999999999999996" customHeight="1">
      <c r="B4" s="6"/>
      <c r="C4" s="13"/>
      <c r="D4" s="13"/>
    </row>
    <row r="5" spans="2:12" s="21" customFormat="1">
      <c r="B5" s="569" t="s">
        <v>136</v>
      </c>
      <c r="C5" s="237"/>
      <c r="D5" s="237"/>
      <c r="E5" s="236"/>
      <c r="F5" s="235"/>
      <c r="G5" s="235"/>
      <c r="H5" s="235"/>
      <c r="I5" s="469"/>
      <c r="J5" s="469"/>
      <c r="K5" s="469"/>
    </row>
    <row r="6" spans="2:12" s="304" customFormat="1" ht="12.75">
      <c r="C6" s="470"/>
      <c r="E6" s="295" t="s">
        <v>122</v>
      </c>
      <c r="F6" s="296" t="s">
        <v>123</v>
      </c>
      <c r="G6" s="297" t="s">
        <v>124</v>
      </c>
      <c r="H6" s="297" t="s">
        <v>125</v>
      </c>
      <c r="I6" s="471"/>
      <c r="J6" s="471"/>
      <c r="K6" s="471"/>
      <c r="L6" s="284"/>
    </row>
    <row r="7" spans="2:12" s="304" customFormat="1" ht="12.75">
      <c r="B7" s="472"/>
      <c r="C7" s="470"/>
      <c r="E7" s="298">
        <v>1</v>
      </c>
      <c r="F7" s="299" t="s">
        <v>126</v>
      </c>
      <c r="G7" s="300">
        <v>224.8900000000001</v>
      </c>
      <c r="H7" s="301">
        <v>544.65</v>
      </c>
      <c r="I7" s="471"/>
      <c r="K7" s="473"/>
    </row>
    <row r="8" spans="2:12" s="304" customFormat="1" ht="12.75">
      <c r="B8" s="472"/>
      <c r="C8" s="470"/>
      <c r="E8" s="298">
        <v>2</v>
      </c>
      <c r="F8" s="299" t="s">
        <v>127</v>
      </c>
      <c r="G8" s="300">
        <v>77.33</v>
      </c>
      <c r="H8" s="301">
        <v>205.97</v>
      </c>
      <c r="I8" s="474"/>
    </row>
    <row r="9" spans="2:12" s="304" customFormat="1" ht="12.75">
      <c r="B9" s="472"/>
      <c r="C9" s="470"/>
      <c r="E9" s="298">
        <v>3</v>
      </c>
      <c r="F9" s="299" t="s">
        <v>128</v>
      </c>
      <c r="G9" s="300">
        <v>47.05</v>
      </c>
      <c r="H9" s="301">
        <v>161.13</v>
      </c>
    </row>
    <row r="10" spans="2:12" s="304" customFormat="1" ht="12.75">
      <c r="B10" s="472"/>
      <c r="C10" s="470"/>
      <c r="E10" s="298">
        <v>4</v>
      </c>
      <c r="F10" s="299" t="s">
        <v>129</v>
      </c>
      <c r="G10" s="300">
        <v>56.02</v>
      </c>
      <c r="H10" s="301">
        <v>129.97999999999999</v>
      </c>
    </row>
    <row r="11" spans="2:12" s="304" customFormat="1" ht="12.75">
      <c r="B11" s="472"/>
      <c r="C11" s="470"/>
      <c r="E11" s="298">
        <v>5</v>
      </c>
      <c r="F11" s="299" t="s">
        <v>130</v>
      </c>
      <c r="G11" s="300">
        <v>35.78</v>
      </c>
      <c r="H11" s="301">
        <v>111.92</v>
      </c>
    </row>
    <row r="12" spans="2:12" s="304" customFormat="1" ht="12.75">
      <c r="B12" s="472"/>
      <c r="E12" s="298">
        <v>6</v>
      </c>
      <c r="F12" s="299" t="s">
        <v>131</v>
      </c>
      <c r="G12" s="300">
        <v>2.54</v>
      </c>
      <c r="H12" s="301">
        <v>111.01</v>
      </c>
    </row>
    <row r="13" spans="2:12" s="304" customFormat="1" ht="12.75">
      <c r="E13" s="298">
        <v>7</v>
      </c>
      <c r="F13" s="299" t="s">
        <v>132</v>
      </c>
      <c r="G13" s="300">
        <v>26.99</v>
      </c>
      <c r="H13" s="301">
        <v>71.53</v>
      </c>
    </row>
    <row r="14" spans="2:12" s="304" customFormat="1" ht="12.75">
      <c r="E14" s="298">
        <v>8</v>
      </c>
      <c r="F14" s="299" t="s">
        <v>133</v>
      </c>
      <c r="G14" s="300">
        <v>45</v>
      </c>
      <c r="H14" s="301">
        <v>49.18</v>
      </c>
    </row>
    <row r="15" spans="2:12" s="304" customFormat="1" ht="12.75">
      <c r="E15" s="298">
        <v>9</v>
      </c>
      <c r="F15" s="299" t="s">
        <v>134</v>
      </c>
      <c r="G15" s="300">
        <v>29.95</v>
      </c>
      <c r="H15" s="301">
        <v>44.730000000000004</v>
      </c>
    </row>
    <row r="16" spans="2:12" s="304" customFormat="1" ht="12.75">
      <c r="E16" s="298">
        <v>10</v>
      </c>
      <c r="F16" s="299" t="s">
        <v>135</v>
      </c>
      <c r="G16" s="300">
        <v>21.09</v>
      </c>
      <c r="H16" s="301">
        <v>37.28</v>
      </c>
    </row>
    <row r="17" spans="3:18">
      <c r="F17"/>
      <c r="G17"/>
      <c r="H17"/>
      <c r="I17"/>
      <c r="J17"/>
      <c r="K17"/>
      <c r="L17"/>
      <c r="M17"/>
      <c r="N17"/>
      <c r="O17"/>
      <c r="P17"/>
      <c r="Q17"/>
      <c r="R17"/>
    </row>
    <row r="18" spans="3:18">
      <c r="F18"/>
      <c r="G18"/>
      <c r="H18"/>
      <c r="I18"/>
      <c r="J18"/>
      <c r="K18"/>
      <c r="L18"/>
      <c r="M18"/>
      <c r="N18"/>
      <c r="O18"/>
      <c r="P18"/>
      <c r="Q18"/>
      <c r="R18"/>
    </row>
    <row r="19" spans="3:18">
      <c r="C19" s="14"/>
      <c r="D19" s="14"/>
      <c r="F19"/>
      <c r="G19"/>
      <c r="H19"/>
      <c r="I19"/>
      <c r="J19"/>
      <c r="K19"/>
      <c r="L19"/>
      <c r="M19"/>
      <c r="N19"/>
      <c r="O19"/>
      <c r="P19"/>
      <c r="Q19"/>
      <c r="R19"/>
    </row>
    <row r="30" spans="3:18">
      <c r="C30" s="24"/>
      <c r="D30" s="24"/>
      <c r="E30" s="24"/>
      <c r="F30" s="24"/>
      <c r="G30" s="24"/>
      <c r="H30" s="24"/>
      <c r="I30" s="24"/>
      <c r="J30" s="24"/>
    </row>
    <row r="31" spans="3:18">
      <c r="C31" s="24"/>
      <c r="D31" s="24"/>
      <c r="E31" s="24"/>
      <c r="F31" s="24"/>
      <c r="G31" s="24"/>
      <c r="H31" s="24"/>
      <c r="I31" s="24"/>
      <c r="J31" s="24"/>
    </row>
    <row r="32" spans="3:18">
      <c r="C32" s="24"/>
      <c r="D32" s="24"/>
      <c r="E32" s="24"/>
      <c r="F32" s="24"/>
      <c r="G32" s="24"/>
      <c r="H32" s="24"/>
      <c r="I32" s="24"/>
      <c r="J32" s="24"/>
    </row>
    <row r="33" spans="3:10">
      <c r="C33" s="24"/>
      <c r="D33" s="24"/>
      <c r="E33" s="24"/>
      <c r="F33" s="24"/>
      <c r="G33" s="24"/>
      <c r="H33" s="24"/>
      <c r="I33" s="24"/>
      <c r="J33" s="24"/>
    </row>
    <row r="34" spans="3:10">
      <c r="C34" s="24"/>
      <c r="D34" s="24"/>
      <c r="E34" s="24"/>
      <c r="F34" s="24"/>
      <c r="G34" s="24"/>
      <c r="H34" s="24"/>
      <c r="I34" s="24"/>
      <c r="J34" s="24"/>
    </row>
    <row r="35" spans="3:10">
      <c r="C35" s="24"/>
      <c r="D35" s="24"/>
      <c r="E35" s="24"/>
      <c r="F35" s="24"/>
      <c r="G35" s="24"/>
      <c r="H35" s="24"/>
      <c r="I35" s="24"/>
      <c r="J35" s="24"/>
    </row>
  </sheetData>
  <mergeCells count="2">
    <mergeCell ref="B1:H1"/>
    <mergeCell ref="B3:H3"/>
  </mergeCells>
  <hyperlinks>
    <hyperlink ref="B1:C1" location="Cuprins_ro!B4" display="I. Balanța de plăți a Republicii Moldova în trimestrul I 2023 (date provizorii)" xr:uid="{E9EB2D51-327A-4515-92AC-5436B64BA50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DEC8-29A1-446D-BA88-98AB79E92DC7}">
  <sheetPr codeName="Sheet11"/>
  <dimension ref="B1:T5"/>
  <sheetViews>
    <sheetView showGridLines="0" showRowColHeaders="0" zoomScaleNormal="100" workbookViewId="0"/>
  </sheetViews>
  <sheetFormatPr defaultColWidth="9.140625" defaultRowHeight="14.25"/>
  <cols>
    <col min="1" max="1" width="5.7109375" style="64" customWidth="1"/>
    <col min="2" max="2" width="49.140625" style="64" customWidth="1"/>
    <col min="3" max="11" width="7.28515625" style="304" customWidth="1"/>
    <col min="12" max="12" width="9.140625" style="304" customWidth="1"/>
    <col min="13" max="17" width="7.28515625" style="304" customWidth="1"/>
    <col min="18" max="19" width="7" style="64" customWidth="1"/>
    <col min="20" max="20" width="4.7109375" style="305" customWidth="1"/>
    <col min="21" max="21" width="9.140625" style="64"/>
    <col min="22" max="22" width="9.140625" style="64" customWidth="1"/>
    <col min="23" max="16384" width="9.140625" style="64"/>
  </cols>
  <sheetData>
    <row r="1" spans="2:20">
      <c r="B1" s="663" t="s">
        <v>82</v>
      </c>
      <c r="C1" s="663"/>
      <c r="D1" s="663"/>
      <c r="E1" s="663"/>
      <c r="F1" s="663"/>
      <c r="G1" s="663"/>
      <c r="H1" s="663"/>
      <c r="I1" s="663"/>
      <c r="J1" s="663"/>
      <c r="K1" s="663"/>
      <c r="L1" s="395"/>
      <c r="M1" s="395"/>
      <c r="N1" s="266"/>
      <c r="O1" s="64"/>
      <c r="P1" s="64"/>
      <c r="Q1" s="64"/>
      <c r="T1" s="64"/>
    </row>
    <row r="2" spans="2:20" ht="11.25" customHeight="1">
      <c r="B2" s="67"/>
      <c r="C2" s="67"/>
      <c r="D2" s="67"/>
      <c r="E2" s="67"/>
      <c r="F2" s="67"/>
      <c r="G2" s="67"/>
      <c r="H2" s="67"/>
      <c r="I2" s="67"/>
      <c r="J2" s="67"/>
      <c r="K2" s="67"/>
      <c r="L2" s="64"/>
      <c r="M2" s="64"/>
      <c r="N2" s="64"/>
      <c r="O2" s="64"/>
      <c r="P2" s="64"/>
      <c r="Q2" s="64"/>
      <c r="T2" s="64"/>
    </row>
    <row r="3" spans="2:20" s="102" customFormat="1" ht="45" customHeight="1">
      <c r="B3" s="669" t="s">
        <v>138</v>
      </c>
      <c r="C3" s="669"/>
      <c r="D3" s="669"/>
      <c r="E3" s="669"/>
      <c r="F3" s="669"/>
      <c r="G3" s="669"/>
      <c r="H3" s="669"/>
      <c r="I3" s="669"/>
      <c r="J3" s="669"/>
      <c r="K3" s="669"/>
      <c r="L3" s="273"/>
      <c r="M3" s="273"/>
      <c r="N3" s="273"/>
      <c r="O3" s="273"/>
      <c r="P3" s="273"/>
    </row>
    <row r="4" spans="2:20" ht="5.0999999999999996" customHeight="1">
      <c r="B4" s="67"/>
      <c r="C4" s="67"/>
      <c r="D4" s="67"/>
      <c r="E4" s="67"/>
      <c r="F4" s="67"/>
      <c r="G4" s="67"/>
      <c r="H4" s="67"/>
      <c r="I4" s="67"/>
      <c r="J4" s="67"/>
      <c r="K4" s="67"/>
      <c r="L4" s="64"/>
      <c r="M4" s="64"/>
      <c r="N4" s="64"/>
      <c r="O4" s="64"/>
      <c r="P4" s="64"/>
      <c r="Q4" s="64"/>
      <c r="T4" s="64"/>
    </row>
    <row r="5" spans="2:20" s="284" customFormat="1">
      <c r="B5" s="570" t="s">
        <v>137</v>
      </c>
      <c r="C5" s="303"/>
      <c r="D5" s="303"/>
      <c r="E5" s="303"/>
      <c r="F5" s="303"/>
      <c r="G5" s="303"/>
      <c r="H5" s="303"/>
      <c r="I5" s="303"/>
      <c r="J5" s="303"/>
      <c r="K5" s="303"/>
    </row>
  </sheetData>
  <mergeCells count="2">
    <mergeCell ref="B1:K1"/>
    <mergeCell ref="B3:K3"/>
  </mergeCells>
  <hyperlinks>
    <hyperlink ref="B1:C1" location="Cuprins_ro!B4" display="I. Balanța de plăți a Republicii Moldova în trimestrul I 2023 (date provizorii)" xr:uid="{8E1DE669-3CCC-46F2-B584-1312EE9818A9}"/>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DD6F-B7A6-49BF-8E65-7C29379BBAC7}">
  <dimension ref="B1:V47"/>
  <sheetViews>
    <sheetView showGridLines="0" showRowColHeaders="0" zoomScaleNormal="100" workbookViewId="0"/>
  </sheetViews>
  <sheetFormatPr defaultRowHeight="14.25"/>
  <cols>
    <col min="1" max="1" width="5.7109375" style="64" customWidth="1"/>
    <col min="2" max="2" width="44.28515625" style="64" customWidth="1"/>
    <col min="3" max="11" width="9.140625" style="64"/>
    <col min="12" max="12" width="30.7109375" style="64" customWidth="1"/>
    <col min="13" max="13" width="9.140625" style="64"/>
    <col min="14" max="14" width="8.42578125" style="64" customWidth="1"/>
    <col min="15" max="16384" width="9.140625" style="64"/>
  </cols>
  <sheetData>
    <row r="1" spans="2:22">
      <c r="B1" s="663" t="s">
        <v>82</v>
      </c>
      <c r="C1" s="663"/>
      <c r="D1" s="663"/>
      <c r="E1" s="663"/>
      <c r="F1" s="663"/>
      <c r="G1" s="663"/>
      <c r="H1" s="663"/>
      <c r="I1" s="395"/>
      <c r="J1" s="395"/>
      <c r="K1" s="395"/>
      <c r="L1" s="395"/>
    </row>
    <row r="2" spans="2:22" ht="11.25" customHeight="1"/>
    <row r="3" spans="2:22">
      <c r="B3" s="688" t="s">
        <v>168</v>
      </c>
      <c r="C3" s="688"/>
      <c r="D3" s="688"/>
      <c r="E3" s="688"/>
      <c r="F3" s="688"/>
      <c r="G3" s="688"/>
      <c r="H3" s="688"/>
      <c r="I3" s="688"/>
      <c r="J3" s="688"/>
      <c r="K3" s="688"/>
    </row>
    <row r="4" spans="2:22" ht="5.0999999999999996" customHeight="1">
      <c r="B4" s="281"/>
    </row>
    <row r="5" spans="2:22" s="80" customFormat="1" ht="11.25" thickBot="1">
      <c r="B5" s="475"/>
      <c r="C5" s="696" t="s">
        <v>242</v>
      </c>
      <c r="D5" s="697"/>
      <c r="E5" s="697" t="s">
        <v>243</v>
      </c>
      <c r="F5" s="697"/>
      <c r="G5" s="697" t="s">
        <v>244</v>
      </c>
      <c r="H5" s="697"/>
    </row>
    <row r="6" spans="2:22" s="80" customFormat="1" ht="11.25" thickBot="1">
      <c r="B6" s="475"/>
      <c r="C6" s="693" t="s">
        <v>245</v>
      </c>
      <c r="D6" s="694"/>
      <c r="E6" s="693" t="s">
        <v>245</v>
      </c>
      <c r="F6" s="694"/>
      <c r="G6" s="695" t="s">
        <v>245</v>
      </c>
      <c r="H6" s="695"/>
    </row>
    <row r="7" spans="2:22" ht="12" customHeight="1" thickBot="1">
      <c r="B7" s="160"/>
      <c r="C7" s="116">
        <v>2023</v>
      </c>
      <c r="D7" s="114">
        <v>2024</v>
      </c>
      <c r="E7" s="116">
        <v>2023</v>
      </c>
      <c r="F7" s="115">
        <v>2024</v>
      </c>
      <c r="G7" s="116">
        <v>2023</v>
      </c>
      <c r="H7" s="116">
        <v>2024</v>
      </c>
    </row>
    <row r="8" spans="2:22" s="174" customFormat="1" ht="13.5" thickTop="1" thickBot="1">
      <c r="B8" s="170" t="s">
        <v>246</v>
      </c>
      <c r="C8" s="59">
        <v>-18.2</v>
      </c>
      <c r="D8" s="439">
        <v>1.3</v>
      </c>
      <c r="E8" s="59">
        <v>3.1</v>
      </c>
      <c r="F8" s="439">
        <v>0.5</v>
      </c>
      <c r="G8" s="59">
        <v>22.8</v>
      </c>
      <c r="H8" s="59">
        <v>0</v>
      </c>
    </row>
    <row r="9" spans="2:22" s="174" customFormat="1" ht="13.5" thickTop="1" thickBot="1">
      <c r="B9" s="170" t="s">
        <v>247</v>
      </c>
      <c r="C9" s="59">
        <v>14.4</v>
      </c>
      <c r="D9" s="439">
        <v>-9.9</v>
      </c>
      <c r="E9" s="59">
        <v>5.6</v>
      </c>
      <c r="F9" s="439">
        <v>-15.5</v>
      </c>
      <c r="G9" s="59">
        <v>-2.5</v>
      </c>
      <c r="H9" s="59">
        <v>-19.600000000000001</v>
      </c>
    </row>
    <row r="10" spans="2:22" s="174" customFormat="1" ht="13.5" thickTop="1" thickBot="1">
      <c r="B10" s="170" t="s">
        <v>248</v>
      </c>
      <c r="C10" s="59">
        <v>-0.5</v>
      </c>
      <c r="D10" s="439">
        <v>0.1</v>
      </c>
      <c r="E10" s="59">
        <v>1.8</v>
      </c>
      <c r="F10" s="439">
        <v>-1.9</v>
      </c>
      <c r="G10" s="59">
        <v>4</v>
      </c>
      <c r="H10" s="59">
        <v>-3.4</v>
      </c>
    </row>
    <row r="11" spans="2:22" s="174" customFormat="1" ht="13.5" thickTop="1" thickBot="1">
      <c r="B11" s="170" t="s">
        <v>249</v>
      </c>
      <c r="C11" s="59">
        <v>0.8</v>
      </c>
      <c r="D11" s="439">
        <v>-0.9</v>
      </c>
      <c r="E11" s="59">
        <v>0</v>
      </c>
      <c r="F11" s="439">
        <v>0.1</v>
      </c>
      <c r="G11" s="59">
        <v>-0.7</v>
      </c>
      <c r="H11" s="59">
        <v>0.8</v>
      </c>
    </row>
    <row r="12" spans="2:22" s="174" customFormat="1" ht="13.5" thickTop="1" thickBot="1">
      <c r="B12" s="170" t="s">
        <v>250</v>
      </c>
      <c r="C12" s="59">
        <v>0.2</v>
      </c>
      <c r="D12" s="439">
        <v>-1.1000000000000001</v>
      </c>
      <c r="E12" s="59">
        <v>0.3</v>
      </c>
      <c r="F12" s="439">
        <v>-0.2</v>
      </c>
      <c r="G12" s="59">
        <v>0.4</v>
      </c>
      <c r="H12" s="59">
        <v>0.4</v>
      </c>
    </row>
    <row r="13" spans="2:22" s="174" customFormat="1" ht="13.5" thickTop="1" thickBot="1">
      <c r="B13" s="170" t="s">
        <v>251</v>
      </c>
      <c r="C13" s="59">
        <v>-1.3</v>
      </c>
      <c r="D13" s="439">
        <v>-0.1</v>
      </c>
      <c r="E13" s="59">
        <v>-0.6</v>
      </c>
      <c r="F13" s="439">
        <v>0.6</v>
      </c>
      <c r="G13" s="59">
        <v>0.2</v>
      </c>
      <c r="H13" s="59">
        <v>1.1000000000000001</v>
      </c>
    </row>
    <row r="14" spans="2:22" s="174" customFormat="1" ht="25.5" thickTop="1" thickBot="1">
      <c r="B14" s="170" t="s">
        <v>252</v>
      </c>
      <c r="C14" s="59">
        <v>4</v>
      </c>
      <c r="D14" s="439">
        <v>1.6</v>
      </c>
      <c r="E14" s="59">
        <v>1.9</v>
      </c>
      <c r="F14" s="439">
        <v>1.2</v>
      </c>
      <c r="G14" s="59">
        <v>-0.1</v>
      </c>
      <c r="H14" s="59">
        <v>0.9</v>
      </c>
    </row>
    <row r="15" spans="2:22" s="174" customFormat="1" ht="13.5" thickTop="1" thickBot="1">
      <c r="B15" s="170" t="s">
        <v>253</v>
      </c>
      <c r="C15" s="59">
        <v>0.6</v>
      </c>
      <c r="D15" s="439">
        <v>-2.1</v>
      </c>
      <c r="E15" s="59">
        <v>1.7</v>
      </c>
      <c r="F15" s="439">
        <v>2.5</v>
      </c>
      <c r="G15" s="59">
        <v>2.7</v>
      </c>
      <c r="H15" s="59">
        <v>6</v>
      </c>
    </row>
    <row r="16" spans="2:22" s="80" customFormat="1" ht="12" thickTop="1" thickBot="1">
      <c r="B16" s="406" t="s">
        <v>254</v>
      </c>
      <c r="C16" s="476">
        <v>1.2</v>
      </c>
      <c r="D16" s="477">
        <v>-2</v>
      </c>
      <c r="E16" s="476">
        <v>0.5</v>
      </c>
      <c r="F16" s="477">
        <v>1</v>
      </c>
      <c r="G16" s="476">
        <v>-0.3</v>
      </c>
      <c r="H16" s="476">
        <v>3</v>
      </c>
      <c r="V16" s="478"/>
    </row>
    <row r="17" spans="2:8" s="80" customFormat="1" ht="10.5">
      <c r="B17" s="405" t="s">
        <v>238</v>
      </c>
      <c r="C17" s="479">
        <v>1.2</v>
      </c>
      <c r="D17" s="480">
        <v>-13.1</v>
      </c>
      <c r="E17" s="479">
        <v>14.3</v>
      </c>
      <c r="F17" s="480">
        <v>-11.7</v>
      </c>
      <c r="G17" s="479">
        <v>26.5</v>
      </c>
      <c r="H17" s="479">
        <v>-10.8</v>
      </c>
    </row>
    <row r="34" spans="3:11">
      <c r="C34" s="105"/>
      <c r="D34" s="105"/>
      <c r="E34" s="105"/>
      <c r="F34" s="105"/>
      <c r="G34" s="105"/>
      <c r="H34" s="105"/>
      <c r="I34" s="105"/>
      <c r="J34" s="105"/>
      <c r="K34" s="105"/>
    </row>
    <row r="35" spans="3:11">
      <c r="C35" s="105"/>
      <c r="D35" s="105"/>
      <c r="E35" s="105"/>
      <c r="F35" s="105"/>
      <c r="G35" s="105"/>
      <c r="H35" s="105"/>
      <c r="I35" s="105"/>
      <c r="J35" s="105"/>
      <c r="K35" s="105"/>
    </row>
    <row r="36" spans="3:11">
      <c r="C36" s="105"/>
      <c r="D36" s="105"/>
      <c r="E36" s="105"/>
      <c r="F36" s="105"/>
      <c r="G36" s="105"/>
      <c r="H36" s="105"/>
      <c r="I36" s="105"/>
      <c r="J36" s="105"/>
      <c r="K36" s="105"/>
    </row>
    <row r="37" spans="3:11">
      <c r="C37" s="105"/>
      <c r="D37" s="105"/>
      <c r="E37" s="105"/>
      <c r="F37" s="105"/>
      <c r="G37" s="105"/>
      <c r="H37" s="105"/>
      <c r="I37" s="105"/>
      <c r="J37" s="105"/>
      <c r="K37" s="105"/>
    </row>
    <row r="38" spans="3:11">
      <c r="C38" s="105"/>
      <c r="D38" s="105"/>
      <c r="E38" s="105"/>
      <c r="F38" s="105"/>
      <c r="G38" s="105"/>
      <c r="H38" s="105"/>
      <c r="I38" s="105"/>
      <c r="J38" s="105"/>
      <c r="K38" s="105"/>
    </row>
    <row r="39" spans="3:11">
      <c r="C39" s="105"/>
      <c r="D39" s="105"/>
      <c r="E39" s="105"/>
      <c r="F39" s="105"/>
      <c r="G39" s="105"/>
      <c r="H39" s="105"/>
      <c r="I39" s="105"/>
      <c r="J39" s="105"/>
      <c r="K39" s="105"/>
    </row>
    <row r="40" spans="3:11">
      <c r="C40" s="105"/>
      <c r="D40" s="105"/>
      <c r="E40" s="105"/>
      <c r="F40" s="105"/>
      <c r="G40" s="105"/>
      <c r="H40" s="105"/>
      <c r="I40" s="105"/>
      <c r="J40" s="105"/>
      <c r="K40" s="105"/>
    </row>
    <row r="41" spans="3:11">
      <c r="C41" s="105"/>
      <c r="D41" s="105"/>
      <c r="E41" s="105"/>
      <c r="F41" s="105"/>
      <c r="G41" s="105"/>
      <c r="H41" s="105"/>
      <c r="I41" s="105"/>
      <c r="J41" s="105"/>
      <c r="K41" s="105"/>
    </row>
    <row r="42" spans="3:11">
      <c r="C42" s="105"/>
      <c r="D42" s="105"/>
      <c r="E42" s="105"/>
      <c r="F42" s="105"/>
      <c r="G42" s="105"/>
      <c r="H42" s="105"/>
      <c r="I42" s="105"/>
      <c r="J42" s="105"/>
      <c r="K42" s="105"/>
    </row>
    <row r="43" spans="3:11">
      <c r="C43" s="105"/>
      <c r="D43" s="105"/>
      <c r="E43" s="105"/>
      <c r="F43" s="105"/>
      <c r="G43" s="105"/>
      <c r="H43" s="105"/>
      <c r="I43" s="105"/>
      <c r="J43" s="105"/>
      <c r="K43" s="105"/>
    </row>
    <row r="44" spans="3:11">
      <c r="C44" s="105"/>
      <c r="D44" s="105"/>
      <c r="E44" s="105"/>
      <c r="F44" s="105"/>
      <c r="G44" s="105"/>
      <c r="H44" s="105"/>
      <c r="I44" s="105"/>
      <c r="J44" s="105"/>
      <c r="K44" s="105"/>
    </row>
    <row r="45" spans="3:11">
      <c r="C45" s="105"/>
      <c r="D45" s="105"/>
      <c r="E45" s="105"/>
      <c r="F45" s="105"/>
      <c r="G45" s="105"/>
      <c r="H45" s="105"/>
      <c r="I45" s="105"/>
      <c r="J45" s="105"/>
      <c r="K45" s="105"/>
    </row>
    <row r="46" spans="3:11">
      <c r="C46" s="105"/>
      <c r="D46" s="105"/>
      <c r="E46" s="105"/>
      <c r="F46" s="105"/>
      <c r="G46" s="105"/>
      <c r="H46" s="105"/>
      <c r="I46" s="105"/>
      <c r="J46" s="105"/>
      <c r="K46" s="105"/>
    </row>
    <row r="47" spans="3:11">
      <c r="C47" s="105"/>
      <c r="D47" s="105"/>
      <c r="E47" s="105"/>
      <c r="F47" s="105"/>
      <c r="G47" s="105"/>
      <c r="H47" s="105"/>
      <c r="I47" s="105"/>
      <c r="J47" s="105"/>
      <c r="K47" s="105"/>
    </row>
  </sheetData>
  <mergeCells count="8">
    <mergeCell ref="C6:D6"/>
    <mergeCell ref="E6:F6"/>
    <mergeCell ref="G6:H6"/>
    <mergeCell ref="B1:H1"/>
    <mergeCell ref="B3:K3"/>
    <mergeCell ref="C5:D5"/>
    <mergeCell ref="E5:F5"/>
    <mergeCell ref="G5:H5"/>
  </mergeCells>
  <hyperlinks>
    <hyperlink ref="B1:C1" location="Cuprins_ro!B4" display="I. Balanța de plăți a Republicii Moldova în trimestrul I 2023 (date provizorii)" xr:uid="{B03BA080-3FF1-4065-8E4B-4A927AE2667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1D0F-7B57-4CCA-9CB1-EE28766D2845}">
  <sheetPr codeName="Sheet10"/>
  <dimension ref="B1:W27"/>
  <sheetViews>
    <sheetView showGridLines="0" showRowColHeaders="0" zoomScaleNormal="100" workbookViewId="0"/>
  </sheetViews>
  <sheetFormatPr defaultColWidth="9.140625" defaultRowHeight="10.5"/>
  <cols>
    <col min="1" max="1" width="5.7109375" style="320" customWidth="1"/>
    <col min="2" max="2" width="30.140625" style="320" customWidth="1"/>
    <col min="3" max="5" width="14" style="320" customWidth="1"/>
    <col min="6" max="6" width="12.85546875" style="320" customWidth="1"/>
    <col min="7" max="7" width="14" style="320" customWidth="1"/>
    <col min="8" max="10" width="9.140625" style="320" customWidth="1"/>
    <col min="11" max="16384" width="9.140625" style="320"/>
  </cols>
  <sheetData>
    <row r="1" spans="2:19" s="64" customFormat="1" ht="14.25">
      <c r="B1" s="663" t="s">
        <v>82</v>
      </c>
      <c r="C1" s="663"/>
      <c r="D1" s="663"/>
      <c r="E1" s="663"/>
      <c r="F1" s="663"/>
      <c r="G1" s="663"/>
      <c r="H1" s="395"/>
    </row>
    <row r="2" spans="2:19" s="64" customFormat="1" ht="11.25" customHeight="1">
      <c r="B2" s="67"/>
    </row>
    <row r="3" spans="2:19" s="102" customFormat="1" ht="45" customHeight="1">
      <c r="B3" s="669" t="s">
        <v>147</v>
      </c>
      <c r="C3" s="669"/>
      <c r="D3" s="669"/>
      <c r="E3" s="669"/>
      <c r="F3" s="669"/>
      <c r="G3" s="669"/>
      <c r="H3" s="440"/>
    </row>
    <row r="4" spans="2:19" s="64" customFormat="1" ht="5.0999999999999996" customHeight="1">
      <c r="B4" s="67"/>
    </row>
    <row r="5" spans="2:19" s="284" customFormat="1" ht="14.25">
      <c r="B5" s="571" t="s">
        <v>149</v>
      </c>
      <c r="C5" s="319"/>
      <c r="D5" s="319"/>
      <c r="E5" s="319"/>
      <c r="F5" s="319"/>
      <c r="G5" s="319"/>
    </row>
    <row r="6" spans="2:19" s="80" customFormat="1">
      <c r="B6" s="481"/>
      <c r="D6" s="306" t="s">
        <v>139</v>
      </c>
      <c r="E6" s="306" t="s">
        <v>123</v>
      </c>
      <c r="F6" s="306" t="s">
        <v>140</v>
      </c>
      <c r="G6" s="307" t="s">
        <v>141</v>
      </c>
    </row>
    <row r="7" spans="2:19">
      <c r="C7" s="321"/>
      <c r="D7" s="308">
        <v>1</v>
      </c>
      <c r="E7" s="308" t="s">
        <v>142</v>
      </c>
      <c r="F7" s="309">
        <v>9.6</v>
      </c>
      <c r="G7" s="309">
        <v>16.8</v>
      </c>
      <c r="H7" s="321"/>
      <c r="M7" s="321"/>
      <c r="N7" s="321"/>
      <c r="O7" s="321"/>
    </row>
    <row r="8" spans="2:19">
      <c r="C8" s="321"/>
      <c r="D8" s="308">
        <v>2</v>
      </c>
      <c r="E8" s="308" t="s">
        <v>127</v>
      </c>
      <c r="F8" s="309">
        <v>8.31</v>
      </c>
      <c r="G8" s="309">
        <v>14.6</v>
      </c>
      <c r="M8" s="321"/>
      <c r="N8" s="321"/>
      <c r="O8" s="321"/>
      <c r="P8" s="321"/>
      <c r="Q8" s="321"/>
      <c r="R8" s="321"/>
      <c r="S8" s="321"/>
    </row>
    <row r="9" spans="2:19">
      <c r="C9" s="321"/>
      <c r="D9" s="308">
        <v>3</v>
      </c>
      <c r="E9" s="308" t="s">
        <v>143</v>
      </c>
      <c r="F9" s="309">
        <v>7.7</v>
      </c>
      <c r="G9" s="309">
        <v>13.5</v>
      </c>
    </row>
    <row r="10" spans="2:19">
      <c r="D10" s="308">
        <v>4</v>
      </c>
      <c r="E10" s="308" t="s">
        <v>126</v>
      </c>
      <c r="F10" s="309">
        <v>7.65</v>
      </c>
      <c r="G10" s="309">
        <v>13.4</v>
      </c>
    </row>
    <row r="11" spans="2:19">
      <c r="D11" s="308">
        <v>5</v>
      </c>
      <c r="E11" s="308" t="s">
        <v>144</v>
      </c>
      <c r="F11" s="309">
        <v>2.62</v>
      </c>
      <c r="G11" s="309">
        <v>4.5999999999999996</v>
      </c>
    </row>
    <row r="12" spans="2:19">
      <c r="D12" s="308">
        <v>6</v>
      </c>
      <c r="E12" s="308" t="s">
        <v>130</v>
      </c>
      <c r="F12" s="309">
        <v>2.3199999999999998</v>
      </c>
      <c r="G12" s="309">
        <v>4.0999999999999996</v>
      </c>
    </row>
    <row r="13" spans="2:19">
      <c r="D13" s="308">
        <v>7</v>
      </c>
      <c r="E13" s="308" t="s">
        <v>133</v>
      </c>
      <c r="F13" s="309">
        <v>2.19</v>
      </c>
      <c r="G13" s="309">
        <v>3.8</v>
      </c>
    </row>
    <row r="14" spans="2:19">
      <c r="D14" s="308">
        <v>8</v>
      </c>
      <c r="E14" s="308" t="s">
        <v>145</v>
      </c>
      <c r="F14" s="309">
        <v>1.65</v>
      </c>
      <c r="G14" s="309">
        <v>2.9</v>
      </c>
    </row>
    <row r="15" spans="2:19">
      <c r="D15" s="308">
        <v>9</v>
      </c>
      <c r="E15" s="308" t="s">
        <v>146</v>
      </c>
      <c r="F15" s="309">
        <v>1.58</v>
      </c>
      <c r="G15" s="309">
        <v>2.8</v>
      </c>
    </row>
    <row r="16" spans="2:19">
      <c r="D16" s="308">
        <v>10</v>
      </c>
      <c r="E16" s="308" t="s">
        <v>129</v>
      </c>
      <c r="F16" s="309">
        <v>1.24</v>
      </c>
      <c r="G16" s="309">
        <v>2.2000000000000002</v>
      </c>
    </row>
    <row r="17" spans="2:23">
      <c r="D17" s="308"/>
      <c r="E17" s="308"/>
      <c r="F17" s="309"/>
      <c r="G17" s="309"/>
    </row>
    <row r="18" spans="2:23">
      <c r="D18" s="308"/>
      <c r="E18" s="308"/>
      <c r="F18" s="308"/>
      <c r="G18" s="308"/>
    </row>
    <row r="19" spans="2:23" ht="11.25" customHeight="1">
      <c r="B19" s="287" t="s">
        <v>190</v>
      </c>
    </row>
    <row r="20" spans="2:23" ht="11.25" customHeight="1">
      <c r="B20" s="288"/>
    </row>
    <row r="21" spans="2:23" ht="11.25" customHeight="1">
      <c r="B21" s="698"/>
      <c r="C21" s="700">
        <v>2023</v>
      </c>
      <c r="D21" s="701"/>
      <c r="E21" s="701"/>
      <c r="F21" s="701"/>
      <c r="G21" s="702"/>
    </row>
    <row r="22" spans="2:23">
      <c r="B22" s="699"/>
      <c r="C22" s="322" t="s">
        <v>0</v>
      </c>
      <c r="D22" s="322" t="s">
        <v>1</v>
      </c>
      <c r="E22" s="322" t="s">
        <v>2</v>
      </c>
      <c r="F22" s="322" t="s">
        <v>3</v>
      </c>
      <c r="G22" s="322" t="s">
        <v>0</v>
      </c>
      <c r="P22" s="321"/>
      <c r="Q22" s="321"/>
      <c r="R22" s="321"/>
    </row>
    <row r="23" spans="2:23">
      <c r="B23" s="323" t="s">
        <v>239</v>
      </c>
      <c r="C23" s="324">
        <v>18.420000000000002</v>
      </c>
      <c r="D23" s="324">
        <v>20.100000000000001</v>
      </c>
      <c r="E23" s="324">
        <v>19.100000000000001</v>
      </c>
      <c r="F23" s="324">
        <v>26.05</v>
      </c>
      <c r="G23" s="324">
        <v>19.5</v>
      </c>
      <c r="H23" s="325"/>
      <c r="I23" s="325"/>
      <c r="O23" s="325"/>
      <c r="P23" s="325"/>
      <c r="Q23" s="325"/>
      <c r="R23" s="325"/>
      <c r="S23" s="325"/>
      <c r="T23" s="325"/>
      <c r="U23" s="325"/>
      <c r="V23" s="325"/>
      <c r="W23" s="325"/>
    </row>
    <row r="24" spans="2:23">
      <c r="B24" s="323" t="s">
        <v>255</v>
      </c>
      <c r="C24" s="324">
        <v>11.85</v>
      </c>
      <c r="D24" s="324">
        <v>12.04</v>
      </c>
      <c r="E24" s="324">
        <v>10.210000000000001</v>
      </c>
      <c r="F24" s="324">
        <v>10.099999999999998</v>
      </c>
      <c r="G24" s="324">
        <v>0.75999999999999979</v>
      </c>
      <c r="H24" s="325"/>
      <c r="I24" s="325"/>
      <c r="O24" s="325"/>
      <c r="P24" s="325"/>
      <c r="Q24" s="325"/>
      <c r="R24" s="325"/>
      <c r="S24" s="325"/>
      <c r="T24" s="325"/>
      <c r="U24" s="325"/>
      <c r="V24" s="325"/>
      <c r="W24" s="325"/>
    </row>
    <row r="25" spans="2:23">
      <c r="B25" s="323" t="s">
        <v>241</v>
      </c>
      <c r="C25" s="324">
        <v>23.199999999999996</v>
      </c>
      <c r="D25" s="324">
        <v>19.540000000000003</v>
      </c>
      <c r="E25" s="324">
        <v>22.769999999999996</v>
      </c>
      <c r="F25" s="324">
        <v>27.95</v>
      </c>
      <c r="G25" s="324">
        <v>36.800000000000004</v>
      </c>
      <c r="H25" s="325"/>
      <c r="I25" s="325"/>
      <c r="O25" s="325"/>
      <c r="P25" s="325"/>
      <c r="Q25" s="325"/>
      <c r="R25" s="325"/>
      <c r="S25" s="325"/>
      <c r="T25" s="325"/>
      <c r="U25" s="325"/>
      <c r="V25" s="325"/>
      <c r="W25" s="325"/>
    </row>
    <row r="26" spans="2:23">
      <c r="B26" s="326" t="s">
        <v>238</v>
      </c>
      <c r="C26" s="327">
        <v>53.47</v>
      </c>
      <c r="D26" s="327">
        <v>51.68</v>
      </c>
      <c r="E26" s="327">
        <v>52.08</v>
      </c>
      <c r="F26" s="327">
        <v>64.099999999999994</v>
      </c>
      <c r="G26" s="327">
        <v>57.06</v>
      </c>
      <c r="H26" s="325"/>
      <c r="I26" s="325"/>
      <c r="O26" s="325"/>
      <c r="P26" s="325"/>
      <c r="Q26" s="325"/>
      <c r="R26" s="325"/>
      <c r="S26" s="325"/>
      <c r="T26" s="325"/>
      <c r="U26" s="325"/>
      <c r="V26" s="325"/>
      <c r="W26" s="325"/>
    </row>
    <row r="27" spans="2:23">
      <c r="C27" s="328"/>
      <c r="D27" s="328"/>
      <c r="E27" s="328"/>
      <c r="F27" s="328"/>
      <c r="G27" s="328"/>
    </row>
  </sheetData>
  <mergeCells count="4">
    <mergeCell ref="B1:G1"/>
    <mergeCell ref="B3:G3"/>
    <mergeCell ref="B21:B22"/>
    <mergeCell ref="C21:G21"/>
  </mergeCells>
  <hyperlinks>
    <hyperlink ref="B1:C1" location="Cuprins_ro!B4" display="I. Balanța de plăți a Republicii Moldova în trimestrul I 2023 (date provizorii)" xr:uid="{2638B1CF-D836-4DB1-B9D3-E623E8523D64}"/>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BAC7-E1C0-4BEB-8CFE-B44B80F02C1B}">
  <sheetPr codeName="Sheet12"/>
  <dimension ref="B1:W69"/>
  <sheetViews>
    <sheetView showGridLines="0" showRowColHeaders="0" zoomScaleNormal="100" workbookViewId="0">
      <selection activeCell="B47" sqref="B47"/>
    </sheetView>
  </sheetViews>
  <sheetFormatPr defaultRowHeight="14.25"/>
  <cols>
    <col min="1" max="1" width="5.7109375" style="64" customWidth="1"/>
    <col min="2" max="2" width="51.5703125" style="310" customWidth="1"/>
    <col min="3" max="8" width="7.7109375" style="64" customWidth="1"/>
    <col min="9" max="16384" width="9.140625" style="64"/>
  </cols>
  <sheetData>
    <row r="1" spans="2:9">
      <c r="B1" s="663" t="s">
        <v>82</v>
      </c>
      <c r="C1" s="663"/>
      <c r="D1" s="663"/>
      <c r="E1" s="663"/>
      <c r="F1" s="663"/>
      <c r="G1" s="663"/>
      <c r="H1" s="663"/>
      <c r="I1" s="395"/>
    </row>
    <row r="2" spans="2:9" ht="11.25" customHeight="1"/>
    <row r="3" spans="2:9" s="102" customFormat="1" ht="30" customHeight="1">
      <c r="B3" s="669" t="s">
        <v>148</v>
      </c>
      <c r="C3" s="669"/>
      <c r="D3" s="669"/>
      <c r="E3" s="669"/>
      <c r="F3" s="669"/>
      <c r="G3" s="669"/>
      <c r="H3" s="669"/>
    </row>
    <row r="4" spans="2:9" ht="5.0999999999999996" customHeight="1"/>
    <row r="5" spans="2:9" s="284" customFormat="1">
      <c r="B5" s="707" t="s">
        <v>432</v>
      </c>
      <c r="C5" s="707"/>
      <c r="D5" s="707"/>
      <c r="E5" s="707"/>
      <c r="F5" s="707"/>
      <c r="G5" s="707"/>
      <c r="H5" s="708"/>
    </row>
    <row r="29" spans="2:23" ht="11.25" customHeight="1">
      <c r="B29" s="311"/>
      <c r="C29" s="79"/>
      <c r="D29" s="79"/>
      <c r="E29" s="79"/>
      <c r="F29" s="79"/>
      <c r="G29" s="79"/>
    </row>
    <row r="30" spans="2:23" ht="11.25" customHeight="1">
      <c r="B30" s="703"/>
      <c r="C30" s="705">
        <v>2023</v>
      </c>
      <c r="D30" s="706"/>
      <c r="E30" s="706"/>
      <c r="F30" s="706"/>
      <c r="G30" s="312"/>
    </row>
    <row r="31" spans="2:23" s="80" customFormat="1" ht="10.5">
      <c r="B31" s="704"/>
      <c r="C31" s="313" t="s">
        <v>0</v>
      </c>
      <c r="D31" s="313" t="s">
        <v>1</v>
      </c>
      <c r="E31" s="313" t="s">
        <v>2</v>
      </c>
      <c r="F31" s="313" t="s">
        <v>3</v>
      </c>
      <c r="G31" s="313" t="s">
        <v>0</v>
      </c>
    </row>
    <row r="32" spans="2:23" s="80" customFormat="1" ht="10.5">
      <c r="B32" s="314" t="s">
        <v>256</v>
      </c>
      <c r="C32" s="315">
        <v>60.97</v>
      </c>
      <c r="D32" s="315">
        <v>60.55</v>
      </c>
      <c r="E32" s="315">
        <v>66.8</v>
      </c>
      <c r="F32" s="315">
        <v>65.930000000000007</v>
      </c>
      <c r="G32" s="315">
        <v>67.790000000000006</v>
      </c>
      <c r="W32" s="448"/>
    </row>
    <row r="33" spans="2:7" s="80" customFormat="1" ht="10.5">
      <c r="B33" s="314" t="s">
        <v>257</v>
      </c>
      <c r="C33" s="315">
        <v>5.0199999999999996</v>
      </c>
      <c r="D33" s="315">
        <v>2.13</v>
      </c>
      <c r="E33" s="315">
        <v>4.46</v>
      </c>
      <c r="F33" s="315">
        <v>4.93</v>
      </c>
      <c r="G33" s="315">
        <v>3.06</v>
      </c>
    </row>
    <row r="34" spans="2:7" s="80" customFormat="1" ht="10.5">
      <c r="B34" s="314" t="s">
        <v>258</v>
      </c>
      <c r="C34" s="315">
        <v>188.85</v>
      </c>
      <c r="D34" s="315">
        <v>6.75</v>
      </c>
      <c r="E34" s="315">
        <v>167.11999999999998</v>
      </c>
      <c r="F34" s="315">
        <v>95.44</v>
      </c>
      <c r="G34" s="315">
        <v>9.7900000000000205</v>
      </c>
    </row>
    <row r="35" spans="2:7" s="80" customFormat="1" ht="10.5">
      <c r="B35" s="314" t="s">
        <v>259</v>
      </c>
      <c r="C35" s="315">
        <v>241.29</v>
      </c>
      <c r="D35" s="315">
        <v>217.93</v>
      </c>
      <c r="E35" s="315">
        <v>227.81</v>
      </c>
      <c r="F35" s="315">
        <v>168.39</v>
      </c>
      <c r="G35" s="315">
        <v>144.94999999999999</v>
      </c>
    </row>
    <row r="36" spans="2:7" s="80" customFormat="1" ht="10.5">
      <c r="B36" s="314" t="s">
        <v>260</v>
      </c>
      <c r="C36" s="315">
        <v>62.03</v>
      </c>
      <c r="D36" s="315">
        <v>1.1399999999999999</v>
      </c>
      <c r="E36" s="315">
        <v>0.09</v>
      </c>
      <c r="F36" s="315">
        <v>10.53</v>
      </c>
      <c r="G36" s="315">
        <v>0.1</v>
      </c>
    </row>
    <row r="37" spans="2:7" s="80" customFormat="1" ht="10.5">
      <c r="B37" s="314" t="s">
        <v>261</v>
      </c>
      <c r="C37" s="315">
        <v>13.24</v>
      </c>
      <c r="D37" s="315">
        <v>11.03</v>
      </c>
      <c r="E37" s="315">
        <v>15.17</v>
      </c>
      <c r="F37" s="315">
        <v>17.399999999999999</v>
      </c>
      <c r="G37" s="315">
        <v>18.309999999999999</v>
      </c>
    </row>
    <row r="38" spans="2:7" s="80" customFormat="1" ht="10.5">
      <c r="B38" s="314" t="s">
        <v>254</v>
      </c>
      <c r="C38" s="315">
        <v>26.760000000000097</v>
      </c>
      <c r="D38" s="315">
        <v>23.830000000000041</v>
      </c>
      <c r="E38" s="315">
        <v>38.55000000000004</v>
      </c>
      <c r="F38" s="315">
        <v>32.660000000000053</v>
      </c>
      <c r="G38" s="315">
        <v>23.819999999999936</v>
      </c>
    </row>
    <row r="39" spans="2:7" s="80" customFormat="1" ht="10.5">
      <c r="B39" s="316" t="s">
        <v>238</v>
      </c>
      <c r="C39" s="317">
        <v>598.16000000000008</v>
      </c>
      <c r="D39" s="317">
        <v>323.36</v>
      </c>
      <c r="E39" s="317">
        <v>520</v>
      </c>
      <c r="F39" s="317">
        <v>395.28</v>
      </c>
      <c r="G39" s="317">
        <v>267.81999999999994</v>
      </c>
    </row>
    <row r="40" spans="2:7" ht="12" customHeight="1">
      <c r="B40" s="318"/>
    </row>
    <row r="41" spans="2:7" ht="12" customHeight="1">
      <c r="B41" s="64"/>
    </row>
    <row r="42" spans="2:7">
      <c r="B42" s="64"/>
    </row>
    <row r="43" spans="2:7">
      <c r="B43" s="64"/>
    </row>
    <row r="44" spans="2:7">
      <c r="B44" s="64"/>
    </row>
    <row r="45" spans="2:7">
      <c r="B45" s="64"/>
    </row>
    <row r="46" spans="2:7">
      <c r="B46" s="64"/>
    </row>
    <row r="47" spans="2:7">
      <c r="B47" s="64"/>
    </row>
    <row r="48" spans="2:7">
      <c r="B48" s="64"/>
    </row>
    <row r="53" spans="2:7">
      <c r="B53" s="64"/>
    </row>
    <row r="54" spans="2:7">
      <c r="B54" s="64"/>
    </row>
    <row r="55" spans="2:7">
      <c r="B55" s="64"/>
    </row>
    <row r="56" spans="2:7">
      <c r="B56" s="64"/>
    </row>
    <row r="57" spans="2:7">
      <c r="B57" s="64"/>
    </row>
    <row r="58" spans="2:7">
      <c r="B58" s="64"/>
    </row>
    <row r="59" spans="2:7">
      <c r="B59" s="64"/>
    </row>
    <row r="60" spans="2:7">
      <c r="B60" s="64"/>
    </row>
    <row r="62" spans="2:7">
      <c r="C62" s="267"/>
      <c r="D62" s="267"/>
      <c r="E62" s="267"/>
      <c r="F62" s="267"/>
      <c r="G62" s="267"/>
    </row>
    <row r="63" spans="2:7">
      <c r="C63" s="267"/>
      <c r="D63" s="267"/>
      <c r="E63" s="267"/>
      <c r="F63" s="267"/>
      <c r="G63" s="267"/>
    </row>
    <row r="64" spans="2:7">
      <c r="C64" s="267"/>
      <c r="D64" s="267"/>
      <c r="E64" s="267"/>
      <c r="F64" s="267"/>
      <c r="G64" s="267"/>
    </row>
    <row r="65" spans="3:7">
      <c r="C65" s="267"/>
      <c r="D65" s="267"/>
      <c r="E65" s="267"/>
      <c r="F65" s="267"/>
      <c r="G65" s="267"/>
    </row>
    <row r="66" spans="3:7">
      <c r="C66" s="267"/>
      <c r="D66" s="267"/>
      <c r="E66" s="267"/>
      <c r="F66" s="267"/>
      <c r="G66" s="267"/>
    </row>
    <row r="67" spans="3:7">
      <c r="C67" s="267"/>
      <c r="D67" s="267"/>
      <c r="E67" s="267"/>
      <c r="F67" s="267"/>
      <c r="G67" s="267"/>
    </row>
    <row r="68" spans="3:7">
      <c r="C68" s="267"/>
      <c r="D68" s="267"/>
      <c r="E68" s="267"/>
      <c r="F68" s="267"/>
      <c r="G68" s="267"/>
    </row>
    <row r="69" spans="3:7">
      <c r="C69" s="267"/>
      <c r="D69" s="267"/>
      <c r="E69" s="267"/>
      <c r="F69" s="267"/>
      <c r="G69" s="267"/>
    </row>
  </sheetData>
  <mergeCells count="5">
    <mergeCell ref="B3:H3"/>
    <mergeCell ref="B1:H1"/>
    <mergeCell ref="B30:B31"/>
    <mergeCell ref="C30:F30"/>
    <mergeCell ref="B5:H5"/>
  </mergeCells>
  <hyperlinks>
    <hyperlink ref="B1:C1" location="Cuprins_ro!B4" display="I. Balanța de plăți a Republicii Moldova în trimestrul I 2023 (date provizorii)" xr:uid="{03A30498-4EA5-4546-8F73-FF4718CEB0AA}"/>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99E4-1DEC-4786-811F-0922CFB24489}">
  <sheetPr codeName="Sheet13"/>
  <dimension ref="B1:H42"/>
  <sheetViews>
    <sheetView showGridLines="0" showRowColHeaders="0" zoomScaleNormal="100" workbookViewId="0"/>
  </sheetViews>
  <sheetFormatPr defaultRowHeight="14.25"/>
  <cols>
    <col min="1" max="1" width="5.7109375" style="64" customWidth="1"/>
    <col min="2" max="2" width="43.140625" style="64" customWidth="1"/>
    <col min="3" max="16384" width="9.140625" style="64"/>
  </cols>
  <sheetData>
    <row r="1" spans="2:8">
      <c r="B1" s="663" t="s">
        <v>82</v>
      </c>
      <c r="C1" s="663"/>
      <c r="D1" s="663"/>
      <c r="E1" s="663"/>
      <c r="F1" s="663"/>
      <c r="G1" s="663"/>
      <c r="H1" s="663"/>
    </row>
    <row r="2" spans="2:8" ht="11.25" customHeight="1"/>
    <row r="3" spans="2:8" s="102" customFormat="1" ht="30" customHeight="1">
      <c r="B3" s="669" t="s">
        <v>75</v>
      </c>
      <c r="C3" s="669"/>
      <c r="D3" s="669"/>
      <c r="E3" s="669"/>
      <c r="F3" s="669"/>
      <c r="G3" s="669"/>
    </row>
    <row r="4" spans="2:8" ht="5.0999999999999996" customHeight="1"/>
    <row r="5" spans="2:8" s="284" customFormat="1">
      <c r="B5" s="707" t="s">
        <v>150</v>
      </c>
      <c r="C5" s="707"/>
      <c r="D5" s="707"/>
      <c r="E5" s="707"/>
      <c r="F5" s="707"/>
      <c r="G5" s="707"/>
    </row>
    <row r="24" spans="2:7" ht="11.25" customHeight="1">
      <c r="B24" s="79"/>
      <c r="C24" s="79"/>
      <c r="D24" s="79"/>
      <c r="E24" s="79"/>
      <c r="F24" s="79"/>
      <c r="G24" s="79"/>
    </row>
    <row r="25" spans="2:7" ht="11.25" customHeight="1">
      <c r="B25" s="709"/>
      <c r="C25" s="690">
        <v>2023</v>
      </c>
      <c r="D25" s="691"/>
      <c r="E25" s="691"/>
      <c r="F25" s="691"/>
      <c r="G25" s="289">
        <v>2024</v>
      </c>
    </row>
    <row r="26" spans="2:7" s="80" customFormat="1" ht="10.5">
      <c r="B26" s="710"/>
      <c r="C26" s="329" t="s">
        <v>0</v>
      </c>
      <c r="D26" s="329" t="s">
        <v>1</v>
      </c>
      <c r="E26" s="329" t="s">
        <v>2</v>
      </c>
      <c r="F26" s="329" t="s">
        <v>3</v>
      </c>
      <c r="G26" s="329" t="s">
        <v>0</v>
      </c>
    </row>
    <row r="27" spans="2:7" s="80" customFormat="1" ht="10.5">
      <c r="B27" s="330" t="s">
        <v>262</v>
      </c>
      <c r="C27" s="331">
        <v>273.87</v>
      </c>
      <c r="D27" s="331">
        <v>185.24</v>
      </c>
      <c r="E27" s="331">
        <v>180.87000000000012</v>
      </c>
      <c r="F27" s="331">
        <v>245.83999999999986</v>
      </c>
      <c r="G27" s="331">
        <v>209.65999999999991</v>
      </c>
    </row>
    <row r="28" spans="2:7" s="80" customFormat="1" ht="10.5">
      <c r="B28" s="48" t="s">
        <v>242</v>
      </c>
      <c r="C28" s="332">
        <v>590.91999999999996</v>
      </c>
      <c r="D28" s="332">
        <v>577.44999999999993</v>
      </c>
      <c r="E28" s="332">
        <v>640.47000000000014</v>
      </c>
      <c r="F28" s="332">
        <v>630.91999999999985</v>
      </c>
      <c r="G28" s="332">
        <v>565.91999999999996</v>
      </c>
    </row>
    <row r="29" spans="2:7" s="80" customFormat="1" ht="10.5">
      <c r="B29" s="48" t="s">
        <v>243</v>
      </c>
      <c r="C29" s="332">
        <v>317.04999999999995</v>
      </c>
      <c r="D29" s="332">
        <v>392.20999999999992</v>
      </c>
      <c r="E29" s="332">
        <v>459.6</v>
      </c>
      <c r="F29" s="332">
        <v>385.08</v>
      </c>
      <c r="G29" s="332">
        <v>356.26000000000005</v>
      </c>
    </row>
    <row r="30" spans="2:7" s="80" customFormat="1" ht="10.5">
      <c r="B30" s="333" t="s">
        <v>263</v>
      </c>
      <c r="C30" s="334">
        <v>8</v>
      </c>
      <c r="D30" s="334">
        <v>4.7</v>
      </c>
      <c r="E30" s="334">
        <v>4</v>
      </c>
      <c r="F30" s="334">
        <v>5.3</v>
      </c>
      <c r="G30" s="334">
        <v>5.5</v>
      </c>
    </row>
    <row r="39" spans="3:7">
      <c r="C39" s="335"/>
      <c r="D39" s="335"/>
      <c r="E39" s="335"/>
      <c r="F39" s="335"/>
      <c r="G39" s="335"/>
    </row>
    <row r="40" spans="3:7">
      <c r="C40" s="335"/>
      <c r="D40" s="335"/>
      <c r="E40" s="335"/>
      <c r="F40" s="335"/>
      <c r="G40" s="335"/>
    </row>
    <row r="41" spans="3:7">
      <c r="C41" s="335"/>
      <c r="D41" s="335"/>
      <c r="E41" s="335"/>
      <c r="F41" s="335"/>
      <c r="G41" s="335"/>
    </row>
    <row r="42" spans="3:7">
      <c r="C42" s="335"/>
      <c r="D42" s="335"/>
      <c r="E42" s="335"/>
      <c r="F42" s="335"/>
      <c r="G42" s="335"/>
    </row>
  </sheetData>
  <mergeCells count="5">
    <mergeCell ref="B25:B26"/>
    <mergeCell ref="C25:F25"/>
    <mergeCell ref="B1:H1"/>
    <mergeCell ref="B3:G3"/>
    <mergeCell ref="B5:G5"/>
  </mergeCells>
  <hyperlinks>
    <hyperlink ref="B1:C1" location="Cuprins_ro!B4" display="I. Balanța de plăți a Republicii Moldova în trimestrul I 2023 (date provizorii)" xr:uid="{B0095F8A-18E1-48A1-B3AC-169FB444DEDD}"/>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26B7-CEB3-44D0-9EA5-6B684AE90F9A}">
  <sheetPr codeName="Sheet14"/>
  <dimension ref="B1:V47"/>
  <sheetViews>
    <sheetView showGridLines="0" showRowColHeaders="0" zoomScaleNormal="100" workbookViewId="0"/>
  </sheetViews>
  <sheetFormatPr defaultRowHeight="14.25"/>
  <cols>
    <col min="1" max="1" width="5.7109375" style="64" customWidth="1"/>
    <col min="2" max="2" width="44.28515625" style="64" customWidth="1"/>
    <col min="3" max="13" width="9.140625" style="64"/>
    <col min="14" max="14" width="24.42578125" style="64" customWidth="1"/>
    <col min="15" max="16384" width="9.140625" style="64"/>
  </cols>
  <sheetData>
    <row r="1" spans="2:22">
      <c r="B1" s="663" t="s">
        <v>82</v>
      </c>
      <c r="C1" s="663"/>
      <c r="D1" s="663"/>
      <c r="E1" s="663"/>
      <c r="F1" s="663"/>
      <c r="G1" s="663"/>
      <c r="H1" s="663"/>
      <c r="I1" s="395"/>
      <c r="J1" s="395"/>
      <c r="K1" s="395"/>
      <c r="L1" s="395"/>
    </row>
    <row r="2" spans="2:22" ht="11.25" customHeight="1"/>
    <row r="3" spans="2:22">
      <c r="B3" s="688" t="s">
        <v>66</v>
      </c>
      <c r="C3" s="688"/>
      <c r="D3" s="688"/>
      <c r="E3" s="688"/>
      <c r="F3" s="688"/>
      <c r="G3" s="688"/>
      <c r="H3" s="688"/>
      <c r="I3" s="688"/>
      <c r="J3" s="688"/>
      <c r="K3" s="688"/>
    </row>
    <row r="4" spans="2:22" ht="5.0999999999999996" customHeight="1">
      <c r="B4" s="281"/>
    </row>
    <row r="5" spans="2:22" s="80" customFormat="1" ht="11.25" thickBot="1">
      <c r="B5" s="482"/>
      <c r="C5" s="696" t="s">
        <v>242</v>
      </c>
      <c r="D5" s="697"/>
      <c r="E5" s="697" t="s">
        <v>243</v>
      </c>
      <c r="F5" s="697"/>
      <c r="G5" s="697" t="s">
        <v>244</v>
      </c>
      <c r="H5" s="697"/>
    </row>
    <row r="6" spans="2:22" s="80" customFormat="1" ht="11.25" thickBot="1">
      <c r="B6" s="482"/>
      <c r="C6" s="693" t="s">
        <v>245</v>
      </c>
      <c r="D6" s="694"/>
      <c r="E6" s="693" t="s">
        <v>245</v>
      </c>
      <c r="F6" s="694"/>
      <c r="G6" s="695" t="s">
        <v>245</v>
      </c>
      <c r="H6" s="695"/>
    </row>
    <row r="7" spans="2:22" ht="12" customHeight="1" thickBot="1">
      <c r="B7" s="336"/>
      <c r="C7" s="337">
        <v>2023</v>
      </c>
      <c r="D7" s="129">
        <v>2024</v>
      </c>
      <c r="E7" s="127">
        <v>2023</v>
      </c>
      <c r="F7" s="128">
        <v>2024</v>
      </c>
      <c r="G7" s="127">
        <v>2023</v>
      </c>
      <c r="H7" s="127">
        <v>2024</v>
      </c>
    </row>
    <row r="8" spans="2:22" s="80" customFormat="1" ht="11.25" thickBot="1">
      <c r="B8" s="406" t="s">
        <v>264</v>
      </c>
      <c r="C8" s="483">
        <v>7.3</v>
      </c>
      <c r="D8" s="484">
        <v>3.2</v>
      </c>
      <c r="E8" s="485">
        <v>2.2999999999999998</v>
      </c>
      <c r="F8" s="484">
        <v>0.8</v>
      </c>
      <c r="G8" s="485">
        <v>16</v>
      </c>
      <c r="H8" s="486">
        <v>6</v>
      </c>
    </row>
    <row r="9" spans="2:22" s="80" customFormat="1" ht="11.25" thickBot="1">
      <c r="B9" s="406" t="s">
        <v>265</v>
      </c>
      <c r="C9" s="483">
        <v>1.2</v>
      </c>
      <c r="D9" s="484">
        <v>1.2</v>
      </c>
      <c r="E9" s="485">
        <v>-0.2</v>
      </c>
      <c r="F9" s="484">
        <v>0.4</v>
      </c>
      <c r="G9" s="485">
        <v>3.6</v>
      </c>
      <c r="H9" s="486">
        <v>2.1</v>
      </c>
    </row>
    <row r="10" spans="2:22" s="80" customFormat="1" ht="11.25" thickBot="1">
      <c r="B10" s="406" t="s">
        <v>266</v>
      </c>
      <c r="C10" s="483">
        <v>0.1</v>
      </c>
      <c r="D10" s="484">
        <v>-0.1</v>
      </c>
      <c r="E10" s="485">
        <v>-1.6</v>
      </c>
      <c r="F10" s="484">
        <v>-0.2</v>
      </c>
      <c r="G10" s="485">
        <v>3</v>
      </c>
      <c r="H10" s="486">
        <v>0.1</v>
      </c>
    </row>
    <row r="11" spans="2:22" s="80" customFormat="1" ht="21.75" thickBot="1">
      <c r="B11" s="406" t="s">
        <v>267</v>
      </c>
      <c r="C11" s="483">
        <v>1.9</v>
      </c>
      <c r="D11" s="484">
        <v>-1.7</v>
      </c>
      <c r="E11" s="485">
        <v>0.1</v>
      </c>
      <c r="F11" s="484">
        <v>-0.4</v>
      </c>
      <c r="G11" s="485">
        <v>5</v>
      </c>
      <c r="H11" s="486">
        <v>-3.2</v>
      </c>
    </row>
    <row r="12" spans="2:22" s="80" customFormat="1" ht="11.25" thickBot="1">
      <c r="B12" s="406" t="s">
        <v>268</v>
      </c>
      <c r="C12" s="483">
        <v>4.2</v>
      </c>
      <c r="D12" s="484">
        <v>-4.8</v>
      </c>
      <c r="E12" s="485">
        <v>8.6999999999999993</v>
      </c>
      <c r="F12" s="484">
        <v>0.8</v>
      </c>
      <c r="G12" s="485">
        <v>-3.5</v>
      </c>
      <c r="H12" s="486">
        <v>-11.3</v>
      </c>
    </row>
    <row r="13" spans="2:22" s="80" customFormat="1" ht="11.25" thickBot="1">
      <c r="B13" s="406" t="s">
        <v>269</v>
      </c>
      <c r="C13" s="483">
        <v>10.199999999999999</v>
      </c>
      <c r="D13" s="484">
        <v>-1.7</v>
      </c>
      <c r="E13" s="485">
        <v>0.3</v>
      </c>
      <c r="F13" s="484">
        <v>6.7</v>
      </c>
      <c r="G13" s="485">
        <v>27</v>
      </c>
      <c r="H13" s="486">
        <v>-11.5</v>
      </c>
    </row>
    <row r="14" spans="2:22" s="80" customFormat="1" ht="11.25" thickBot="1">
      <c r="B14" s="406" t="s">
        <v>254</v>
      </c>
      <c r="C14" s="483">
        <v>5.2</v>
      </c>
      <c r="D14" s="484">
        <v>-0.3</v>
      </c>
      <c r="E14" s="485">
        <v>1.1000000000000001</v>
      </c>
      <c r="F14" s="484">
        <v>4.3</v>
      </c>
      <c r="G14" s="485">
        <v>11.9</v>
      </c>
      <c r="H14" s="486">
        <v>-5.6</v>
      </c>
    </row>
    <row r="15" spans="2:22" s="80" customFormat="1" ht="10.5">
      <c r="B15" s="405" t="s">
        <v>238</v>
      </c>
      <c r="C15" s="487">
        <v>30.1</v>
      </c>
      <c r="D15" s="488">
        <v>-4.2</v>
      </c>
      <c r="E15" s="489">
        <v>10.7</v>
      </c>
      <c r="F15" s="488">
        <v>12.4</v>
      </c>
      <c r="G15" s="489">
        <v>63</v>
      </c>
      <c r="H15" s="489">
        <v>-23.4</v>
      </c>
    </row>
    <row r="16" spans="2:22" ht="11.25" customHeight="1">
      <c r="V16" s="305"/>
    </row>
    <row r="34" spans="3:11">
      <c r="C34" s="105"/>
      <c r="D34" s="105"/>
      <c r="E34" s="105"/>
      <c r="F34" s="105"/>
      <c r="G34" s="105"/>
      <c r="H34" s="105"/>
      <c r="I34" s="105"/>
      <c r="J34" s="105"/>
      <c r="K34" s="105"/>
    </row>
    <row r="35" spans="3:11">
      <c r="C35" s="105"/>
      <c r="D35" s="105"/>
      <c r="E35" s="105"/>
      <c r="F35" s="105"/>
      <c r="G35" s="105"/>
      <c r="H35" s="105"/>
      <c r="I35" s="105"/>
      <c r="J35" s="105"/>
      <c r="K35" s="105"/>
    </row>
    <row r="36" spans="3:11">
      <c r="C36" s="105"/>
      <c r="D36" s="105"/>
      <c r="E36" s="105"/>
      <c r="F36" s="105"/>
      <c r="G36" s="105"/>
      <c r="H36" s="105"/>
      <c r="I36" s="105"/>
      <c r="J36" s="105"/>
      <c r="K36" s="105"/>
    </row>
    <row r="37" spans="3:11">
      <c r="C37" s="105"/>
      <c r="D37" s="105"/>
      <c r="E37" s="105"/>
      <c r="F37" s="105"/>
      <c r="G37" s="105"/>
      <c r="H37" s="105"/>
      <c r="I37" s="105"/>
      <c r="J37" s="105"/>
      <c r="K37" s="105"/>
    </row>
    <row r="38" spans="3:11">
      <c r="C38" s="105"/>
      <c r="D38" s="105"/>
      <c r="E38" s="105"/>
      <c r="F38" s="105"/>
      <c r="G38" s="105"/>
      <c r="H38" s="105"/>
      <c r="I38" s="105"/>
      <c r="J38" s="105"/>
      <c r="K38" s="105"/>
    </row>
    <row r="39" spans="3:11">
      <c r="C39" s="105"/>
      <c r="D39" s="105"/>
      <c r="E39" s="105"/>
      <c r="F39" s="105"/>
      <c r="G39" s="105"/>
      <c r="H39" s="105"/>
      <c r="I39" s="105"/>
      <c r="J39" s="105"/>
      <c r="K39" s="105"/>
    </row>
    <row r="40" spans="3:11">
      <c r="C40" s="105"/>
      <c r="D40" s="105"/>
      <c r="E40" s="105"/>
      <c r="F40" s="105"/>
      <c r="G40" s="105"/>
      <c r="H40" s="105"/>
      <c r="I40" s="105"/>
      <c r="J40" s="105"/>
      <c r="K40" s="105"/>
    </row>
    <row r="41" spans="3:11">
      <c r="C41" s="105"/>
      <c r="D41" s="105"/>
      <c r="E41" s="105"/>
      <c r="F41" s="105"/>
      <c r="G41" s="105"/>
      <c r="H41" s="105"/>
      <c r="I41" s="105"/>
      <c r="J41" s="105"/>
      <c r="K41" s="105"/>
    </row>
    <row r="42" spans="3:11">
      <c r="C42" s="105"/>
      <c r="D42" s="105"/>
      <c r="E42" s="105"/>
      <c r="F42" s="105"/>
      <c r="G42" s="105"/>
      <c r="H42" s="105"/>
      <c r="I42" s="105"/>
      <c r="J42" s="105"/>
      <c r="K42" s="105"/>
    </row>
    <row r="43" spans="3:11">
      <c r="C43" s="105"/>
      <c r="D43" s="105"/>
      <c r="E43" s="105"/>
      <c r="F43" s="105"/>
      <c r="G43" s="105"/>
      <c r="H43" s="105"/>
      <c r="I43" s="105"/>
      <c r="J43" s="105"/>
      <c r="K43" s="105"/>
    </row>
    <row r="44" spans="3:11">
      <c r="C44" s="105"/>
      <c r="D44" s="105"/>
      <c r="E44" s="105"/>
      <c r="F44" s="105"/>
      <c r="G44" s="105"/>
      <c r="H44" s="105"/>
      <c r="I44" s="105"/>
      <c r="J44" s="105"/>
      <c r="K44" s="105"/>
    </row>
    <row r="45" spans="3:11">
      <c r="C45" s="105"/>
      <c r="D45" s="105"/>
      <c r="E45" s="105"/>
      <c r="F45" s="105"/>
      <c r="G45" s="105"/>
      <c r="H45" s="105"/>
      <c r="I45" s="105"/>
      <c r="J45" s="105"/>
      <c r="K45" s="105"/>
    </row>
    <row r="46" spans="3:11">
      <c r="C46" s="105"/>
      <c r="D46" s="105"/>
      <c r="E46" s="105"/>
      <c r="F46" s="105"/>
      <c r="G46" s="105"/>
      <c r="H46" s="105"/>
      <c r="I46" s="105"/>
      <c r="J46" s="105"/>
      <c r="K46" s="105"/>
    </row>
    <row r="47" spans="3:11">
      <c r="C47" s="105"/>
      <c r="D47" s="105"/>
      <c r="E47" s="105"/>
      <c r="F47" s="105"/>
      <c r="G47" s="105"/>
      <c r="H47" s="105"/>
      <c r="I47" s="105"/>
      <c r="J47" s="105"/>
      <c r="K47" s="105"/>
    </row>
  </sheetData>
  <mergeCells count="8">
    <mergeCell ref="B3:K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C959BE49-E4D5-4E5F-B785-5BC92DAD95AA}"/>
  </hyperlink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2727-1D7F-4422-AB9D-D133FE734B66}">
  <sheetPr codeName="Sheet15"/>
  <dimension ref="A1:J24"/>
  <sheetViews>
    <sheetView showGridLines="0" showRowColHeaders="0" zoomScaleNormal="100" workbookViewId="0"/>
  </sheetViews>
  <sheetFormatPr defaultRowHeight="14.25"/>
  <cols>
    <col min="1" max="1" width="5.7109375" style="64" customWidth="1"/>
    <col min="2" max="2" width="66.7109375" style="74" customWidth="1"/>
    <col min="3" max="3" width="9.140625" style="74"/>
    <col min="4" max="16384" width="9.140625" style="64"/>
  </cols>
  <sheetData>
    <row r="1" spans="1:10">
      <c r="A1" s="341"/>
      <c r="B1" s="663" t="s">
        <v>82</v>
      </c>
      <c r="C1" s="663"/>
      <c r="D1" s="663"/>
      <c r="E1" s="663"/>
      <c r="F1" s="663"/>
      <c r="G1" s="663"/>
      <c r="H1" s="663"/>
    </row>
    <row r="2" spans="1:10" ht="11.25" customHeight="1"/>
    <row r="3" spans="1:10" s="102" customFormat="1" ht="30" customHeight="1">
      <c r="B3" s="669" t="s">
        <v>151</v>
      </c>
      <c r="C3" s="669"/>
      <c r="D3" s="669"/>
      <c r="E3" s="669"/>
      <c r="F3" s="669"/>
      <c r="G3" s="669"/>
    </row>
    <row r="4" spans="1:10" ht="5.0999999999999996" customHeight="1"/>
    <row r="5" spans="1:10" s="284" customFormat="1">
      <c r="B5" s="711" t="s">
        <v>152</v>
      </c>
      <c r="C5" s="711"/>
      <c r="D5" s="711"/>
      <c r="E5" s="711"/>
      <c r="F5" s="711"/>
      <c r="G5" s="407"/>
      <c r="H5" s="304"/>
      <c r="I5" s="304"/>
      <c r="J5" s="304"/>
    </row>
    <row r="7" spans="1:10">
      <c r="E7" s="408"/>
      <c r="F7" s="408"/>
    </row>
    <row r="8" spans="1:10">
      <c r="E8" s="408"/>
    </row>
    <row r="9" spans="1:10">
      <c r="E9" s="408"/>
    </row>
    <row r="10" spans="1:10">
      <c r="E10" s="408"/>
    </row>
    <row r="11" spans="1:10">
      <c r="E11" s="408"/>
    </row>
    <row r="12" spans="1:10">
      <c r="E12" s="408"/>
    </row>
    <row r="13" spans="1:10">
      <c r="E13" s="408"/>
    </row>
    <row r="14" spans="1:10">
      <c r="E14" s="408"/>
    </row>
    <row r="24" spans="4:4">
      <c r="D24" s="80"/>
    </row>
  </sheetData>
  <mergeCells count="3">
    <mergeCell ref="B1:H1"/>
    <mergeCell ref="B5:F5"/>
    <mergeCell ref="B3:G3"/>
  </mergeCells>
  <hyperlinks>
    <hyperlink ref="B1:C1" location="Cuprins_ro!B4" display="I. Balanța de plăți a Republicii Moldova în trimestrul I 2023 (date provizorii)" xr:uid="{549BBA3A-B377-416A-B8E0-DF9821CEE074}"/>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4500-C97F-4320-AE58-656D2E34B645}">
  <sheetPr codeName="Sheet17"/>
  <dimension ref="B1:I30"/>
  <sheetViews>
    <sheetView showGridLines="0" showRowColHeaders="0" zoomScaleNormal="100" workbookViewId="0"/>
  </sheetViews>
  <sheetFormatPr defaultRowHeight="14.25"/>
  <cols>
    <col min="1" max="1" width="5.7109375" style="64" customWidth="1"/>
    <col min="2" max="2" width="44.5703125" style="64" customWidth="1"/>
    <col min="3" max="7" width="9.140625" style="64"/>
    <col min="8" max="8" width="8.7109375" style="64" customWidth="1"/>
    <col min="9" max="16384" width="9.140625" style="64"/>
  </cols>
  <sheetData>
    <row r="1" spans="2:9">
      <c r="B1" s="663" t="s">
        <v>82</v>
      </c>
      <c r="C1" s="663"/>
      <c r="D1" s="663"/>
      <c r="E1" s="663"/>
      <c r="F1" s="663"/>
      <c r="G1" s="663"/>
      <c r="H1" s="663"/>
      <c r="I1" s="395"/>
    </row>
    <row r="2" spans="2:9" ht="11.25" customHeight="1"/>
    <row r="3" spans="2:9">
      <c r="B3" s="688" t="s">
        <v>67</v>
      </c>
      <c r="C3" s="688"/>
      <c r="D3" s="688"/>
      <c r="E3" s="688"/>
      <c r="F3" s="688"/>
      <c r="G3" s="688"/>
      <c r="H3" s="688"/>
    </row>
    <row r="4" spans="2:9" ht="5.0999999999999996" customHeight="1">
      <c r="B4" s="281"/>
    </row>
    <row r="5" spans="2:9" s="80" customFormat="1" ht="10.5">
      <c r="B5" s="713"/>
      <c r="C5" s="715">
        <v>2023</v>
      </c>
      <c r="D5" s="716"/>
      <c r="E5" s="716"/>
      <c r="F5" s="716"/>
      <c r="G5" s="402">
        <v>2024</v>
      </c>
      <c r="H5" s="715" t="s">
        <v>119</v>
      </c>
    </row>
    <row r="6" spans="2:9" s="80" customFormat="1" ht="11.25" thickBot="1">
      <c r="B6" s="713"/>
      <c r="C6" s="269" t="s">
        <v>0</v>
      </c>
      <c r="D6" s="270" t="s">
        <v>1</v>
      </c>
      <c r="E6" s="270" t="s">
        <v>2</v>
      </c>
      <c r="F6" s="270" t="s">
        <v>3</v>
      </c>
      <c r="G6" s="271" t="s">
        <v>0</v>
      </c>
      <c r="H6" s="717"/>
    </row>
    <row r="7" spans="2:9" s="80" customFormat="1" ht="11.25" thickBot="1">
      <c r="B7" s="714"/>
      <c r="C7" s="718" t="s">
        <v>178</v>
      </c>
      <c r="D7" s="719"/>
      <c r="E7" s="719"/>
      <c r="F7" s="719"/>
      <c r="G7" s="720"/>
      <c r="H7" s="409" t="s">
        <v>9</v>
      </c>
    </row>
    <row r="8" spans="2:9" s="80" customFormat="1" ht="12" thickTop="1" thickBot="1">
      <c r="B8" s="103" t="s">
        <v>270</v>
      </c>
      <c r="C8" s="410">
        <v>110.91</v>
      </c>
      <c r="D8" s="410">
        <v>123.33</v>
      </c>
      <c r="E8" s="410">
        <v>121.67</v>
      </c>
      <c r="F8" s="410">
        <v>139.84</v>
      </c>
      <c r="G8" s="410">
        <v>127.3</v>
      </c>
      <c r="H8" s="411">
        <v>114.8</v>
      </c>
    </row>
    <row r="9" spans="2:9" s="80" customFormat="1" ht="12" thickTop="1" thickBot="1">
      <c r="B9" s="104" t="s">
        <v>271</v>
      </c>
      <c r="C9" s="412">
        <v>61.49</v>
      </c>
      <c r="D9" s="412">
        <v>62.67</v>
      </c>
      <c r="E9" s="412">
        <v>58.17</v>
      </c>
      <c r="F9" s="412">
        <v>59.8</v>
      </c>
      <c r="G9" s="412">
        <v>55.3</v>
      </c>
      <c r="H9" s="413">
        <v>89.9</v>
      </c>
    </row>
    <row r="10" spans="2:9" s="80" customFormat="1" ht="11.25" thickTop="1">
      <c r="B10" s="414" t="s">
        <v>272</v>
      </c>
      <c r="C10" s="415">
        <v>49.42</v>
      </c>
      <c r="D10" s="415">
        <v>60.66</v>
      </c>
      <c r="E10" s="415">
        <v>63.5</v>
      </c>
      <c r="F10" s="415">
        <v>80.040000000000006</v>
      </c>
      <c r="G10" s="415">
        <v>72</v>
      </c>
      <c r="H10" s="416">
        <v>145.69999999999999</v>
      </c>
    </row>
    <row r="11" spans="2:9" s="80" customFormat="1" ht="10.5">
      <c r="B11" s="712" t="s">
        <v>273</v>
      </c>
      <c r="C11" s="712"/>
      <c r="D11" s="712"/>
      <c r="E11" s="712"/>
      <c r="F11" s="712"/>
      <c r="G11" s="712"/>
      <c r="H11" s="712"/>
    </row>
    <row r="24" spans="3:8">
      <c r="C24" s="105"/>
      <c r="D24" s="105"/>
      <c r="E24" s="105"/>
      <c r="F24" s="105"/>
      <c r="G24" s="105"/>
      <c r="H24" s="105"/>
    </row>
    <row r="25" spans="3:8">
      <c r="C25" s="105"/>
      <c r="D25" s="105"/>
      <c r="E25" s="105"/>
      <c r="F25" s="105"/>
      <c r="G25" s="105"/>
      <c r="H25" s="105"/>
    </row>
    <row r="26" spans="3:8">
      <c r="C26" s="105"/>
      <c r="D26" s="105"/>
      <c r="E26" s="105"/>
      <c r="F26" s="105"/>
      <c r="G26" s="105"/>
      <c r="H26" s="105"/>
    </row>
    <row r="27" spans="3:8">
      <c r="C27" s="105"/>
      <c r="D27" s="105"/>
      <c r="E27" s="105"/>
      <c r="F27" s="105"/>
      <c r="G27" s="105"/>
      <c r="H27" s="105"/>
    </row>
    <row r="28" spans="3:8">
      <c r="C28" s="105"/>
      <c r="D28" s="105"/>
      <c r="E28" s="105"/>
      <c r="F28" s="105"/>
      <c r="G28" s="105"/>
      <c r="H28" s="105"/>
    </row>
    <row r="29" spans="3:8">
      <c r="C29" s="105"/>
      <c r="D29" s="105"/>
      <c r="E29" s="105"/>
      <c r="F29" s="105"/>
      <c r="G29" s="105"/>
      <c r="H29" s="105"/>
    </row>
    <row r="30" spans="3:8">
      <c r="C30" s="105"/>
      <c r="D30" s="105"/>
      <c r="E30" s="105"/>
      <c r="F30" s="105"/>
      <c r="G30" s="105"/>
      <c r="H30" s="105"/>
    </row>
  </sheetData>
  <mergeCells count="7">
    <mergeCell ref="B3:H3"/>
    <mergeCell ref="B1:H1"/>
    <mergeCell ref="B11:H11"/>
    <mergeCell ref="B5:B7"/>
    <mergeCell ref="C5:F5"/>
    <mergeCell ref="H5:H6"/>
    <mergeCell ref="C7:G7"/>
  </mergeCells>
  <hyperlinks>
    <hyperlink ref="B1:C1" location="Cuprins_ro!B4" display="I. Balanța de plăți a Republicii Moldova în trimestrul I 2023 (date provizorii)" xr:uid="{643A0AAE-590A-485A-882E-5DCAA391373B}"/>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49C-854D-4A68-B433-B869A263587B}">
  <sheetPr codeName="Sheet18"/>
  <dimension ref="B1:U56"/>
  <sheetViews>
    <sheetView showGridLines="0" showRowColHeaders="0" zoomScaleNormal="100" workbookViewId="0"/>
  </sheetViews>
  <sheetFormatPr defaultColWidth="9.140625" defaultRowHeight="10.5"/>
  <cols>
    <col min="1" max="1" width="5.7109375" style="417" customWidth="1"/>
    <col min="2" max="2" width="45.28515625" style="417" customWidth="1"/>
    <col min="3" max="16384" width="9.140625" style="417"/>
  </cols>
  <sheetData>
    <row r="1" spans="2:8" s="64" customFormat="1" ht="14.25">
      <c r="B1" s="663" t="s">
        <v>82</v>
      </c>
      <c r="C1" s="663"/>
      <c r="D1" s="663"/>
      <c r="E1" s="663"/>
      <c r="F1" s="663"/>
      <c r="G1" s="663"/>
      <c r="H1" s="663"/>
    </row>
    <row r="2" spans="2:8" ht="11.25" customHeight="1"/>
    <row r="3" spans="2:8" s="490" customFormat="1" ht="30" customHeight="1">
      <c r="B3" s="724" t="s">
        <v>153</v>
      </c>
      <c r="C3" s="724"/>
      <c r="D3" s="724"/>
      <c r="E3" s="724"/>
      <c r="F3" s="724"/>
      <c r="G3" s="724"/>
      <c r="H3" s="724"/>
    </row>
    <row r="4" spans="2:8" ht="5.0999999999999996" customHeight="1"/>
    <row r="5" spans="2:8" s="418" customFormat="1" ht="14.25">
      <c r="B5" s="725" t="s">
        <v>10</v>
      </c>
      <c r="C5" s="725"/>
      <c r="D5" s="725"/>
      <c r="E5" s="725"/>
      <c r="F5" s="725"/>
      <c r="G5" s="725"/>
      <c r="H5" s="726"/>
    </row>
    <row r="14" spans="2:8" ht="14.1" customHeight="1"/>
    <row r="15" spans="2:8" ht="14.1" customHeight="1"/>
    <row r="16" spans="2:8"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5" customHeight="1"/>
    <row r="32" ht="27" customHeight="1"/>
    <row r="33" spans="2:21" s="64" customFormat="1" ht="11.25" customHeight="1">
      <c r="B33" s="419"/>
      <c r="C33" s="79"/>
      <c r="D33" s="79"/>
      <c r="E33" s="79"/>
      <c r="F33" s="79"/>
      <c r="G33" s="79"/>
      <c r="H33" s="304"/>
      <c r="I33" s="304"/>
      <c r="J33" s="304"/>
      <c r="K33" s="304"/>
      <c r="L33" s="304"/>
      <c r="O33" s="305"/>
    </row>
    <row r="34" spans="2:21" ht="11.25" customHeight="1">
      <c r="B34" s="723"/>
      <c r="C34" s="721">
        <v>2023</v>
      </c>
      <c r="D34" s="722"/>
      <c r="E34" s="722"/>
      <c r="F34" s="722"/>
      <c r="G34" s="420">
        <v>2024</v>
      </c>
    </row>
    <row r="35" spans="2:21">
      <c r="B35" s="723"/>
      <c r="C35" s="421" t="s">
        <v>0</v>
      </c>
      <c r="D35" s="421" t="s">
        <v>1</v>
      </c>
      <c r="E35" s="421" t="s">
        <v>2</v>
      </c>
      <c r="F35" s="421" t="s">
        <v>3</v>
      </c>
      <c r="G35" s="421" t="s">
        <v>0</v>
      </c>
    </row>
    <row r="36" spans="2:21">
      <c r="B36" s="333" t="s">
        <v>263</v>
      </c>
      <c r="C36" s="334">
        <v>1.8</v>
      </c>
      <c r="D36" s="334">
        <v>1.7</v>
      </c>
      <c r="E36" s="334">
        <v>1</v>
      </c>
      <c r="F36" s="334">
        <v>0.8</v>
      </c>
      <c r="G36" s="334">
        <v>2</v>
      </c>
      <c r="H36" s="80"/>
      <c r="I36" s="80"/>
      <c r="J36" s="80"/>
      <c r="K36" s="80"/>
      <c r="L36" s="80"/>
      <c r="M36" s="80"/>
      <c r="N36" s="80"/>
      <c r="O36" s="80"/>
      <c r="P36" s="80"/>
      <c r="Q36" s="422"/>
      <c r="R36" s="422"/>
      <c r="S36" s="422"/>
      <c r="T36" s="422"/>
      <c r="U36" s="422"/>
    </row>
    <row r="37" spans="2:21">
      <c r="B37" s="333" t="s">
        <v>274</v>
      </c>
      <c r="C37" s="315">
        <v>183.99</v>
      </c>
      <c r="D37" s="315">
        <v>194</v>
      </c>
      <c r="E37" s="315">
        <v>199.36</v>
      </c>
      <c r="F37" s="315">
        <v>195.69</v>
      </c>
      <c r="G37" s="315">
        <v>169.10999999999999</v>
      </c>
      <c r="H37" s="80"/>
      <c r="I37" s="80"/>
      <c r="J37" s="80"/>
      <c r="K37" s="80"/>
      <c r="L37" s="80"/>
      <c r="M37" s="80"/>
      <c r="N37" s="80"/>
      <c r="O37" s="80"/>
      <c r="P37" s="80"/>
      <c r="Q37" s="422"/>
      <c r="R37" s="422"/>
      <c r="S37" s="422"/>
      <c r="T37" s="422"/>
      <c r="U37" s="422"/>
    </row>
    <row r="38" spans="2:21">
      <c r="B38" s="333" t="s">
        <v>275</v>
      </c>
      <c r="C38" s="315">
        <v>-121.08000000000001</v>
      </c>
      <c r="D38" s="315">
        <v>-125.45000000000002</v>
      </c>
      <c r="E38" s="315">
        <v>-158.84</v>
      </c>
      <c r="F38" s="315">
        <v>-161.21999999999997</v>
      </c>
      <c r="G38" s="315">
        <v>-93.130000000000024</v>
      </c>
      <c r="H38" s="80"/>
      <c r="I38" s="80"/>
      <c r="J38" s="80"/>
      <c r="K38" s="80"/>
      <c r="L38" s="80"/>
      <c r="M38" s="80"/>
      <c r="N38" s="80"/>
      <c r="O38" s="80"/>
      <c r="P38" s="80"/>
      <c r="Q38" s="422"/>
      <c r="R38" s="422"/>
      <c r="S38" s="422"/>
      <c r="T38" s="422"/>
      <c r="U38" s="422"/>
    </row>
    <row r="39" spans="2:21">
      <c r="B39" s="333" t="s">
        <v>276</v>
      </c>
      <c r="C39" s="315">
        <v>-0.40999999999999659</v>
      </c>
      <c r="D39" s="315">
        <v>-1.7199999999999704</v>
      </c>
      <c r="E39" s="315">
        <v>3.7199999999999704</v>
      </c>
      <c r="F39" s="315">
        <v>1.7699999999999818</v>
      </c>
      <c r="G39" s="315">
        <v>1.5599999999999739</v>
      </c>
      <c r="H39" s="80"/>
      <c r="I39" s="80"/>
      <c r="J39" s="80"/>
      <c r="K39" s="80"/>
      <c r="L39" s="80"/>
      <c r="M39" s="80"/>
      <c r="N39" s="80"/>
      <c r="O39" s="80"/>
      <c r="P39" s="80"/>
      <c r="Q39" s="422"/>
      <c r="R39" s="422"/>
      <c r="S39" s="422"/>
      <c r="T39" s="422"/>
      <c r="U39" s="422"/>
    </row>
    <row r="40" spans="2:21">
      <c r="B40" s="423" t="s">
        <v>244</v>
      </c>
      <c r="C40" s="317">
        <v>62.5</v>
      </c>
      <c r="D40" s="317">
        <v>66.830000000000013</v>
      </c>
      <c r="E40" s="317">
        <v>44.239999999999981</v>
      </c>
      <c r="F40" s="317">
        <v>36.240000000000009</v>
      </c>
      <c r="G40" s="317">
        <v>77.539999999999935</v>
      </c>
      <c r="H40" s="80"/>
      <c r="I40" s="80"/>
      <c r="J40" s="80"/>
      <c r="K40" s="80"/>
      <c r="L40" s="80"/>
      <c r="M40" s="80"/>
      <c r="N40" s="80"/>
      <c r="O40" s="80"/>
      <c r="P40" s="80"/>
      <c r="Q40" s="422"/>
      <c r="R40" s="422"/>
      <c r="S40" s="422"/>
      <c r="T40" s="422"/>
      <c r="U40" s="422"/>
    </row>
    <row r="41" spans="2:21">
      <c r="C41" s="424"/>
      <c r="D41" s="424"/>
      <c r="E41" s="424"/>
      <c r="F41" s="424"/>
    </row>
    <row r="42" spans="2:21">
      <c r="C42" s="424"/>
      <c r="D42" s="424"/>
      <c r="E42" s="424"/>
      <c r="F42" s="424"/>
    </row>
    <row r="43" spans="2:21">
      <c r="C43" s="424"/>
      <c r="D43" s="424"/>
      <c r="E43" s="424"/>
      <c r="F43" s="424"/>
    </row>
    <row r="44" spans="2:21" ht="15" customHeight="1">
      <c r="B44" s="425"/>
    </row>
    <row r="51" spans="3:7">
      <c r="C51" s="426"/>
      <c r="D51" s="426"/>
      <c r="E51" s="426"/>
      <c r="F51" s="426"/>
      <c r="G51" s="426"/>
    </row>
    <row r="52" spans="3:7">
      <c r="C52" s="426"/>
      <c r="D52" s="426"/>
      <c r="E52" s="426"/>
      <c r="F52" s="426"/>
      <c r="G52" s="426"/>
    </row>
    <row r="53" spans="3:7">
      <c r="C53" s="426"/>
      <c r="D53" s="426"/>
      <c r="E53" s="426"/>
      <c r="F53" s="426"/>
      <c r="G53" s="426"/>
    </row>
    <row r="54" spans="3:7">
      <c r="C54" s="426"/>
      <c r="D54" s="426"/>
      <c r="E54" s="426"/>
      <c r="F54" s="426"/>
      <c r="G54" s="426"/>
    </row>
    <row r="55" spans="3:7">
      <c r="C55" s="426"/>
      <c r="D55" s="426"/>
      <c r="E55" s="426"/>
      <c r="F55" s="426"/>
      <c r="G55" s="426"/>
    </row>
    <row r="56" spans="3:7">
      <c r="C56" s="427"/>
      <c r="D56" s="427"/>
      <c r="E56" s="427"/>
      <c r="F56" s="427"/>
      <c r="G56" s="427"/>
    </row>
  </sheetData>
  <mergeCells count="5">
    <mergeCell ref="C34:F34"/>
    <mergeCell ref="B34:B35"/>
    <mergeCell ref="B1:H1"/>
    <mergeCell ref="B3:H3"/>
    <mergeCell ref="B5:H5"/>
  </mergeCells>
  <hyperlinks>
    <hyperlink ref="B1:C1" location="Cuprins_ro!B4" display="I. Balanța de plăți a Republicii Moldova în trimestrul I 2023 (date provizorii)" xr:uid="{4FABB633-BE78-4657-9383-4BE2F82943F7}"/>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94C-AE15-4514-A697-73E70EB249A0}">
  <sheetPr codeName="Sheet1"/>
  <dimension ref="B1:W39"/>
  <sheetViews>
    <sheetView showGridLines="0" showRowColHeaders="0" zoomScaleNormal="100" workbookViewId="0"/>
  </sheetViews>
  <sheetFormatPr defaultRowHeight="12" customHeight="1"/>
  <cols>
    <col min="1" max="1" width="5.7109375" style="1" customWidth="1"/>
    <col min="2" max="2" width="43.140625" style="1" customWidth="1"/>
    <col min="3" max="7" width="11.7109375" style="1" customWidth="1"/>
    <col min="8" max="149" width="9.140625" style="1"/>
    <col min="150" max="150" width="44.85546875" style="1" customWidth="1"/>
    <col min="151" max="191" width="6.7109375" style="1" customWidth="1"/>
    <col min="192" max="192" width="5.42578125" style="1" bestFit="1" customWidth="1"/>
    <col min="193" max="194" width="5.7109375" style="1" bestFit="1" customWidth="1"/>
    <col min="195" max="195" width="5.5703125" style="1" bestFit="1" customWidth="1"/>
    <col min="196" max="196" width="5.42578125" style="1" bestFit="1" customWidth="1"/>
    <col min="197" max="198" width="5.7109375" style="1" bestFit="1" customWidth="1"/>
    <col min="199" max="199" width="5.28515625" style="1" bestFit="1" customWidth="1"/>
    <col min="200" max="200" width="5.42578125" style="1" bestFit="1" customWidth="1"/>
    <col min="201" max="202" width="5.7109375" style="1" bestFit="1" customWidth="1"/>
    <col min="203" max="237" width="6.7109375" style="1" customWidth="1"/>
    <col min="238" max="238" width="5.7109375" style="1" bestFit="1" customWidth="1"/>
    <col min="239" max="241" width="5.7109375" style="1" customWidth="1"/>
    <col min="242" max="242" width="6.7109375" style="1" bestFit="1" customWidth="1"/>
    <col min="243" max="249" width="6.7109375" style="1" customWidth="1"/>
    <col min="250" max="250" width="5.5703125" style="1" bestFit="1" customWidth="1"/>
    <col min="251" max="251" width="6.7109375" style="1" customWidth="1"/>
    <col min="252" max="405" width="9.140625" style="1"/>
    <col min="406" max="406" width="44.85546875" style="1" customWidth="1"/>
    <col min="407" max="447" width="6.7109375" style="1" customWidth="1"/>
    <col min="448" max="448" width="5.42578125" style="1" bestFit="1" customWidth="1"/>
    <col min="449" max="450" width="5.7109375" style="1" bestFit="1" customWidth="1"/>
    <col min="451" max="451" width="5.5703125" style="1" bestFit="1" customWidth="1"/>
    <col min="452" max="452" width="5.42578125" style="1" bestFit="1" customWidth="1"/>
    <col min="453" max="454" width="5.7109375" style="1" bestFit="1" customWidth="1"/>
    <col min="455" max="455" width="5.28515625" style="1" bestFit="1" customWidth="1"/>
    <col min="456" max="456" width="5.42578125" style="1" bestFit="1" customWidth="1"/>
    <col min="457" max="458" width="5.7109375" style="1" bestFit="1" customWidth="1"/>
    <col min="459" max="493" width="6.7109375" style="1" customWidth="1"/>
    <col min="494" max="494" width="5.7109375" style="1" bestFit="1" customWidth="1"/>
    <col min="495" max="497" width="5.7109375" style="1" customWidth="1"/>
    <col min="498" max="498" width="6.7109375" style="1" bestFit="1" customWidth="1"/>
    <col min="499" max="505" width="6.7109375" style="1" customWidth="1"/>
    <col min="506" max="506" width="5.5703125" style="1" bestFit="1" customWidth="1"/>
    <col min="507" max="507" width="6.7109375" style="1" customWidth="1"/>
    <col min="508" max="661" width="9.140625" style="1"/>
    <col min="662" max="662" width="44.85546875" style="1" customWidth="1"/>
    <col min="663" max="703" width="6.7109375" style="1" customWidth="1"/>
    <col min="704" max="704" width="5.42578125" style="1" bestFit="1" customWidth="1"/>
    <col min="705" max="706" width="5.7109375" style="1" bestFit="1" customWidth="1"/>
    <col min="707" max="707" width="5.5703125" style="1" bestFit="1" customWidth="1"/>
    <col min="708" max="708" width="5.42578125" style="1" bestFit="1" customWidth="1"/>
    <col min="709" max="710" width="5.7109375" style="1" bestFit="1" customWidth="1"/>
    <col min="711" max="711" width="5.28515625" style="1" bestFit="1" customWidth="1"/>
    <col min="712" max="712" width="5.42578125" style="1" bestFit="1" customWidth="1"/>
    <col min="713" max="714" width="5.7109375" style="1" bestFit="1" customWidth="1"/>
    <col min="715" max="749" width="6.7109375" style="1" customWidth="1"/>
    <col min="750" max="750" width="5.7109375" style="1" bestFit="1" customWidth="1"/>
    <col min="751" max="753" width="5.7109375" style="1" customWidth="1"/>
    <col min="754" max="754" width="6.7109375" style="1" bestFit="1" customWidth="1"/>
    <col min="755" max="761" width="6.7109375" style="1" customWidth="1"/>
    <col min="762" max="762" width="5.5703125" style="1" bestFit="1" customWidth="1"/>
    <col min="763" max="763" width="6.7109375" style="1" customWidth="1"/>
    <col min="764" max="917" width="9.140625" style="1"/>
    <col min="918" max="918" width="44.85546875" style="1" customWidth="1"/>
    <col min="919" max="959" width="6.7109375" style="1" customWidth="1"/>
    <col min="960" max="960" width="5.42578125" style="1" bestFit="1" customWidth="1"/>
    <col min="961" max="962" width="5.7109375" style="1" bestFit="1" customWidth="1"/>
    <col min="963" max="963" width="5.5703125" style="1" bestFit="1" customWidth="1"/>
    <col min="964" max="964" width="5.42578125" style="1" bestFit="1" customWidth="1"/>
    <col min="965" max="966" width="5.7109375" style="1" bestFit="1" customWidth="1"/>
    <col min="967" max="967" width="5.28515625" style="1" bestFit="1" customWidth="1"/>
    <col min="968" max="968" width="5.42578125" style="1" bestFit="1" customWidth="1"/>
    <col min="969" max="970" width="5.7109375" style="1" bestFit="1" customWidth="1"/>
    <col min="971" max="1005" width="6.7109375" style="1" customWidth="1"/>
    <col min="1006" max="1006" width="5.7109375" style="1" bestFit="1" customWidth="1"/>
    <col min="1007" max="1009" width="5.7109375" style="1" customWidth="1"/>
    <col min="1010" max="1010" width="6.7109375" style="1" bestFit="1" customWidth="1"/>
    <col min="1011" max="1017" width="6.7109375" style="1" customWidth="1"/>
    <col min="1018" max="1018" width="5.5703125" style="1" bestFit="1" customWidth="1"/>
    <col min="1019" max="1019" width="6.7109375" style="1" customWidth="1"/>
    <col min="1020" max="1173" width="9.140625" style="1"/>
    <col min="1174" max="1174" width="44.85546875" style="1" customWidth="1"/>
    <col min="1175" max="1215" width="6.7109375" style="1" customWidth="1"/>
    <col min="1216" max="1216" width="5.42578125" style="1" bestFit="1" customWidth="1"/>
    <col min="1217" max="1218" width="5.7109375" style="1" bestFit="1" customWidth="1"/>
    <col min="1219" max="1219" width="5.5703125" style="1" bestFit="1" customWidth="1"/>
    <col min="1220" max="1220" width="5.42578125" style="1" bestFit="1" customWidth="1"/>
    <col min="1221" max="1222" width="5.7109375" style="1" bestFit="1" customWidth="1"/>
    <col min="1223" max="1223" width="5.28515625" style="1" bestFit="1" customWidth="1"/>
    <col min="1224" max="1224" width="5.42578125" style="1" bestFit="1" customWidth="1"/>
    <col min="1225" max="1226" width="5.7109375" style="1" bestFit="1" customWidth="1"/>
    <col min="1227" max="1261" width="6.7109375" style="1" customWidth="1"/>
    <col min="1262" max="1262" width="5.7109375" style="1" bestFit="1" customWidth="1"/>
    <col min="1263" max="1265" width="5.7109375" style="1" customWidth="1"/>
    <col min="1266" max="1266" width="6.7109375" style="1" bestFit="1" customWidth="1"/>
    <col min="1267" max="1273" width="6.7109375" style="1" customWidth="1"/>
    <col min="1274" max="1274" width="5.5703125" style="1" bestFit="1" customWidth="1"/>
    <col min="1275" max="1275" width="6.7109375" style="1" customWidth="1"/>
    <col min="1276" max="1429" width="9.140625" style="1"/>
    <col min="1430" max="1430" width="44.85546875" style="1" customWidth="1"/>
    <col min="1431" max="1471" width="6.7109375" style="1" customWidth="1"/>
    <col min="1472" max="1472" width="5.42578125" style="1" bestFit="1" customWidth="1"/>
    <col min="1473" max="1474" width="5.7109375" style="1" bestFit="1" customWidth="1"/>
    <col min="1475" max="1475" width="5.5703125" style="1" bestFit="1" customWidth="1"/>
    <col min="1476" max="1476" width="5.42578125" style="1" bestFit="1" customWidth="1"/>
    <col min="1477" max="1478" width="5.7109375" style="1" bestFit="1" customWidth="1"/>
    <col min="1479" max="1479" width="5.28515625" style="1" bestFit="1" customWidth="1"/>
    <col min="1480" max="1480" width="5.42578125" style="1" bestFit="1" customWidth="1"/>
    <col min="1481" max="1482" width="5.7109375" style="1" bestFit="1" customWidth="1"/>
    <col min="1483" max="1517" width="6.7109375" style="1" customWidth="1"/>
    <col min="1518" max="1518" width="5.7109375" style="1" bestFit="1" customWidth="1"/>
    <col min="1519" max="1521" width="5.7109375" style="1" customWidth="1"/>
    <col min="1522" max="1522" width="6.7109375" style="1" bestFit="1" customWidth="1"/>
    <col min="1523" max="1529" width="6.7109375" style="1" customWidth="1"/>
    <col min="1530" max="1530" width="5.5703125" style="1" bestFit="1" customWidth="1"/>
    <col min="1531" max="1531" width="6.7109375" style="1" customWidth="1"/>
    <col min="1532" max="1685" width="9.140625" style="1"/>
    <col min="1686" max="1686" width="44.85546875" style="1" customWidth="1"/>
    <col min="1687" max="1727" width="6.7109375" style="1" customWidth="1"/>
    <col min="1728" max="1728" width="5.42578125" style="1" bestFit="1" customWidth="1"/>
    <col min="1729" max="1730" width="5.7109375" style="1" bestFit="1" customWidth="1"/>
    <col min="1731" max="1731" width="5.5703125" style="1" bestFit="1" customWidth="1"/>
    <col min="1732" max="1732" width="5.42578125" style="1" bestFit="1" customWidth="1"/>
    <col min="1733" max="1734" width="5.7109375" style="1" bestFit="1" customWidth="1"/>
    <col min="1735" max="1735" width="5.28515625" style="1" bestFit="1" customWidth="1"/>
    <col min="1736" max="1736" width="5.42578125" style="1" bestFit="1" customWidth="1"/>
    <col min="1737" max="1738" width="5.7109375" style="1" bestFit="1" customWidth="1"/>
    <col min="1739" max="1773" width="6.7109375" style="1" customWidth="1"/>
    <col min="1774" max="1774" width="5.7109375" style="1" bestFit="1" customWidth="1"/>
    <col min="1775" max="1777" width="5.7109375" style="1" customWidth="1"/>
    <col min="1778" max="1778" width="6.7109375" style="1" bestFit="1" customWidth="1"/>
    <col min="1779" max="1785" width="6.7109375" style="1" customWidth="1"/>
    <col min="1786" max="1786" width="5.5703125" style="1" bestFit="1" customWidth="1"/>
    <col min="1787" max="1787" width="6.7109375" style="1" customWidth="1"/>
    <col min="1788" max="1941" width="9.140625" style="1"/>
    <col min="1942" max="1942" width="44.85546875" style="1" customWidth="1"/>
    <col min="1943" max="1983" width="6.7109375" style="1" customWidth="1"/>
    <col min="1984" max="1984" width="5.42578125" style="1" bestFit="1" customWidth="1"/>
    <col min="1985" max="1986" width="5.7109375" style="1" bestFit="1" customWidth="1"/>
    <col min="1987" max="1987" width="5.5703125" style="1" bestFit="1" customWidth="1"/>
    <col min="1988" max="1988" width="5.42578125" style="1" bestFit="1" customWidth="1"/>
    <col min="1989" max="1990" width="5.7109375" style="1" bestFit="1" customWidth="1"/>
    <col min="1991" max="1991" width="5.28515625" style="1" bestFit="1" customWidth="1"/>
    <col min="1992" max="1992" width="5.42578125" style="1" bestFit="1" customWidth="1"/>
    <col min="1993" max="1994" width="5.7109375" style="1" bestFit="1" customWidth="1"/>
    <col min="1995" max="2029" width="6.7109375" style="1" customWidth="1"/>
    <col min="2030" max="2030" width="5.7109375" style="1" bestFit="1" customWidth="1"/>
    <col min="2031" max="2033" width="5.7109375" style="1" customWidth="1"/>
    <col min="2034" max="2034" width="6.7109375" style="1" bestFit="1" customWidth="1"/>
    <col min="2035" max="2041" width="6.7109375" style="1" customWidth="1"/>
    <col min="2042" max="2042" width="5.5703125" style="1" bestFit="1" customWidth="1"/>
    <col min="2043" max="2043" width="6.7109375" style="1" customWidth="1"/>
    <col min="2044" max="2197" width="9.140625" style="1"/>
    <col min="2198" max="2198" width="44.85546875" style="1" customWidth="1"/>
    <col min="2199" max="2239" width="6.7109375" style="1" customWidth="1"/>
    <col min="2240" max="2240" width="5.42578125" style="1" bestFit="1" customWidth="1"/>
    <col min="2241" max="2242" width="5.7109375" style="1" bestFit="1" customWidth="1"/>
    <col min="2243" max="2243" width="5.5703125" style="1" bestFit="1" customWidth="1"/>
    <col min="2244" max="2244" width="5.42578125" style="1" bestFit="1" customWidth="1"/>
    <col min="2245" max="2246" width="5.7109375" style="1" bestFit="1" customWidth="1"/>
    <col min="2247" max="2247" width="5.28515625" style="1" bestFit="1" customWidth="1"/>
    <col min="2248" max="2248" width="5.42578125" style="1" bestFit="1" customWidth="1"/>
    <col min="2249" max="2250" width="5.7109375" style="1" bestFit="1" customWidth="1"/>
    <col min="2251" max="2285" width="6.7109375" style="1" customWidth="1"/>
    <col min="2286" max="2286" width="5.7109375" style="1" bestFit="1" customWidth="1"/>
    <col min="2287" max="2289" width="5.7109375" style="1" customWidth="1"/>
    <col min="2290" max="2290" width="6.7109375" style="1" bestFit="1" customWidth="1"/>
    <col min="2291" max="2297" width="6.7109375" style="1" customWidth="1"/>
    <col min="2298" max="2298" width="5.5703125" style="1" bestFit="1" customWidth="1"/>
    <col min="2299" max="2299" width="6.7109375" style="1" customWidth="1"/>
    <col min="2300" max="2453" width="9.140625" style="1"/>
    <col min="2454" max="2454" width="44.85546875" style="1" customWidth="1"/>
    <col min="2455" max="2495" width="6.7109375" style="1" customWidth="1"/>
    <col min="2496" max="2496" width="5.42578125" style="1" bestFit="1" customWidth="1"/>
    <col min="2497" max="2498" width="5.7109375" style="1" bestFit="1" customWidth="1"/>
    <col min="2499" max="2499" width="5.5703125" style="1" bestFit="1" customWidth="1"/>
    <col min="2500" max="2500" width="5.42578125" style="1" bestFit="1" customWidth="1"/>
    <col min="2501" max="2502" width="5.7109375" style="1" bestFit="1" customWidth="1"/>
    <col min="2503" max="2503" width="5.28515625" style="1" bestFit="1" customWidth="1"/>
    <col min="2504" max="2504" width="5.42578125" style="1" bestFit="1" customWidth="1"/>
    <col min="2505" max="2506" width="5.7109375" style="1" bestFit="1" customWidth="1"/>
    <col min="2507" max="2541" width="6.7109375" style="1" customWidth="1"/>
    <col min="2542" max="2542" width="5.7109375" style="1" bestFit="1" customWidth="1"/>
    <col min="2543" max="2545" width="5.7109375" style="1" customWidth="1"/>
    <col min="2546" max="2546" width="6.7109375" style="1" bestFit="1" customWidth="1"/>
    <col min="2547" max="2553" width="6.7109375" style="1" customWidth="1"/>
    <col min="2554" max="2554" width="5.5703125" style="1" bestFit="1" customWidth="1"/>
    <col min="2555" max="2555" width="6.7109375" style="1" customWidth="1"/>
    <col min="2556" max="2709" width="9.140625" style="1"/>
    <col min="2710" max="2710" width="44.85546875" style="1" customWidth="1"/>
    <col min="2711" max="2751" width="6.7109375" style="1" customWidth="1"/>
    <col min="2752" max="2752" width="5.42578125" style="1" bestFit="1" customWidth="1"/>
    <col min="2753" max="2754" width="5.7109375" style="1" bestFit="1" customWidth="1"/>
    <col min="2755" max="2755" width="5.5703125" style="1" bestFit="1" customWidth="1"/>
    <col min="2756" max="2756" width="5.42578125" style="1" bestFit="1" customWidth="1"/>
    <col min="2757" max="2758" width="5.7109375" style="1" bestFit="1" customWidth="1"/>
    <col min="2759" max="2759" width="5.28515625" style="1" bestFit="1" customWidth="1"/>
    <col min="2760" max="2760" width="5.42578125" style="1" bestFit="1" customWidth="1"/>
    <col min="2761" max="2762" width="5.7109375" style="1" bestFit="1" customWidth="1"/>
    <col min="2763" max="2797" width="6.7109375" style="1" customWidth="1"/>
    <col min="2798" max="2798" width="5.7109375" style="1" bestFit="1" customWidth="1"/>
    <col min="2799" max="2801" width="5.7109375" style="1" customWidth="1"/>
    <col min="2802" max="2802" width="6.7109375" style="1" bestFit="1" customWidth="1"/>
    <col min="2803" max="2809" width="6.7109375" style="1" customWidth="1"/>
    <col min="2810" max="2810" width="5.5703125" style="1" bestFit="1" customWidth="1"/>
    <col min="2811" max="2811" width="6.7109375" style="1" customWidth="1"/>
    <col min="2812" max="2965" width="9.140625" style="1"/>
    <col min="2966" max="2966" width="44.85546875" style="1" customWidth="1"/>
    <col min="2967" max="3007" width="6.7109375" style="1" customWidth="1"/>
    <col min="3008" max="3008" width="5.42578125" style="1" bestFit="1" customWidth="1"/>
    <col min="3009" max="3010" width="5.7109375" style="1" bestFit="1" customWidth="1"/>
    <col min="3011" max="3011" width="5.5703125" style="1" bestFit="1" customWidth="1"/>
    <col min="3012" max="3012" width="5.42578125" style="1" bestFit="1" customWidth="1"/>
    <col min="3013" max="3014" width="5.7109375" style="1" bestFit="1" customWidth="1"/>
    <col min="3015" max="3015" width="5.28515625" style="1" bestFit="1" customWidth="1"/>
    <col min="3016" max="3016" width="5.42578125" style="1" bestFit="1" customWidth="1"/>
    <col min="3017" max="3018" width="5.7109375" style="1" bestFit="1" customWidth="1"/>
    <col min="3019" max="3053" width="6.7109375" style="1" customWidth="1"/>
    <col min="3054" max="3054" width="5.7109375" style="1" bestFit="1" customWidth="1"/>
    <col min="3055" max="3057" width="5.7109375" style="1" customWidth="1"/>
    <col min="3058" max="3058" width="6.7109375" style="1" bestFit="1" customWidth="1"/>
    <col min="3059" max="3065" width="6.7109375" style="1" customWidth="1"/>
    <col min="3066" max="3066" width="5.5703125" style="1" bestFit="1" customWidth="1"/>
    <col min="3067" max="3067" width="6.7109375" style="1" customWidth="1"/>
    <col min="3068" max="3221" width="9.140625" style="1"/>
    <col min="3222" max="3222" width="44.85546875" style="1" customWidth="1"/>
    <col min="3223" max="3263" width="6.7109375" style="1" customWidth="1"/>
    <col min="3264" max="3264" width="5.42578125" style="1" bestFit="1" customWidth="1"/>
    <col min="3265" max="3266" width="5.7109375" style="1" bestFit="1" customWidth="1"/>
    <col min="3267" max="3267" width="5.5703125" style="1" bestFit="1" customWidth="1"/>
    <col min="3268" max="3268" width="5.42578125" style="1" bestFit="1" customWidth="1"/>
    <col min="3269" max="3270" width="5.7109375" style="1" bestFit="1" customWidth="1"/>
    <col min="3271" max="3271" width="5.28515625" style="1" bestFit="1" customWidth="1"/>
    <col min="3272" max="3272" width="5.42578125" style="1" bestFit="1" customWidth="1"/>
    <col min="3273" max="3274" width="5.7109375" style="1" bestFit="1" customWidth="1"/>
    <col min="3275" max="3309" width="6.7109375" style="1" customWidth="1"/>
    <col min="3310" max="3310" width="5.7109375" style="1" bestFit="1" customWidth="1"/>
    <col min="3311" max="3313" width="5.7109375" style="1" customWidth="1"/>
    <col min="3314" max="3314" width="6.7109375" style="1" bestFit="1" customWidth="1"/>
    <col min="3315" max="3321" width="6.7109375" style="1" customWidth="1"/>
    <col min="3322" max="3322" width="5.5703125" style="1" bestFit="1" customWidth="1"/>
    <col min="3323" max="3323" width="6.7109375" style="1" customWidth="1"/>
    <col min="3324" max="3477" width="9.140625" style="1"/>
    <col min="3478" max="3478" width="44.85546875" style="1" customWidth="1"/>
    <col min="3479" max="3519" width="6.7109375" style="1" customWidth="1"/>
    <col min="3520" max="3520" width="5.42578125" style="1" bestFit="1" customWidth="1"/>
    <col min="3521" max="3522" width="5.7109375" style="1" bestFit="1" customWidth="1"/>
    <col min="3523" max="3523" width="5.5703125" style="1" bestFit="1" customWidth="1"/>
    <col min="3524" max="3524" width="5.42578125" style="1" bestFit="1" customWidth="1"/>
    <col min="3525" max="3526" width="5.7109375" style="1" bestFit="1" customWidth="1"/>
    <col min="3527" max="3527" width="5.28515625" style="1" bestFit="1" customWidth="1"/>
    <col min="3528" max="3528" width="5.42578125" style="1" bestFit="1" customWidth="1"/>
    <col min="3529" max="3530" width="5.7109375" style="1" bestFit="1" customWidth="1"/>
    <col min="3531" max="3565" width="6.7109375" style="1" customWidth="1"/>
    <col min="3566" max="3566" width="5.7109375" style="1" bestFit="1" customWidth="1"/>
    <col min="3567" max="3569" width="5.7109375" style="1" customWidth="1"/>
    <col min="3570" max="3570" width="6.7109375" style="1" bestFit="1" customWidth="1"/>
    <col min="3571" max="3577" width="6.7109375" style="1" customWidth="1"/>
    <col min="3578" max="3578" width="5.5703125" style="1" bestFit="1" customWidth="1"/>
    <col min="3579" max="3579" width="6.7109375" style="1" customWidth="1"/>
    <col min="3580" max="3733" width="9.140625" style="1"/>
    <col min="3734" max="3734" width="44.85546875" style="1" customWidth="1"/>
    <col min="3735" max="3775" width="6.7109375" style="1" customWidth="1"/>
    <col min="3776" max="3776" width="5.42578125" style="1" bestFit="1" customWidth="1"/>
    <col min="3777" max="3778" width="5.7109375" style="1" bestFit="1" customWidth="1"/>
    <col min="3779" max="3779" width="5.5703125" style="1" bestFit="1" customWidth="1"/>
    <col min="3780" max="3780" width="5.42578125" style="1" bestFit="1" customWidth="1"/>
    <col min="3781" max="3782" width="5.7109375" style="1" bestFit="1" customWidth="1"/>
    <col min="3783" max="3783" width="5.28515625" style="1" bestFit="1" customWidth="1"/>
    <col min="3784" max="3784" width="5.42578125" style="1" bestFit="1" customWidth="1"/>
    <col min="3785" max="3786" width="5.7109375" style="1" bestFit="1" customWidth="1"/>
    <col min="3787" max="3821" width="6.7109375" style="1" customWidth="1"/>
    <col min="3822" max="3822" width="5.7109375" style="1" bestFit="1" customWidth="1"/>
    <col min="3823" max="3825" width="5.7109375" style="1" customWidth="1"/>
    <col min="3826" max="3826" width="6.7109375" style="1" bestFit="1" customWidth="1"/>
    <col min="3827" max="3833" width="6.7109375" style="1" customWidth="1"/>
    <col min="3834" max="3834" width="5.5703125" style="1" bestFit="1" customWidth="1"/>
    <col min="3835" max="3835" width="6.7109375" style="1" customWidth="1"/>
    <col min="3836" max="3989" width="9.140625" style="1"/>
    <col min="3990" max="3990" width="44.85546875" style="1" customWidth="1"/>
    <col min="3991" max="4031" width="6.7109375" style="1" customWidth="1"/>
    <col min="4032" max="4032" width="5.42578125" style="1" bestFit="1" customWidth="1"/>
    <col min="4033" max="4034" width="5.7109375" style="1" bestFit="1" customWidth="1"/>
    <col min="4035" max="4035" width="5.5703125" style="1" bestFit="1" customWidth="1"/>
    <col min="4036" max="4036" width="5.42578125" style="1" bestFit="1" customWidth="1"/>
    <col min="4037" max="4038" width="5.7109375" style="1" bestFit="1" customWidth="1"/>
    <col min="4039" max="4039" width="5.28515625" style="1" bestFit="1" customWidth="1"/>
    <col min="4040" max="4040" width="5.42578125" style="1" bestFit="1" customWidth="1"/>
    <col min="4041" max="4042" width="5.7109375" style="1" bestFit="1" customWidth="1"/>
    <col min="4043" max="4077" width="6.7109375" style="1" customWidth="1"/>
    <col min="4078" max="4078" width="5.7109375" style="1" bestFit="1" customWidth="1"/>
    <col min="4079" max="4081" width="5.7109375" style="1" customWidth="1"/>
    <col min="4082" max="4082" width="6.7109375" style="1" bestFit="1" customWidth="1"/>
    <col min="4083" max="4089" width="6.7109375" style="1" customWidth="1"/>
    <col min="4090" max="4090" width="5.5703125" style="1" bestFit="1" customWidth="1"/>
    <col min="4091" max="4091" width="6.7109375" style="1" customWidth="1"/>
    <col min="4092" max="4245" width="9.140625" style="1"/>
    <col min="4246" max="4246" width="44.85546875" style="1" customWidth="1"/>
    <col min="4247" max="4287" width="6.7109375" style="1" customWidth="1"/>
    <col min="4288" max="4288" width="5.42578125" style="1" bestFit="1" customWidth="1"/>
    <col min="4289" max="4290" width="5.7109375" style="1" bestFit="1" customWidth="1"/>
    <col min="4291" max="4291" width="5.5703125" style="1" bestFit="1" customWidth="1"/>
    <col min="4292" max="4292" width="5.42578125" style="1" bestFit="1" customWidth="1"/>
    <col min="4293" max="4294" width="5.7109375" style="1" bestFit="1" customWidth="1"/>
    <col min="4295" max="4295" width="5.28515625" style="1" bestFit="1" customWidth="1"/>
    <col min="4296" max="4296" width="5.42578125" style="1" bestFit="1" customWidth="1"/>
    <col min="4297" max="4298" width="5.7109375" style="1" bestFit="1" customWidth="1"/>
    <col min="4299" max="4333" width="6.7109375" style="1" customWidth="1"/>
    <col min="4334" max="4334" width="5.7109375" style="1" bestFit="1" customWidth="1"/>
    <col min="4335" max="4337" width="5.7109375" style="1" customWidth="1"/>
    <col min="4338" max="4338" width="6.7109375" style="1" bestFit="1" customWidth="1"/>
    <col min="4339" max="4345" width="6.7109375" style="1" customWidth="1"/>
    <col min="4346" max="4346" width="5.5703125" style="1" bestFit="1" customWidth="1"/>
    <col min="4347" max="4347" width="6.7109375" style="1" customWidth="1"/>
    <col min="4348" max="4501" width="9.140625" style="1"/>
    <col min="4502" max="4502" width="44.85546875" style="1" customWidth="1"/>
    <col min="4503" max="4543" width="6.7109375" style="1" customWidth="1"/>
    <col min="4544" max="4544" width="5.42578125" style="1" bestFit="1" customWidth="1"/>
    <col min="4545" max="4546" width="5.7109375" style="1" bestFit="1" customWidth="1"/>
    <col min="4547" max="4547" width="5.5703125" style="1" bestFit="1" customWidth="1"/>
    <col min="4548" max="4548" width="5.42578125" style="1" bestFit="1" customWidth="1"/>
    <col min="4549" max="4550" width="5.7109375" style="1" bestFit="1" customWidth="1"/>
    <col min="4551" max="4551" width="5.28515625" style="1" bestFit="1" customWidth="1"/>
    <col min="4552" max="4552" width="5.42578125" style="1" bestFit="1" customWidth="1"/>
    <col min="4553" max="4554" width="5.7109375" style="1" bestFit="1" customWidth="1"/>
    <col min="4555" max="4589" width="6.7109375" style="1" customWidth="1"/>
    <col min="4590" max="4590" width="5.7109375" style="1" bestFit="1" customWidth="1"/>
    <col min="4591" max="4593" width="5.7109375" style="1" customWidth="1"/>
    <col min="4594" max="4594" width="6.7109375" style="1" bestFit="1" customWidth="1"/>
    <col min="4595" max="4601" width="6.7109375" style="1" customWidth="1"/>
    <col min="4602" max="4602" width="5.5703125" style="1" bestFit="1" customWidth="1"/>
    <col min="4603" max="4603" width="6.7109375" style="1" customWidth="1"/>
    <col min="4604" max="4757" width="9.140625" style="1"/>
    <col min="4758" max="4758" width="44.85546875" style="1" customWidth="1"/>
    <col min="4759" max="4799" width="6.7109375" style="1" customWidth="1"/>
    <col min="4800" max="4800" width="5.42578125" style="1" bestFit="1" customWidth="1"/>
    <col min="4801" max="4802" width="5.7109375" style="1" bestFit="1" customWidth="1"/>
    <col min="4803" max="4803" width="5.5703125" style="1" bestFit="1" customWidth="1"/>
    <col min="4804" max="4804" width="5.42578125" style="1" bestFit="1" customWidth="1"/>
    <col min="4805" max="4806" width="5.7109375" style="1" bestFit="1" customWidth="1"/>
    <col min="4807" max="4807" width="5.28515625" style="1" bestFit="1" customWidth="1"/>
    <col min="4808" max="4808" width="5.42578125" style="1" bestFit="1" customWidth="1"/>
    <col min="4809" max="4810" width="5.7109375" style="1" bestFit="1" customWidth="1"/>
    <col min="4811" max="4845" width="6.7109375" style="1" customWidth="1"/>
    <col min="4846" max="4846" width="5.7109375" style="1" bestFit="1" customWidth="1"/>
    <col min="4847" max="4849" width="5.7109375" style="1" customWidth="1"/>
    <col min="4850" max="4850" width="6.7109375" style="1" bestFit="1" customWidth="1"/>
    <col min="4851" max="4857" width="6.7109375" style="1" customWidth="1"/>
    <col min="4858" max="4858" width="5.5703125" style="1" bestFit="1" customWidth="1"/>
    <col min="4859" max="4859" width="6.7109375" style="1" customWidth="1"/>
    <col min="4860" max="5013" width="9.140625" style="1"/>
    <col min="5014" max="5014" width="44.85546875" style="1" customWidth="1"/>
    <col min="5015" max="5055" width="6.7109375" style="1" customWidth="1"/>
    <col min="5056" max="5056" width="5.42578125" style="1" bestFit="1" customWidth="1"/>
    <col min="5057" max="5058" width="5.7109375" style="1" bestFit="1" customWidth="1"/>
    <col min="5059" max="5059" width="5.5703125" style="1" bestFit="1" customWidth="1"/>
    <col min="5060" max="5060" width="5.42578125" style="1" bestFit="1" customWidth="1"/>
    <col min="5061" max="5062" width="5.7109375" style="1" bestFit="1" customWidth="1"/>
    <col min="5063" max="5063" width="5.28515625" style="1" bestFit="1" customWidth="1"/>
    <col min="5064" max="5064" width="5.42578125" style="1" bestFit="1" customWidth="1"/>
    <col min="5065" max="5066" width="5.7109375" style="1" bestFit="1" customWidth="1"/>
    <col min="5067" max="5101" width="6.7109375" style="1" customWidth="1"/>
    <col min="5102" max="5102" width="5.7109375" style="1" bestFit="1" customWidth="1"/>
    <col min="5103" max="5105" width="5.7109375" style="1" customWidth="1"/>
    <col min="5106" max="5106" width="6.7109375" style="1" bestFit="1" customWidth="1"/>
    <col min="5107" max="5113" width="6.7109375" style="1" customWidth="1"/>
    <col min="5114" max="5114" width="5.5703125" style="1" bestFit="1" customWidth="1"/>
    <col min="5115" max="5115" width="6.7109375" style="1" customWidth="1"/>
    <col min="5116" max="5269" width="9.140625" style="1"/>
    <col min="5270" max="5270" width="44.85546875" style="1" customWidth="1"/>
    <col min="5271" max="5311" width="6.7109375" style="1" customWidth="1"/>
    <col min="5312" max="5312" width="5.42578125" style="1" bestFit="1" customWidth="1"/>
    <col min="5313" max="5314" width="5.7109375" style="1" bestFit="1" customWidth="1"/>
    <col min="5315" max="5315" width="5.5703125" style="1" bestFit="1" customWidth="1"/>
    <col min="5316" max="5316" width="5.42578125" style="1" bestFit="1" customWidth="1"/>
    <col min="5317" max="5318" width="5.7109375" style="1" bestFit="1" customWidth="1"/>
    <col min="5319" max="5319" width="5.28515625" style="1" bestFit="1" customWidth="1"/>
    <col min="5320" max="5320" width="5.42578125" style="1" bestFit="1" customWidth="1"/>
    <col min="5321" max="5322" width="5.7109375" style="1" bestFit="1" customWidth="1"/>
    <col min="5323" max="5357" width="6.7109375" style="1" customWidth="1"/>
    <col min="5358" max="5358" width="5.7109375" style="1" bestFit="1" customWidth="1"/>
    <col min="5359" max="5361" width="5.7109375" style="1" customWidth="1"/>
    <col min="5362" max="5362" width="6.7109375" style="1" bestFit="1" customWidth="1"/>
    <col min="5363" max="5369" width="6.7109375" style="1" customWidth="1"/>
    <col min="5370" max="5370" width="5.5703125" style="1" bestFit="1" customWidth="1"/>
    <col min="5371" max="5371" width="6.7109375" style="1" customWidth="1"/>
    <col min="5372" max="5525" width="9.140625" style="1"/>
    <col min="5526" max="5526" width="44.85546875" style="1" customWidth="1"/>
    <col min="5527" max="5567" width="6.7109375" style="1" customWidth="1"/>
    <col min="5568" max="5568" width="5.42578125" style="1" bestFit="1" customWidth="1"/>
    <col min="5569" max="5570" width="5.7109375" style="1" bestFit="1" customWidth="1"/>
    <col min="5571" max="5571" width="5.5703125" style="1" bestFit="1" customWidth="1"/>
    <col min="5572" max="5572" width="5.42578125" style="1" bestFit="1" customWidth="1"/>
    <col min="5573" max="5574" width="5.7109375" style="1" bestFit="1" customWidth="1"/>
    <col min="5575" max="5575" width="5.28515625" style="1" bestFit="1" customWidth="1"/>
    <col min="5576" max="5576" width="5.42578125" style="1" bestFit="1" customWidth="1"/>
    <col min="5577" max="5578" width="5.7109375" style="1" bestFit="1" customWidth="1"/>
    <col min="5579" max="5613" width="6.7109375" style="1" customWidth="1"/>
    <col min="5614" max="5614" width="5.7109375" style="1" bestFit="1" customWidth="1"/>
    <col min="5615" max="5617" width="5.7109375" style="1" customWidth="1"/>
    <col min="5618" max="5618" width="6.7109375" style="1" bestFit="1" customWidth="1"/>
    <col min="5619" max="5625" width="6.7109375" style="1" customWidth="1"/>
    <col min="5626" max="5626" width="5.5703125" style="1" bestFit="1" customWidth="1"/>
    <col min="5627" max="5627" width="6.7109375" style="1" customWidth="1"/>
    <col min="5628" max="5781" width="9.140625" style="1"/>
    <col min="5782" max="5782" width="44.85546875" style="1" customWidth="1"/>
    <col min="5783" max="5823" width="6.7109375" style="1" customWidth="1"/>
    <col min="5824" max="5824" width="5.42578125" style="1" bestFit="1" customWidth="1"/>
    <col min="5825" max="5826" width="5.7109375" style="1" bestFit="1" customWidth="1"/>
    <col min="5827" max="5827" width="5.5703125" style="1" bestFit="1" customWidth="1"/>
    <col min="5828" max="5828" width="5.42578125" style="1" bestFit="1" customWidth="1"/>
    <col min="5829" max="5830" width="5.7109375" style="1" bestFit="1" customWidth="1"/>
    <col min="5831" max="5831" width="5.28515625" style="1" bestFit="1" customWidth="1"/>
    <col min="5832" max="5832" width="5.42578125" style="1" bestFit="1" customWidth="1"/>
    <col min="5833" max="5834" width="5.7109375" style="1" bestFit="1" customWidth="1"/>
    <col min="5835" max="5869" width="6.7109375" style="1" customWidth="1"/>
    <col min="5870" max="5870" width="5.7109375" style="1" bestFit="1" customWidth="1"/>
    <col min="5871" max="5873" width="5.7109375" style="1" customWidth="1"/>
    <col min="5874" max="5874" width="6.7109375" style="1" bestFit="1" customWidth="1"/>
    <col min="5875" max="5881" width="6.7109375" style="1" customWidth="1"/>
    <col min="5882" max="5882" width="5.5703125" style="1" bestFit="1" customWidth="1"/>
    <col min="5883" max="5883" width="6.7109375" style="1" customWidth="1"/>
    <col min="5884" max="6037" width="9.140625" style="1"/>
    <col min="6038" max="6038" width="44.85546875" style="1" customWidth="1"/>
    <col min="6039" max="6079" width="6.7109375" style="1" customWidth="1"/>
    <col min="6080" max="6080" width="5.42578125" style="1" bestFit="1" customWidth="1"/>
    <col min="6081" max="6082" width="5.7109375" style="1" bestFit="1" customWidth="1"/>
    <col min="6083" max="6083" width="5.5703125" style="1" bestFit="1" customWidth="1"/>
    <col min="6084" max="6084" width="5.42578125" style="1" bestFit="1" customWidth="1"/>
    <col min="6085" max="6086" width="5.7109375" style="1" bestFit="1" customWidth="1"/>
    <col min="6087" max="6087" width="5.28515625" style="1" bestFit="1" customWidth="1"/>
    <col min="6088" max="6088" width="5.42578125" style="1" bestFit="1" customWidth="1"/>
    <col min="6089" max="6090" width="5.7109375" style="1" bestFit="1" customWidth="1"/>
    <col min="6091" max="6125" width="6.7109375" style="1" customWidth="1"/>
    <col min="6126" max="6126" width="5.7109375" style="1" bestFit="1" customWidth="1"/>
    <col min="6127" max="6129" width="5.7109375" style="1" customWidth="1"/>
    <col min="6130" max="6130" width="6.7109375" style="1" bestFit="1" customWidth="1"/>
    <col min="6131" max="6137" width="6.7109375" style="1" customWidth="1"/>
    <col min="6138" max="6138" width="5.5703125" style="1" bestFit="1" customWidth="1"/>
    <col min="6139" max="6139" width="6.7109375" style="1" customWidth="1"/>
    <col min="6140" max="6293" width="9.140625" style="1"/>
    <col min="6294" max="6294" width="44.85546875" style="1" customWidth="1"/>
    <col min="6295" max="6335" width="6.7109375" style="1" customWidth="1"/>
    <col min="6336" max="6336" width="5.42578125" style="1" bestFit="1" customWidth="1"/>
    <col min="6337" max="6338" width="5.7109375" style="1" bestFit="1" customWidth="1"/>
    <col min="6339" max="6339" width="5.5703125" style="1" bestFit="1" customWidth="1"/>
    <col min="6340" max="6340" width="5.42578125" style="1" bestFit="1" customWidth="1"/>
    <col min="6341" max="6342" width="5.7109375" style="1" bestFit="1" customWidth="1"/>
    <col min="6343" max="6343" width="5.28515625" style="1" bestFit="1" customWidth="1"/>
    <col min="6344" max="6344" width="5.42578125" style="1" bestFit="1" customWidth="1"/>
    <col min="6345" max="6346" width="5.7109375" style="1" bestFit="1" customWidth="1"/>
    <col min="6347" max="6381" width="6.7109375" style="1" customWidth="1"/>
    <col min="6382" max="6382" width="5.7109375" style="1" bestFit="1" customWidth="1"/>
    <col min="6383" max="6385" width="5.7109375" style="1" customWidth="1"/>
    <col min="6386" max="6386" width="6.7109375" style="1" bestFit="1" customWidth="1"/>
    <col min="6387" max="6393" width="6.7109375" style="1" customWidth="1"/>
    <col min="6394" max="6394" width="5.5703125" style="1" bestFit="1" customWidth="1"/>
    <col min="6395" max="6395" width="6.7109375" style="1" customWidth="1"/>
    <col min="6396" max="6549" width="9.140625" style="1"/>
    <col min="6550" max="6550" width="44.85546875" style="1" customWidth="1"/>
    <col min="6551" max="6591" width="6.7109375" style="1" customWidth="1"/>
    <col min="6592" max="6592" width="5.42578125" style="1" bestFit="1" customWidth="1"/>
    <col min="6593" max="6594" width="5.7109375" style="1" bestFit="1" customWidth="1"/>
    <col min="6595" max="6595" width="5.5703125" style="1" bestFit="1" customWidth="1"/>
    <col min="6596" max="6596" width="5.42578125" style="1" bestFit="1" customWidth="1"/>
    <col min="6597" max="6598" width="5.7109375" style="1" bestFit="1" customWidth="1"/>
    <col min="6599" max="6599" width="5.28515625" style="1" bestFit="1" customWidth="1"/>
    <col min="6600" max="6600" width="5.42578125" style="1" bestFit="1" customWidth="1"/>
    <col min="6601" max="6602" width="5.7109375" style="1" bestFit="1" customWidth="1"/>
    <col min="6603" max="6637" width="6.7109375" style="1" customWidth="1"/>
    <col min="6638" max="6638" width="5.7109375" style="1" bestFit="1" customWidth="1"/>
    <col min="6639" max="6641" width="5.7109375" style="1" customWidth="1"/>
    <col min="6642" max="6642" width="6.7109375" style="1" bestFit="1" customWidth="1"/>
    <col min="6643" max="6649" width="6.7109375" style="1" customWidth="1"/>
    <col min="6650" max="6650" width="5.5703125" style="1" bestFit="1" customWidth="1"/>
    <col min="6651" max="6651" width="6.7109375" style="1" customWidth="1"/>
    <col min="6652" max="6805" width="9.140625" style="1"/>
    <col min="6806" max="6806" width="44.85546875" style="1" customWidth="1"/>
    <col min="6807" max="6847" width="6.7109375" style="1" customWidth="1"/>
    <col min="6848" max="6848" width="5.42578125" style="1" bestFit="1" customWidth="1"/>
    <col min="6849" max="6850" width="5.7109375" style="1" bestFit="1" customWidth="1"/>
    <col min="6851" max="6851" width="5.5703125" style="1" bestFit="1" customWidth="1"/>
    <col min="6852" max="6852" width="5.42578125" style="1" bestFit="1" customWidth="1"/>
    <col min="6853" max="6854" width="5.7109375" style="1" bestFit="1" customWidth="1"/>
    <col min="6855" max="6855" width="5.28515625" style="1" bestFit="1" customWidth="1"/>
    <col min="6856" max="6856" width="5.42578125" style="1" bestFit="1" customWidth="1"/>
    <col min="6857" max="6858" width="5.7109375" style="1" bestFit="1" customWidth="1"/>
    <col min="6859" max="6893" width="6.7109375" style="1" customWidth="1"/>
    <col min="6894" max="6894" width="5.7109375" style="1" bestFit="1" customWidth="1"/>
    <col min="6895" max="6897" width="5.7109375" style="1" customWidth="1"/>
    <col min="6898" max="6898" width="6.7109375" style="1" bestFit="1" customWidth="1"/>
    <col min="6899" max="6905" width="6.7109375" style="1" customWidth="1"/>
    <col min="6906" max="6906" width="5.5703125" style="1" bestFit="1" customWidth="1"/>
    <col min="6907" max="6907" width="6.7109375" style="1" customWidth="1"/>
    <col min="6908" max="7061" width="9.140625" style="1"/>
    <col min="7062" max="7062" width="44.85546875" style="1" customWidth="1"/>
    <col min="7063" max="7103" width="6.7109375" style="1" customWidth="1"/>
    <col min="7104" max="7104" width="5.42578125" style="1" bestFit="1" customWidth="1"/>
    <col min="7105" max="7106" width="5.7109375" style="1" bestFit="1" customWidth="1"/>
    <col min="7107" max="7107" width="5.5703125" style="1" bestFit="1" customWidth="1"/>
    <col min="7108" max="7108" width="5.42578125" style="1" bestFit="1" customWidth="1"/>
    <col min="7109" max="7110" width="5.7109375" style="1" bestFit="1" customWidth="1"/>
    <col min="7111" max="7111" width="5.28515625" style="1" bestFit="1" customWidth="1"/>
    <col min="7112" max="7112" width="5.42578125" style="1" bestFit="1" customWidth="1"/>
    <col min="7113" max="7114" width="5.7109375" style="1" bestFit="1" customWidth="1"/>
    <col min="7115" max="7149" width="6.7109375" style="1" customWidth="1"/>
    <col min="7150" max="7150" width="5.7109375" style="1" bestFit="1" customWidth="1"/>
    <col min="7151" max="7153" width="5.7109375" style="1" customWidth="1"/>
    <col min="7154" max="7154" width="6.7109375" style="1" bestFit="1" customWidth="1"/>
    <col min="7155" max="7161" width="6.7109375" style="1" customWidth="1"/>
    <col min="7162" max="7162" width="5.5703125" style="1" bestFit="1" customWidth="1"/>
    <col min="7163" max="7163" width="6.7109375" style="1" customWidth="1"/>
    <col min="7164" max="7317" width="9.140625" style="1"/>
    <col min="7318" max="7318" width="44.85546875" style="1" customWidth="1"/>
    <col min="7319" max="7359" width="6.7109375" style="1" customWidth="1"/>
    <col min="7360" max="7360" width="5.42578125" style="1" bestFit="1" customWidth="1"/>
    <col min="7361" max="7362" width="5.7109375" style="1" bestFit="1" customWidth="1"/>
    <col min="7363" max="7363" width="5.5703125" style="1" bestFit="1" customWidth="1"/>
    <col min="7364" max="7364" width="5.42578125" style="1" bestFit="1" customWidth="1"/>
    <col min="7365" max="7366" width="5.7109375" style="1" bestFit="1" customWidth="1"/>
    <col min="7367" max="7367" width="5.28515625" style="1" bestFit="1" customWidth="1"/>
    <col min="7368" max="7368" width="5.42578125" style="1" bestFit="1" customWidth="1"/>
    <col min="7369" max="7370" width="5.7109375" style="1" bestFit="1" customWidth="1"/>
    <col min="7371" max="7405" width="6.7109375" style="1" customWidth="1"/>
    <col min="7406" max="7406" width="5.7109375" style="1" bestFit="1" customWidth="1"/>
    <col min="7407" max="7409" width="5.7109375" style="1" customWidth="1"/>
    <col min="7410" max="7410" width="6.7109375" style="1" bestFit="1" customWidth="1"/>
    <col min="7411" max="7417" width="6.7109375" style="1" customWidth="1"/>
    <col min="7418" max="7418" width="5.5703125" style="1" bestFit="1" customWidth="1"/>
    <col min="7419" max="7419" width="6.7109375" style="1" customWidth="1"/>
    <col min="7420" max="7573" width="9.140625" style="1"/>
    <col min="7574" max="7574" width="44.85546875" style="1" customWidth="1"/>
    <col min="7575" max="7615" width="6.7109375" style="1" customWidth="1"/>
    <col min="7616" max="7616" width="5.42578125" style="1" bestFit="1" customWidth="1"/>
    <col min="7617" max="7618" width="5.7109375" style="1" bestFit="1" customWidth="1"/>
    <col min="7619" max="7619" width="5.5703125" style="1" bestFit="1" customWidth="1"/>
    <col min="7620" max="7620" width="5.42578125" style="1" bestFit="1" customWidth="1"/>
    <col min="7621" max="7622" width="5.7109375" style="1" bestFit="1" customWidth="1"/>
    <col min="7623" max="7623" width="5.28515625" style="1" bestFit="1" customWidth="1"/>
    <col min="7624" max="7624" width="5.42578125" style="1" bestFit="1" customWidth="1"/>
    <col min="7625" max="7626" width="5.7109375" style="1" bestFit="1" customWidth="1"/>
    <col min="7627" max="7661" width="6.7109375" style="1" customWidth="1"/>
    <col min="7662" max="7662" width="5.7109375" style="1" bestFit="1" customWidth="1"/>
    <col min="7663" max="7665" width="5.7109375" style="1" customWidth="1"/>
    <col min="7666" max="7666" width="6.7109375" style="1" bestFit="1" customWidth="1"/>
    <col min="7667" max="7673" width="6.7109375" style="1" customWidth="1"/>
    <col min="7674" max="7674" width="5.5703125" style="1" bestFit="1" customWidth="1"/>
    <col min="7675" max="7675" width="6.7109375" style="1" customWidth="1"/>
    <col min="7676" max="7829" width="9.140625" style="1"/>
    <col min="7830" max="7830" width="44.85546875" style="1" customWidth="1"/>
    <col min="7831" max="7871" width="6.7109375" style="1" customWidth="1"/>
    <col min="7872" max="7872" width="5.42578125" style="1" bestFit="1" customWidth="1"/>
    <col min="7873" max="7874" width="5.7109375" style="1" bestFit="1" customWidth="1"/>
    <col min="7875" max="7875" width="5.5703125" style="1" bestFit="1" customWidth="1"/>
    <col min="7876" max="7876" width="5.42578125" style="1" bestFit="1" customWidth="1"/>
    <col min="7877" max="7878" width="5.7109375" style="1" bestFit="1" customWidth="1"/>
    <col min="7879" max="7879" width="5.28515625" style="1" bestFit="1" customWidth="1"/>
    <col min="7880" max="7880" width="5.42578125" style="1" bestFit="1" customWidth="1"/>
    <col min="7881" max="7882" width="5.7109375" style="1" bestFit="1" customWidth="1"/>
    <col min="7883" max="7917" width="6.7109375" style="1" customWidth="1"/>
    <col min="7918" max="7918" width="5.7109375" style="1" bestFit="1" customWidth="1"/>
    <col min="7919" max="7921" width="5.7109375" style="1" customWidth="1"/>
    <col min="7922" max="7922" width="6.7109375" style="1" bestFit="1" customWidth="1"/>
    <col min="7923" max="7929" width="6.7109375" style="1" customWidth="1"/>
    <col min="7930" max="7930" width="5.5703125" style="1" bestFit="1" customWidth="1"/>
    <col min="7931" max="7931" width="6.7109375" style="1" customWidth="1"/>
    <col min="7932" max="8085" width="9.140625" style="1"/>
    <col min="8086" max="8086" width="44.85546875" style="1" customWidth="1"/>
    <col min="8087" max="8127" width="6.7109375" style="1" customWidth="1"/>
    <col min="8128" max="8128" width="5.42578125" style="1" bestFit="1" customWidth="1"/>
    <col min="8129" max="8130" width="5.7109375" style="1" bestFit="1" customWidth="1"/>
    <col min="8131" max="8131" width="5.5703125" style="1" bestFit="1" customWidth="1"/>
    <col min="8132" max="8132" width="5.42578125" style="1" bestFit="1" customWidth="1"/>
    <col min="8133" max="8134" width="5.7109375" style="1" bestFit="1" customWidth="1"/>
    <col min="8135" max="8135" width="5.28515625" style="1" bestFit="1" customWidth="1"/>
    <col min="8136" max="8136" width="5.42578125" style="1" bestFit="1" customWidth="1"/>
    <col min="8137" max="8138" width="5.7109375" style="1" bestFit="1" customWidth="1"/>
    <col min="8139" max="8173" width="6.7109375" style="1" customWidth="1"/>
    <col min="8174" max="8174" width="5.7109375" style="1" bestFit="1" customWidth="1"/>
    <col min="8175" max="8177" width="5.7109375" style="1" customWidth="1"/>
    <col min="8178" max="8178" width="6.7109375" style="1" bestFit="1" customWidth="1"/>
    <col min="8179" max="8185" width="6.7109375" style="1" customWidth="1"/>
    <col min="8186" max="8186" width="5.5703125" style="1" bestFit="1" customWidth="1"/>
    <col min="8187" max="8187" width="6.7109375" style="1" customWidth="1"/>
    <col min="8188" max="8341" width="9.140625" style="1"/>
    <col min="8342" max="8342" width="44.85546875" style="1" customWidth="1"/>
    <col min="8343" max="8383" width="6.7109375" style="1" customWidth="1"/>
    <col min="8384" max="8384" width="5.42578125" style="1" bestFit="1" customWidth="1"/>
    <col min="8385" max="8386" width="5.7109375" style="1" bestFit="1" customWidth="1"/>
    <col min="8387" max="8387" width="5.5703125" style="1" bestFit="1" customWidth="1"/>
    <col min="8388" max="8388" width="5.42578125" style="1" bestFit="1" customWidth="1"/>
    <col min="8389" max="8390" width="5.7109375" style="1" bestFit="1" customWidth="1"/>
    <col min="8391" max="8391" width="5.28515625" style="1" bestFit="1" customWidth="1"/>
    <col min="8392" max="8392" width="5.42578125" style="1" bestFit="1" customWidth="1"/>
    <col min="8393" max="8394" width="5.7109375" style="1" bestFit="1" customWidth="1"/>
    <col min="8395" max="8429" width="6.7109375" style="1" customWidth="1"/>
    <col min="8430" max="8430" width="5.7109375" style="1" bestFit="1" customWidth="1"/>
    <col min="8431" max="8433" width="5.7109375" style="1" customWidth="1"/>
    <col min="8434" max="8434" width="6.7109375" style="1" bestFit="1" customWidth="1"/>
    <col min="8435" max="8441" width="6.7109375" style="1" customWidth="1"/>
    <col min="8442" max="8442" width="5.5703125" style="1" bestFit="1" customWidth="1"/>
    <col min="8443" max="8443" width="6.7109375" style="1" customWidth="1"/>
    <col min="8444" max="8597" width="9.140625" style="1"/>
    <col min="8598" max="8598" width="44.85546875" style="1" customWidth="1"/>
    <col min="8599" max="8639" width="6.7109375" style="1" customWidth="1"/>
    <col min="8640" max="8640" width="5.42578125" style="1" bestFit="1" customWidth="1"/>
    <col min="8641" max="8642" width="5.7109375" style="1" bestFit="1" customWidth="1"/>
    <col min="8643" max="8643" width="5.5703125" style="1" bestFit="1" customWidth="1"/>
    <col min="8644" max="8644" width="5.42578125" style="1" bestFit="1" customWidth="1"/>
    <col min="8645" max="8646" width="5.7109375" style="1" bestFit="1" customWidth="1"/>
    <col min="8647" max="8647" width="5.28515625" style="1" bestFit="1" customWidth="1"/>
    <col min="8648" max="8648" width="5.42578125" style="1" bestFit="1" customWidth="1"/>
    <col min="8649" max="8650" width="5.7109375" style="1" bestFit="1" customWidth="1"/>
    <col min="8651" max="8685" width="6.7109375" style="1" customWidth="1"/>
    <col min="8686" max="8686" width="5.7109375" style="1" bestFit="1" customWidth="1"/>
    <col min="8687" max="8689" width="5.7109375" style="1" customWidth="1"/>
    <col min="8690" max="8690" width="6.7109375" style="1" bestFit="1" customWidth="1"/>
    <col min="8691" max="8697" width="6.7109375" style="1" customWidth="1"/>
    <col min="8698" max="8698" width="5.5703125" style="1" bestFit="1" customWidth="1"/>
    <col min="8699" max="8699" width="6.7109375" style="1" customWidth="1"/>
    <col min="8700" max="8853" width="9.140625" style="1"/>
    <col min="8854" max="8854" width="44.85546875" style="1" customWidth="1"/>
    <col min="8855" max="8895" width="6.7109375" style="1" customWidth="1"/>
    <col min="8896" max="8896" width="5.42578125" style="1" bestFit="1" customWidth="1"/>
    <col min="8897" max="8898" width="5.7109375" style="1" bestFit="1" customWidth="1"/>
    <col min="8899" max="8899" width="5.5703125" style="1" bestFit="1" customWidth="1"/>
    <col min="8900" max="8900" width="5.42578125" style="1" bestFit="1" customWidth="1"/>
    <col min="8901" max="8902" width="5.7109375" style="1" bestFit="1" customWidth="1"/>
    <col min="8903" max="8903" width="5.28515625" style="1" bestFit="1" customWidth="1"/>
    <col min="8904" max="8904" width="5.42578125" style="1" bestFit="1" customWidth="1"/>
    <col min="8905" max="8906" width="5.7109375" style="1" bestFit="1" customWidth="1"/>
    <col min="8907" max="8941" width="6.7109375" style="1" customWidth="1"/>
    <col min="8942" max="8942" width="5.7109375" style="1" bestFit="1" customWidth="1"/>
    <col min="8943" max="8945" width="5.7109375" style="1" customWidth="1"/>
    <col min="8946" max="8946" width="6.7109375" style="1" bestFit="1" customWidth="1"/>
    <col min="8947" max="8953" width="6.7109375" style="1" customWidth="1"/>
    <col min="8954" max="8954" width="5.5703125" style="1" bestFit="1" customWidth="1"/>
    <col min="8955" max="8955" width="6.7109375" style="1" customWidth="1"/>
    <col min="8956" max="9109" width="9.140625" style="1"/>
    <col min="9110" max="9110" width="44.85546875" style="1" customWidth="1"/>
    <col min="9111" max="9151" width="6.7109375" style="1" customWidth="1"/>
    <col min="9152" max="9152" width="5.42578125" style="1" bestFit="1" customWidth="1"/>
    <col min="9153" max="9154" width="5.7109375" style="1" bestFit="1" customWidth="1"/>
    <col min="9155" max="9155" width="5.5703125" style="1" bestFit="1" customWidth="1"/>
    <col min="9156" max="9156" width="5.42578125" style="1" bestFit="1" customWidth="1"/>
    <col min="9157" max="9158" width="5.7109375" style="1" bestFit="1" customWidth="1"/>
    <col min="9159" max="9159" width="5.28515625" style="1" bestFit="1" customWidth="1"/>
    <col min="9160" max="9160" width="5.42578125" style="1" bestFit="1" customWidth="1"/>
    <col min="9161" max="9162" width="5.7109375" style="1" bestFit="1" customWidth="1"/>
    <col min="9163" max="9197" width="6.7109375" style="1" customWidth="1"/>
    <col min="9198" max="9198" width="5.7109375" style="1" bestFit="1" customWidth="1"/>
    <col min="9199" max="9201" width="5.7109375" style="1" customWidth="1"/>
    <col min="9202" max="9202" width="6.7109375" style="1" bestFit="1" customWidth="1"/>
    <col min="9203" max="9209" width="6.7109375" style="1" customWidth="1"/>
    <col min="9210" max="9210" width="5.5703125" style="1" bestFit="1" customWidth="1"/>
    <col min="9211" max="9211" width="6.7109375" style="1" customWidth="1"/>
    <col min="9212" max="9365" width="9.140625" style="1"/>
    <col min="9366" max="9366" width="44.85546875" style="1" customWidth="1"/>
    <col min="9367" max="9407" width="6.7109375" style="1" customWidth="1"/>
    <col min="9408" max="9408" width="5.42578125" style="1" bestFit="1" customWidth="1"/>
    <col min="9409" max="9410" width="5.7109375" style="1" bestFit="1" customWidth="1"/>
    <col min="9411" max="9411" width="5.5703125" style="1" bestFit="1" customWidth="1"/>
    <col min="9412" max="9412" width="5.42578125" style="1" bestFit="1" customWidth="1"/>
    <col min="9413" max="9414" width="5.7109375" style="1" bestFit="1" customWidth="1"/>
    <col min="9415" max="9415" width="5.28515625" style="1" bestFit="1" customWidth="1"/>
    <col min="9416" max="9416" width="5.42578125" style="1" bestFit="1" customWidth="1"/>
    <col min="9417" max="9418" width="5.7109375" style="1" bestFit="1" customWidth="1"/>
    <col min="9419" max="9453" width="6.7109375" style="1" customWidth="1"/>
    <col min="9454" max="9454" width="5.7109375" style="1" bestFit="1" customWidth="1"/>
    <col min="9455" max="9457" width="5.7109375" style="1" customWidth="1"/>
    <col min="9458" max="9458" width="6.7109375" style="1" bestFit="1" customWidth="1"/>
    <col min="9459" max="9465" width="6.7109375" style="1" customWidth="1"/>
    <col min="9466" max="9466" width="5.5703125" style="1" bestFit="1" customWidth="1"/>
    <col min="9467" max="9467" width="6.7109375" style="1" customWidth="1"/>
    <col min="9468" max="9621" width="9.140625" style="1"/>
    <col min="9622" max="9622" width="44.85546875" style="1" customWidth="1"/>
    <col min="9623" max="9663" width="6.7109375" style="1" customWidth="1"/>
    <col min="9664" max="9664" width="5.42578125" style="1" bestFit="1" customWidth="1"/>
    <col min="9665" max="9666" width="5.7109375" style="1" bestFit="1" customWidth="1"/>
    <col min="9667" max="9667" width="5.5703125" style="1" bestFit="1" customWidth="1"/>
    <col min="9668" max="9668" width="5.42578125" style="1" bestFit="1" customWidth="1"/>
    <col min="9669" max="9670" width="5.7109375" style="1" bestFit="1" customWidth="1"/>
    <col min="9671" max="9671" width="5.28515625" style="1" bestFit="1" customWidth="1"/>
    <col min="9672" max="9672" width="5.42578125" style="1" bestFit="1" customWidth="1"/>
    <col min="9673" max="9674" width="5.7109375" style="1" bestFit="1" customWidth="1"/>
    <col min="9675" max="9709" width="6.7109375" style="1" customWidth="1"/>
    <col min="9710" max="9710" width="5.7109375" style="1" bestFit="1" customWidth="1"/>
    <col min="9711" max="9713" width="5.7109375" style="1" customWidth="1"/>
    <col min="9714" max="9714" width="6.7109375" style="1" bestFit="1" customWidth="1"/>
    <col min="9715" max="9721" width="6.7109375" style="1" customWidth="1"/>
    <col min="9722" max="9722" width="5.5703125" style="1" bestFit="1" customWidth="1"/>
    <col min="9723" max="9723" width="6.7109375" style="1" customWidth="1"/>
    <col min="9724" max="9877" width="9.140625" style="1"/>
    <col min="9878" max="9878" width="44.85546875" style="1" customWidth="1"/>
    <col min="9879" max="9919" width="6.7109375" style="1" customWidth="1"/>
    <col min="9920" max="9920" width="5.42578125" style="1" bestFit="1" customWidth="1"/>
    <col min="9921" max="9922" width="5.7109375" style="1" bestFit="1" customWidth="1"/>
    <col min="9923" max="9923" width="5.5703125" style="1" bestFit="1" customWidth="1"/>
    <col min="9924" max="9924" width="5.42578125" style="1" bestFit="1" customWidth="1"/>
    <col min="9925" max="9926" width="5.7109375" style="1" bestFit="1" customWidth="1"/>
    <col min="9927" max="9927" width="5.28515625" style="1" bestFit="1" customWidth="1"/>
    <col min="9928" max="9928" width="5.42578125" style="1" bestFit="1" customWidth="1"/>
    <col min="9929" max="9930" width="5.7109375" style="1" bestFit="1" customWidth="1"/>
    <col min="9931" max="9965" width="6.7109375" style="1" customWidth="1"/>
    <col min="9966" max="9966" width="5.7109375" style="1" bestFit="1" customWidth="1"/>
    <col min="9967" max="9969" width="5.7109375" style="1" customWidth="1"/>
    <col min="9970" max="9970" width="6.7109375" style="1" bestFit="1" customWidth="1"/>
    <col min="9971" max="9977" width="6.7109375" style="1" customWidth="1"/>
    <col min="9978" max="9978" width="5.5703125" style="1" bestFit="1" customWidth="1"/>
    <col min="9979" max="9979" width="6.7109375" style="1" customWidth="1"/>
    <col min="9980" max="10133" width="9.140625" style="1"/>
    <col min="10134" max="10134" width="44.85546875" style="1" customWidth="1"/>
    <col min="10135" max="10175" width="6.7109375" style="1" customWidth="1"/>
    <col min="10176" max="10176" width="5.42578125" style="1" bestFit="1" customWidth="1"/>
    <col min="10177" max="10178" width="5.7109375" style="1" bestFit="1" customWidth="1"/>
    <col min="10179" max="10179" width="5.5703125" style="1" bestFit="1" customWidth="1"/>
    <col min="10180" max="10180" width="5.42578125" style="1" bestFit="1" customWidth="1"/>
    <col min="10181" max="10182" width="5.7109375" style="1" bestFit="1" customWidth="1"/>
    <col min="10183" max="10183" width="5.28515625" style="1" bestFit="1" customWidth="1"/>
    <col min="10184" max="10184" width="5.42578125" style="1" bestFit="1" customWidth="1"/>
    <col min="10185" max="10186" width="5.7109375" style="1" bestFit="1" customWidth="1"/>
    <col min="10187" max="10221" width="6.7109375" style="1" customWidth="1"/>
    <col min="10222" max="10222" width="5.7109375" style="1" bestFit="1" customWidth="1"/>
    <col min="10223" max="10225" width="5.7109375" style="1" customWidth="1"/>
    <col min="10226" max="10226" width="6.7109375" style="1" bestFit="1" customWidth="1"/>
    <col min="10227" max="10233" width="6.7109375" style="1" customWidth="1"/>
    <col min="10234" max="10234" width="5.5703125" style="1" bestFit="1" customWidth="1"/>
    <col min="10235" max="10235" width="6.7109375" style="1" customWidth="1"/>
    <col min="10236" max="10389" width="9.140625" style="1"/>
    <col min="10390" max="10390" width="44.85546875" style="1" customWidth="1"/>
    <col min="10391" max="10431" width="6.7109375" style="1" customWidth="1"/>
    <col min="10432" max="10432" width="5.42578125" style="1" bestFit="1" customWidth="1"/>
    <col min="10433" max="10434" width="5.7109375" style="1" bestFit="1" customWidth="1"/>
    <col min="10435" max="10435" width="5.5703125" style="1" bestFit="1" customWidth="1"/>
    <col min="10436" max="10436" width="5.42578125" style="1" bestFit="1" customWidth="1"/>
    <col min="10437" max="10438" width="5.7109375" style="1" bestFit="1" customWidth="1"/>
    <col min="10439" max="10439" width="5.28515625" style="1" bestFit="1" customWidth="1"/>
    <col min="10440" max="10440" width="5.42578125" style="1" bestFit="1" customWidth="1"/>
    <col min="10441" max="10442" width="5.7109375" style="1" bestFit="1" customWidth="1"/>
    <col min="10443" max="10477" width="6.7109375" style="1" customWidth="1"/>
    <col min="10478" max="10478" width="5.7109375" style="1" bestFit="1" customWidth="1"/>
    <col min="10479" max="10481" width="5.7109375" style="1" customWidth="1"/>
    <col min="10482" max="10482" width="6.7109375" style="1" bestFit="1" customWidth="1"/>
    <col min="10483" max="10489" width="6.7109375" style="1" customWidth="1"/>
    <col min="10490" max="10490" width="5.5703125" style="1" bestFit="1" customWidth="1"/>
    <col min="10491" max="10491" width="6.7109375" style="1" customWidth="1"/>
    <col min="10492" max="10645" width="9.140625" style="1"/>
    <col min="10646" max="10646" width="44.85546875" style="1" customWidth="1"/>
    <col min="10647" max="10687" width="6.7109375" style="1" customWidth="1"/>
    <col min="10688" max="10688" width="5.42578125" style="1" bestFit="1" customWidth="1"/>
    <col min="10689" max="10690" width="5.7109375" style="1" bestFit="1" customWidth="1"/>
    <col min="10691" max="10691" width="5.5703125" style="1" bestFit="1" customWidth="1"/>
    <col min="10692" max="10692" width="5.42578125" style="1" bestFit="1" customWidth="1"/>
    <col min="10693" max="10694" width="5.7109375" style="1" bestFit="1" customWidth="1"/>
    <col min="10695" max="10695" width="5.28515625" style="1" bestFit="1" customWidth="1"/>
    <col min="10696" max="10696" width="5.42578125" style="1" bestFit="1" customWidth="1"/>
    <col min="10697" max="10698" width="5.7109375" style="1" bestFit="1" customWidth="1"/>
    <col min="10699" max="10733" width="6.7109375" style="1" customWidth="1"/>
    <col min="10734" max="10734" width="5.7109375" style="1" bestFit="1" customWidth="1"/>
    <col min="10735" max="10737" width="5.7109375" style="1" customWidth="1"/>
    <col min="10738" max="10738" width="6.7109375" style="1" bestFit="1" customWidth="1"/>
    <col min="10739" max="10745" width="6.7109375" style="1" customWidth="1"/>
    <col min="10746" max="10746" width="5.5703125" style="1" bestFit="1" customWidth="1"/>
    <col min="10747" max="10747" width="6.7109375" style="1" customWidth="1"/>
    <col min="10748" max="10901" width="9.140625" style="1"/>
    <col min="10902" max="10902" width="44.85546875" style="1" customWidth="1"/>
    <col min="10903" max="10943" width="6.7109375" style="1" customWidth="1"/>
    <col min="10944" max="10944" width="5.42578125" style="1" bestFit="1" customWidth="1"/>
    <col min="10945" max="10946" width="5.7109375" style="1" bestFit="1" customWidth="1"/>
    <col min="10947" max="10947" width="5.5703125" style="1" bestFit="1" customWidth="1"/>
    <col min="10948" max="10948" width="5.42578125" style="1" bestFit="1" customWidth="1"/>
    <col min="10949" max="10950" width="5.7109375" style="1" bestFit="1" customWidth="1"/>
    <col min="10951" max="10951" width="5.28515625" style="1" bestFit="1" customWidth="1"/>
    <col min="10952" max="10952" width="5.42578125" style="1" bestFit="1" customWidth="1"/>
    <col min="10953" max="10954" width="5.7109375" style="1" bestFit="1" customWidth="1"/>
    <col min="10955" max="10989" width="6.7109375" style="1" customWidth="1"/>
    <col min="10990" max="10990" width="5.7109375" style="1" bestFit="1" customWidth="1"/>
    <col min="10991" max="10993" width="5.7109375" style="1" customWidth="1"/>
    <col min="10994" max="10994" width="6.7109375" style="1" bestFit="1" customWidth="1"/>
    <col min="10995" max="11001" width="6.7109375" style="1" customWidth="1"/>
    <col min="11002" max="11002" width="5.5703125" style="1" bestFit="1" customWidth="1"/>
    <col min="11003" max="11003" width="6.7109375" style="1" customWidth="1"/>
    <col min="11004" max="11157" width="9.140625" style="1"/>
    <col min="11158" max="11158" width="44.85546875" style="1" customWidth="1"/>
    <col min="11159" max="11199" width="6.7109375" style="1" customWidth="1"/>
    <col min="11200" max="11200" width="5.42578125" style="1" bestFit="1" customWidth="1"/>
    <col min="11201" max="11202" width="5.7109375" style="1" bestFit="1" customWidth="1"/>
    <col min="11203" max="11203" width="5.5703125" style="1" bestFit="1" customWidth="1"/>
    <col min="11204" max="11204" width="5.42578125" style="1" bestFit="1" customWidth="1"/>
    <col min="11205" max="11206" width="5.7109375" style="1" bestFit="1" customWidth="1"/>
    <col min="11207" max="11207" width="5.28515625" style="1" bestFit="1" customWidth="1"/>
    <col min="11208" max="11208" width="5.42578125" style="1" bestFit="1" customWidth="1"/>
    <col min="11209" max="11210" width="5.7109375" style="1" bestFit="1" customWidth="1"/>
    <col min="11211" max="11245" width="6.7109375" style="1" customWidth="1"/>
    <col min="11246" max="11246" width="5.7109375" style="1" bestFit="1" customWidth="1"/>
    <col min="11247" max="11249" width="5.7109375" style="1" customWidth="1"/>
    <col min="11250" max="11250" width="6.7109375" style="1" bestFit="1" customWidth="1"/>
    <col min="11251" max="11257" width="6.7109375" style="1" customWidth="1"/>
    <col min="11258" max="11258" width="5.5703125" style="1" bestFit="1" customWidth="1"/>
    <col min="11259" max="11259" width="6.7109375" style="1" customWidth="1"/>
    <col min="11260" max="11413" width="9.140625" style="1"/>
    <col min="11414" max="11414" width="44.85546875" style="1" customWidth="1"/>
    <col min="11415" max="11455" width="6.7109375" style="1" customWidth="1"/>
    <col min="11456" max="11456" width="5.42578125" style="1" bestFit="1" customWidth="1"/>
    <col min="11457" max="11458" width="5.7109375" style="1" bestFit="1" customWidth="1"/>
    <col min="11459" max="11459" width="5.5703125" style="1" bestFit="1" customWidth="1"/>
    <col min="11460" max="11460" width="5.42578125" style="1" bestFit="1" customWidth="1"/>
    <col min="11461" max="11462" width="5.7109375" style="1" bestFit="1" customWidth="1"/>
    <col min="11463" max="11463" width="5.28515625" style="1" bestFit="1" customWidth="1"/>
    <col min="11464" max="11464" width="5.42578125" style="1" bestFit="1" customWidth="1"/>
    <col min="11465" max="11466" width="5.7109375" style="1" bestFit="1" customWidth="1"/>
    <col min="11467" max="11501" width="6.7109375" style="1" customWidth="1"/>
    <col min="11502" max="11502" width="5.7109375" style="1" bestFit="1" customWidth="1"/>
    <col min="11503" max="11505" width="5.7109375" style="1" customWidth="1"/>
    <col min="11506" max="11506" width="6.7109375" style="1" bestFit="1" customWidth="1"/>
    <col min="11507" max="11513" width="6.7109375" style="1" customWidth="1"/>
    <col min="11514" max="11514" width="5.5703125" style="1" bestFit="1" customWidth="1"/>
    <col min="11515" max="11515" width="6.7109375" style="1" customWidth="1"/>
    <col min="11516" max="11669" width="9.140625" style="1"/>
    <col min="11670" max="11670" width="44.85546875" style="1" customWidth="1"/>
    <col min="11671" max="11711" width="6.7109375" style="1" customWidth="1"/>
    <col min="11712" max="11712" width="5.42578125" style="1" bestFit="1" customWidth="1"/>
    <col min="11713" max="11714" width="5.7109375" style="1" bestFit="1" customWidth="1"/>
    <col min="11715" max="11715" width="5.5703125" style="1" bestFit="1" customWidth="1"/>
    <col min="11716" max="11716" width="5.42578125" style="1" bestFit="1" customWidth="1"/>
    <col min="11717" max="11718" width="5.7109375" style="1" bestFit="1" customWidth="1"/>
    <col min="11719" max="11719" width="5.28515625" style="1" bestFit="1" customWidth="1"/>
    <col min="11720" max="11720" width="5.42578125" style="1" bestFit="1" customWidth="1"/>
    <col min="11721" max="11722" width="5.7109375" style="1" bestFit="1" customWidth="1"/>
    <col min="11723" max="11757" width="6.7109375" style="1" customWidth="1"/>
    <col min="11758" max="11758" width="5.7109375" style="1" bestFit="1" customWidth="1"/>
    <col min="11759" max="11761" width="5.7109375" style="1" customWidth="1"/>
    <col min="11762" max="11762" width="6.7109375" style="1" bestFit="1" customWidth="1"/>
    <col min="11763" max="11769" width="6.7109375" style="1" customWidth="1"/>
    <col min="11770" max="11770" width="5.5703125" style="1" bestFit="1" customWidth="1"/>
    <col min="11771" max="11771" width="6.7109375" style="1" customWidth="1"/>
    <col min="11772" max="11925" width="9.140625" style="1"/>
    <col min="11926" max="11926" width="44.85546875" style="1" customWidth="1"/>
    <col min="11927" max="11967" width="6.7109375" style="1" customWidth="1"/>
    <col min="11968" max="11968" width="5.42578125" style="1" bestFit="1" customWidth="1"/>
    <col min="11969" max="11970" width="5.7109375" style="1" bestFit="1" customWidth="1"/>
    <col min="11971" max="11971" width="5.5703125" style="1" bestFit="1" customWidth="1"/>
    <col min="11972" max="11972" width="5.42578125" style="1" bestFit="1" customWidth="1"/>
    <col min="11973" max="11974" width="5.7109375" style="1" bestFit="1" customWidth="1"/>
    <col min="11975" max="11975" width="5.28515625" style="1" bestFit="1" customWidth="1"/>
    <col min="11976" max="11976" width="5.42578125" style="1" bestFit="1" customWidth="1"/>
    <col min="11977" max="11978" width="5.7109375" style="1" bestFit="1" customWidth="1"/>
    <col min="11979" max="12013" width="6.7109375" style="1" customWidth="1"/>
    <col min="12014" max="12014" width="5.7109375" style="1" bestFit="1" customWidth="1"/>
    <col min="12015" max="12017" width="5.7109375" style="1" customWidth="1"/>
    <col min="12018" max="12018" width="6.7109375" style="1" bestFit="1" customWidth="1"/>
    <col min="12019" max="12025" width="6.7109375" style="1" customWidth="1"/>
    <col min="12026" max="12026" width="5.5703125" style="1" bestFit="1" customWidth="1"/>
    <col min="12027" max="12027" width="6.7109375" style="1" customWidth="1"/>
    <col min="12028" max="12181" width="9.140625" style="1"/>
    <col min="12182" max="12182" width="44.85546875" style="1" customWidth="1"/>
    <col min="12183" max="12223" width="6.7109375" style="1" customWidth="1"/>
    <col min="12224" max="12224" width="5.42578125" style="1" bestFit="1" customWidth="1"/>
    <col min="12225" max="12226" width="5.7109375" style="1" bestFit="1" customWidth="1"/>
    <col min="12227" max="12227" width="5.5703125" style="1" bestFit="1" customWidth="1"/>
    <col min="12228" max="12228" width="5.42578125" style="1" bestFit="1" customWidth="1"/>
    <col min="12229" max="12230" width="5.7109375" style="1" bestFit="1" customWidth="1"/>
    <col min="12231" max="12231" width="5.28515625" style="1" bestFit="1" customWidth="1"/>
    <col min="12232" max="12232" width="5.42578125" style="1" bestFit="1" customWidth="1"/>
    <col min="12233" max="12234" width="5.7109375" style="1" bestFit="1" customWidth="1"/>
    <col min="12235" max="12269" width="6.7109375" style="1" customWidth="1"/>
    <col min="12270" max="12270" width="5.7109375" style="1" bestFit="1" customWidth="1"/>
    <col min="12271" max="12273" width="5.7109375" style="1" customWidth="1"/>
    <col min="12274" max="12274" width="6.7109375" style="1" bestFit="1" customWidth="1"/>
    <col min="12275" max="12281" width="6.7109375" style="1" customWidth="1"/>
    <col min="12282" max="12282" width="5.5703125" style="1" bestFit="1" customWidth="1"/>
    <col min="12283" max="12283" width="6.7109375" style="1" customWidth="1"/>
    <col min="12284" max="12437" width="9.140625" style="1"/>
    <col min="12438" max="12438" width="44.85546875" style="1" customWidth="1"/>
    <col min="12439" max="12479" width="6.7109375" style="1" customWidth="1"/>
    <col min="12480" max="12480" width="5.42578125" style="1" bestFit="1" customWidth="1"/>
    <col min="12481" max="12482" width="5.7109375" style="1" bestFit="1" customWidth="1"/>
    <col min="12483" max="12483" width="5.5703125" style="1" bestFit="1" customWidth="1"/>
    <col min="12484" max="12484" width="5.42578125" style="1" bestFit="1" customWidth="1"/>
    <col min="12485" max="12486" width="5.7109375" style="1" bestFit="1" customWidth="1"/>
    <col min="12487" max="12487" width="5.28515625" style="1" bestFit="1" customWidth="1"/>
    <col min="12488" max="12488" width="5.42578125" style="1" bestFit="1" customWidth="1"/>
    <col min="12489" max="12490" width="5.7109375" style="1" bestFit="1" customWidth="1"/>
    <col min="12491" max="12525" width="6.7109375" style="1" customWidth="1"/>
    <col min="12526" max="12526" width="5.7109375" style="1" bestFit="1" customWidth="1"/>
    <col min="12527" max="12529" width="5.7109375" style="1" customWidth="1"/>
    <col min="12530" max="12530" width="6.7109375" style="1" bestFit="1" customWidth="1"/>
    <col min="12531" max="12537" width="6.7109375" style="1" customWidth="1"/>
    <col min="12538" max="12538" width="5.5703125" style="1" bestFit="1" customWidth="1"/>
    <col min="12539" max="12539" width="6.7109375" style="1" customWidth="1"/>
    <col min="12540" max="12693" width="9.140625" style="1"/>
    <col min="12694" max="12694" width="44.85546875" style="1" customWidth="1"/>
    <col min="12695" max="12735" width="6.7109375" style="1" customWidth="1"/>
    <col min="12736" max="12736" width="5.42578125" style="1" bestFit="1" customWidth="1"/>
    <col min="12737" max="12738" width="5.7109375" style="1" bestFit="1" customWidth="1"/>
    <col min="12739" max="12739" width="5.5703125" style="1" bestFit="1" customWidth="1"/>
    <col min="12740" max="12740" width="5.42578125" style="1" bestFit="1" customWidth="1"/>
    <col min="12741" max="12742" width="5.7109375" style="1" bestFit="1" customWidth="1"/>
    <col min="12743" max="12743" width="5.28515625" style="1" bestFit="1" customWidth="1"/>
    <col min="12744" max="12744" width="5.42578125" style="1" bestFit="1" customWidth="1"/>
    <col min="12745" max="12746" width="5.7109375" style="1" bestFit="1" customWidth="1"/>
    <col min="12747" max="12781" width="6.7109375" style="1" customWidth="1"/>
    <col min="12782" max="12782" width="5.7109375" style="1" bestFit="1" customWidth="1"/>
    <col min="12783" max="12785" width="5.7109375" style="1" customWidth="1"/>
    <col min="12786" max="12786" width="6.7109375" style="1" bestFit="1" customWidth="1"/>
    <col min="12787" max="12793" width="6.7109375" style="1" customWidth="1"/>
    <col min="12794" max="12794" width="5.5703125" style="1" bestFit="1" customWidth="1"/>
    <col min="12795" max="12795" width="6.7109375" style="1" customWidth="1"/>
    <col min="12796" max="12949" width="9.140625" style="1"/>
    <col min="12950" max="12950" width="44.85546875" style="1" customWidth="1"/>
    <col min="12951" max="12991" width="6.7109375" style="1" customWidth="1"/>
    <col min="12992" max="12992" width="5.42578125" style="1" bestFit="1" customWidth="1"/>
    <col min="12993" max="12994" width="5.7109375" style="1" bestFit="1" customWidth="1"/>
    <col min="12995" max="12995" width="5.5703125" style="1" bestFit="1" customWidth="1"/>
    <col min="12996" max="12996" width="5.42578125" style="1" bestFit="1" customWidth="1"/>
    <col min="12997" max="12998" width="5.7109375" style="1" bestFit="1" customWidth="1"/>
    <col min="12999" max="12999" width="5.28515625" style="1" bestFit="1" customWidth="1"/>
    <col min="13000" max="13000" width="5.42578125" style="1" bestFit="1" customWidth="1"/>
    <col min="13001" max="13002" width="5.7109375" style="1" bestFit="1" customWidth="1"/>
    <col min="13003" max="13037" width="6.7109375" style="1" customWidth="1"/>
    <col min="13038" max="13038" width="5.7109375" style="1" bestFit="1" customWidth="1"/>
    <col min="13039" max="13041" width="5.7109375" style="1" customWidth="1"/>
    <col min="13042" max="13042" width="6.7109375" style="1" bestFit="1" customWidth="1"/>
    <col min="13043" max="13049" width="6.7109375" style="1" customWidth="1"/>
    <col min="13050" max="13050" width="5.5703125" style="1" bestFit="1" customWidth="1"/>
    <col min="13051" max="13051" width="6.7109375" style="1" customWidth="1"/>
    <col min="13052" max="13205" width="9.140625" style="1"/>
    <col min="13206" max="13206" width="44.85546875" style="1" customWidth="1"/>
    <col min="13207" max="13247" width="6.7109375" style="1" customWidth="1"/>
    <col min="13248" max="13248" width="5.42578125" style="1" bestFit="1" customWidth="1"/>
    <col min="13249" max="13250" width="5.7109375" style="1" bestFit="1" customWidth="1"/>
    <col min="13251" max="13251" width="5.5703125" style="1" bestFit="1" customWidth="1"/>
    <col min="13252" max="13252" width="5.42578125" style="1" bestFit="1" customWidth="1"/>
    <col min="13253" max="13254" width="5.7109375" style="1" bestFit="1" customWidth="1"/>
    <col min="13255" max="13255" width="5.28515625" style="1" bestFit="1" customWidth="1"/>
    <col min="13256" max="13256" width="5.42578125" style="1" bestFit="1" customWidth="1"/>
    <col min="13257" max="13258" width="5.7109375" style="1" bestFit="1" customWidth="1"/>
    <col min="13259" max="13293" width="6.7109375" style="1" customWidth="1"/>
    <col min="13294" max="13294" width="5.7109375" style="1" bestFit="1" customWidth="1"/>
    <col min="13295" max="13297" width="5.7109375" style="1" customWidth="1"/>
    <col min="13298" max="13298" width="6.7109375" style="1" bestFit="1" customWidth="1"/>
    <col min="13299" max="13305" width="6.7109375" style="1" customWidth="1"/>
    <col min="13306" max="13306" width="5.5703125" style="1" bestFit="1" customWidth="1"/>
    <col min="13307" max="13307" width="6.7109375" style="1" customWidth="1"/>
    <col min="13308" max="13461" width="9.140625" style="1"/>
    <col min="13462" max="13462" width="44.85546875" style="1" customWidth="1"/>
    <col min="13463" max="13503" width="6.7109375" style="1" customWidth="1"/>
    <col min="13504" max="13504" width="5.42578125" style="1" bestFit="1" customWidth="1"/>
    <col min="13505" max="13506" width="5.7109375" style="1" bestFit="1" customWidth="1"/>
    <col min="13507" max="13507" width="5.5703125" style="1" bestFit="1" customWidth="1"/>
    <col min="13508" max="13508" width="5.42578125" style="1" bestFit="1" customWidth="1"/>
    <col min="13509" max="13510" width="5.7109375" style="1" bestFit="1" customWidth="1"/>
    <col min="13511" max="13511" width="5.28515625" style="1" bestFit="1" customWidth="1"/>
    <col min="13512" max="13512" width="5.42578125" style="1" bestFit="1" customWidth="1"/>
    <col min="13513" max="13514" width="5.7109375" style="1" bestFit="1" customWidth="1"/>
    <col min="13515" max="13549" width="6.7109375" style="1" customWidth="1"/>
    <col min="13550" max="13550" width="5.7109375" style="1" bestFit="1" customWidth="1"/>
    <col min="13551" max="13553" width="5.7109375" style="1" customWidth="1"/>
    <col min="13554" max="13554" width="6.7109375" style="1" bestFit="1" customWidth="1"/>
    <col min="13555" max="13561" width="6.7109375" style="1" customWidth="1"/>
    <col min="13562" max="13562" width="5.5703125" style="1" bestFit="1" customWidth="1"/>
    <col min="13563" max="13563" width="6.7109375" style="1" customWidth="1"/>
    <col min="13564" max="13717" width="9.140625" style="1"/>
    <col min="13718" max="13718" width="44.85546875" style="1" customWidth="1"/>
    <col min="13719" max="13759" width="6.7109375" style="1" customWidth="1"/>
    <col min="13760" max="13760" width="5.42578125" style="1" bestFit="1" customWidth="1"/>
    <col min="13761" max="13762" width="5.7109375" style="1" bestFit="1" customWidth="1"/>
    <col min="13763" max="13763" width="5.5703125" style="1" bestFit="1" customWidth="1"/>
    <col min="13764" max="13764" width="5.42578125" style="1" bestFit="1" customWidth="1"/>
    <col min="13765" max="13766" width="5.7109375" style="1" bestFit="1" customWidth="1"/>
    <col min="13767" max="13767" width="5.28515625" style="1" bestFit="1" customWidth="1"/>
    <col min="13768" max="13768" width="5.42578125" style="1" bestFit="1" customWidth="1"/>
    <col min="13769" max="13770" width="5.7109375" style="1" bestFit="1" customWidth="1"/>
    <col min="13771" max="13805" width="6.7109375" style="1" customWidth="1"/>
    <col min="13806" max="13806" width="5.7109375" style="1" bestFit="1" customWidth="1"/>
    <col min="13807" max="13809" width="5.7109375" style="1" customWidth="1"/>
    <col min="13810" max="13810" width="6.7109375" style="1" bestFit="1" customWidth="1"/>
    <col min="13811" max="13817" width="6.7109375" style="1" customWidth="1"/>
    <col min="13818" max="13818" width="5.5703125" style="1" bestFit="1" customWidth="1"/>
    <col min="13819" max="13819" width="6.7109375" style="1" customWidth="1"/>
    <col min="13820" max="13973" width="9.140625" style="1"/>
    <col min="13974" max="13974" width="44.85546875" style="1" customWidth="1"/>
    <col min="13975" max="14015" width="6.7109375" style="1" customWidth="1"/>
    <col min="14016" max="14016" width="5.42578125" style="1" bestFit="1" customWidth="1"/>
    <col min="14017" max="14018" width="5.7109375" style="1" bestFit="1" customWidth="1"/>
    <col min="14019" max="14019" width="5.5703125" style="1" bestFit="1" customWidth="1"/>
    <col min="14020" max="14020" width="5.42578125" style="1" bestFit="1" customWidth="1"/>
    <col min="14021" max="14022" width="5.7109375" style="1" bestFit="1" customWidth="1"/>
    <col min="14023" max="14023" width="5.28515625" style="1" bestFit="1" customWidth="1"/>
    <col min="14024" max="14024" width="5.42578125" style="1" bestFit="1" customWidth="1"/>
    <col min="14025" max="14026" width="5.7109375" style="1" bestFit="1" customWidth="1"/>
    <col min="14027" max="14061" width="6.7109375" style="1" customWidth="1"/>
    <col min="14062" max="14062" width="5.7109375" style="1" bestFit="1" customWidth="1"/>
    <col min="14063" max="14065" width="5.7109375" style="1" customWidth="1"/>
    <col min="14066" max="14066" width="6.7109375" style="1" bestFit="1" customWidth="1"/>
    <col min="14067" max="14073" width="6.7109375" style="1" customWidth="1"/>
    <col min="14074" max="14074" width="5.5703125" style="1" bestFit="1" customWidth="1"/>
    <col min="14075" max="14075" width="6.7109375" style="1" customWidth="1"/>
    <col min="14076" max="14229" width="9.140625" style="1"/>
    <col min="14230" max="14230" width="44.85546875" style="1" customWidth="1"/>
    <col min="14231" max="14271" width="6.7109375" style="1" customWidth="1"/>
    <col min="14272" max="14272" width="5.42578125" style="1" bestFit="1" customWidth="1"/>
    <col min="14273" max="14274" width="5.7109375" style="1" bestFit="1" customWidth="1"/>
    <col min="14275" max="14275" width="5.5703125" style="1" bestFit="1" customWidth="1"/>
    <col min="14276" max="14276" width="5.42578125" style="1" bestFit="1" customWidth="1"/>
    <col min="14277" max="14278" width="5.7109375" style="1" bestFit="1" customWidth="1"/>
    <col min="14279" max="14279" width="5.28515625" style="1" bestFit="1" customWidth="1"/>
    <col min="14280" max="14280" width="5.42578125" style="1" bestFit="1" customWidth="1"/>
    <col min="14281" max="14282" width="5.7109375" style="1" bestFit="1" customWidth="1"/>
    <col min="14283" max="14317" width="6.7109375" style="1" customWidth="1"/>
    <col min="14318" max="14318" width="5.7109375" style="1" bestFit="1" customWidth="1"/>
    <col min="14319" max="14321" width="5.7109375" style="1" customWidth="1"/>
    <col min="14322" max="14322" width="6.7109375" style="1" bestFit="1" customWidth="1"/>
    <col min="14323" max="14329" width="6.7109375" style="1" customWidth="1"/>
    <col min="14330" max="14330" width="5.5703125" style="1" bestFit="1" customWidth="1"/>
    <col min="14331" max="14331" width="6.7109375" style="1" customWidth="1"/>
    <col min="14332" max="14485" width="9.140625" style="1"/>
    <col min="14486" max="14486" width="44.85546875" style="1" customWidth="1"/>
    <col min="14487" max="14527" width="6.7109375" style="1" customWidth="1"/>
    <col min="14528" max="14528" width="5.42578125" style="1" bestFit="1" customWidth="1"/>
    <col min="14529" max="14530" width="5.7109375" style="1" bestFit="1" customWidth="1"/>
    <col min="14531" max="14531" width="5.5703125" style="1" bestFit="1" customWidth="1"/>
    <col min="14532" max="14532" width="5.42578125" style="1" bestFit="1" customWidth="1"/>
    <col min="14533" max="14534" width="5.7109375" style="1" bestFit="1" customWidth="1"/>
    <col min="14535" max="14535" width="5.28515625" style="1" bestFit="1" customWidth="1"/>
    <col min="14536" max="14536" width="5.42578125" style="1" bestFit="1" customWidth="1"/>
    <col min="14537" max="14538" width="5.7109375" style="1" bestFit="1" customWidth="1"/>
    <col min="14539" max="14573" width="6.7109375" style="1" customWidth="1"/>
    <col min="14574" max="14574" width="5.7109375" style="1" bestFit="1" customWidth="1"/>
    <col min="14575" max="14577" width="5.7109375" style="1" customWidth="1"/>
    <col min="14578" max="14578" width="6.7109375" style="1" bestFit="1" customWidth="1"/>
    <col min="14579" max="14585" width="6.7109375" style="1" customWidth="1"/>
    <col min="14586" max="14586" width="5.5703125" style="1" bestFit="1" customWidth="1"/>
    <col min="14587" max="14587" width="6.7109375" style="1" customWidth="1"/>
    <col min="14588" max="14741" width="9.140625" style="1"/>
    <col min="14742" max="14742" width="44.85546875" style="1" customWidth="1"/>
    <col min="14743" max="14783" width="6.7109375" style="1" customWidth="1"/>
    <col min="14784" max="14784" width="5.42578125" style="1" bestFit="1" customWidth="1"/>
    <col min="14785" max="14786" width="5.7109375" style="1" bestFit="1" customWidth="1"/>
    <col min="14787" max="14787" width="5.5703125" style="1" bestFit="1" customWidth="1"/>
    <col min="14788" max="14788" width="5.42578125" style="1" bestFit="1" customWidth="1"/>
    <col min="14789" max="14790" width="5.7109375" style="1" bestFit="1" customWidth="1"/>
    <col min="14791" max="14791" width="5.28515625" style="1" bestFit="1" customWidth="1"/>
    <col min="14792" max="14792" width="5.42578125" style="1" bestFit="1" customWidth="1"/>
    <col min="14793" max="14794" width="5.7109375" style="1" bestFit="1" customWidth="1"/>
    <col min="14795" max="14829" width="6.7109375" style="1" customWidth="1"/>
    <col min="14830" max="14830" width="5.7109375" style="1" bestFit="1" customWidth="1"/>
    <col min="14831" max="14833" width="5.7109375" style="1" customWidth="1"/>
    <col min="14834" max="14834" width="6.7109375" style="1" bestFit="1" customWidth="1"/>
    <col min="14835" max="14841" width="6.7109375" style="1" customWidth="1"/>
    <col min="14842" max="14842" width="5.5703125" style="1" bestFit="1" customWidth="1"/>
    <col min="14843" max="14843" width="6.7109375" style="1" customWidth="1"/>
    <col min="14844" max="14997" width="9.140625" style="1"/>
    <col min="14998" max="14998" width="44.85546875" style="1" customWidth="1"/>
    <col min="14999" max="15039" width="6.7109375" style="1" customWidth="1"/>
    <col min="15040" max="15040" width="5.42578125" style="1" bestFit="1" customWidth="1"/>
    <col min="15041" max="15042" width="5.7109375" style="1" bestFit="1" customWidth="1"/>
    <col min="15043" max="15043" width="5.5703125" style="1" bestFit="1" customWidth="1"/>
    <col min="15044" max="15044" width="5.42578125" style="1" bestFit="1" customWidth="1"/>
    <col min="15045" max="15046" width="5.7109375" style="1" bestFit="1" customWidth="1"/>
    <col min="15047" max="15047" width="5.28515625" style="1" bestFit="1" customWidth="1"/>
    <col min="15048" max="15048" width="5.42578125" style="1" bestFit="1" customWidth="1"/>
    <col min="15049" max="15050" width="5.7109375" style="1" bestFit="1" customWidth="1"/>
    <col min="15051" max="15085" width="6.7109375" style="1" customWidth="1"/>
    <col min="15086" max="15086" width="5.7109375" style="1" bestFit="1" customWidth="1"/>
    <col min="15087" max="15089" width="5.7109375" style="1" customWidth="1"/>
    <col min="15090" max="15090" width="6.7109375" style="1" bestFit="1" customWidth="1"/>
    <col min="15091" max="15097" width="6.7109375" style="1" customWidth="1"/>
    <col min="15098" max="15098" width="5.5703125" style="1" bestFit="1" customWidth="1"/>
    <col min="15099" max="15099" width="6.7109375" style="1" customWidth="1"/>
    <col min="15100" max="15253" width="9.140625" style="1"/>
    <col min="15254" max="15254" width="44.85546875" style="1" customWidth="1"/>
    <col min="15255" max="15295" width="6.7109375" style="1" customWidth="1"/>
    <col min="15296" max="15296" width="5.42578125" style="1" bestFit="1" customWidth="1"/>
    <col min="15297" max="15298" width="5.7109375" style="1" bestFit="1" customWidth="1"/>
    <col min="15299" max="15299" width="5.5703125" style="1" bestFit="1" customWidth="1"/>
    <col min="15300" max="15300" width="5.42578125" style="1" bestFit="1" customWidth="1"/>
    <col min="15301" max="15302" width="5.7109375" style="1" bestFit="1" customWidth="1"/>
    <col min="15303" max="15303" width="5.28515625" style="1" bestFit="1" customWidth="1"/>
    <col min="15304" max="15304" width="5.42578125" style="1" bestFit="1" customWidth="1"/>
    <col min="15305" max="15306" width="5.7109375" style="1" bestFit="1" customWidth="1"/>
    <col min="15307" max="15341" width="6.7109375" style="1" customWidth="1"/>
    <col min="15342" max="15342" width="5.7109375" style="1" bestFit="1" customWidth="1"/>
    <col min="15343" max="15345" width="5.7109375" style="1" customWidth="1"/>
    <col min="15346" max="15346" width="6.7109375" style="1" bestFit="1" customWidth="1"/>
    <col min="15347" max="15353" width="6.7109375" style="1" customWidth="1"/>
    <col min="15354" max="15354" width="5.5703125" style="1" bestFit="1" customWidth="1"/>
    <col min="15355" max="15355" width="6.7109375" style="1" customWidth="1"/>
    <col min="15356" max="15509" width="9.140625" style="1"/>
    <col min="15510" max="15510" width="44.85546875" style="1" customWidth="1"/>
    <col min="15511" max="15551" width="6.7109375" style="1" customWidth="1"/>
    <col min="15552" max="15552" width="5.42578125" style="1" bestFit="1" customWidth="1"/>
    <col min="15553" max="15554" width="5.7109375" style="1" bestFit="1" customWidth="1"/>
    <col min="15555" max="15555" width="5.5703125" style="1" bestFit="1" customWidth="1"/>
    <col min="15556" max="15556" width="5.42578125" style="1" bestFit="1" customWidth="1"/>
    <col min="15557" max="15558" width="5.7109375" style="1" bestFit="1" customWidth="1"/>
    <col min="15559" max="15559" width="5.28515625" style="1" bestFit="1" customWidth="1"/>
    <col min="15560" max="15560" width="5.42578125" style="1" bestFit="1" customWidth="1"/>
    <col min="15561" max="15562" width="5.7109375" style="1" bestFit="1" customWidth="1"/>
    <col min="15563" max="15597" width="6.7109375" style="1" customWidth="1"/>
    <col min="15598" max="15598" width="5.7109375" style="1" bestFit="1" customWidth="1"/>
    <col min="15599" max="15601" width="5.7109375" style="1" customWidth="1"/>
    <col min="15602" max="15602" width="6.7109375" style="1" bestFit="1" customWidth="1"/>
    <col min="15603" max="15609" width="6.7109375" style="1" customWidth="1"/>
    <col min="15610" max="15610" width="5.5703125" style="1" bestFit="1" customWidth="1"/>
    <col min="15611" max="15611" width="6.7109375" style="1" customWidth="1"/>
    <col min="15612" max="15765" width="9.140625" style="1"/>
    <col min="15766" max="15766" width="44.85546875" style="1" customWidth="1"/>
    <col min="15767" max="15807" width="6.7109375" style="1" customWidth="1"/>
    <col min="15808" max="15808" width="5.42578125" style="1" bestFit="1" customWidth="1"/>
    <col min="15809" max="15810" width="5.7109375" style="1" bestFit="1" customWidth="1"/>
    <col min="15811" max="15811" width="5.5703125" style="1" bestFit="1" customWidth="1"/>
    <col min="15812" max="15812" width="5.42578125" style="1" bestFit="1" customWidth="1"/>
    <col min="15813" max="15814" width="5.7109375" style="1" bestFit="1" customWidth="1"/>
    <col min="15815" max="15815" width="5.28515625" style="1" bestFit="1" customWidth="1"/>
    <col min="15816" max="15816" width="5.42578125" style="1" bestFit="1" customWidth="1"/>
    <col min="15817" max="15818" width="5.7109375" style="1" bestFit="1" customWidth="1"/>
    <col min="15819" max="15853" width="6.7109375" style="1" customWidth="1"/>
    <col min="15854" max="15854" width="5.7109375" style="1" bestFit="1" customWidth="1"/>
    <col min="15855" max="15857" width="5.7109375" style="1" customWidth="1"/>
    <col min="15858" max="15858" width="6.7109375" style="1" bestFit="1" customWidth="1"/>
    <col min="15859" max="15865" width="6.7109375" style="1" customWidth="1"/>
    <col min="15866" max="15866" width="5.5703125" style="1" bestFit="1" customWidth="1"/>
    <col min="15867" max="15867" width="6.7109375" style="1" customWidth="1"/>
    <col min="15868" max="16021" width="9.140625" style="1"/>
    <col min="16022" max="16022" width="44.85546875" style="1" customWidth="1"/>
    <col min="16023" max="16063" width="6.7109375" style="1" customWidth="1"/>
    <col min="16064" max="16064" width="5.42578125" style="1" bestFit="1" customWidth="1"/>
    <col min="16065" max="16066" width="5.7109375" style="1" bestFit="1" customWidth="1"/>
    <col min="16067" max="16067" width="5.5703125" style="1" bestFit="1" customWidth="1"/>
    <col min="16068" max="16068" width="5.42578125" style="1" bestFit="1" customWidth="1"/>
    <col min="16069" max="16070" width="5.7109375" style="1" bestFit="1" customWidth="1"/>
    <col min="16071" max="16071" width="5.28515625" style="1" bestFit="1" customWidth="1"/>
    <col min="16072" max="16072" width="5.42578125" style="1" bestFit="1" customWidth="1"/>
    <col min="16073" max="16074" width="5.7109375" style="1" bestFit="1" customWidth="1"/>
    <col min="16075" max="16109" width="6.7109375" style="1" customWidth="1"/>
    <col min="16110" max="16110" width="5.7109375" style="1" bestFit="1" customWidth="1"/>
    <col min="16111" max="16113" width="5.7109375" style="1" customWidth="1"/>
    <col min="16114" max="16114" width="6.7109375" style="1" bestFit="1" customWidth="1"/>
    <col min="16115" max="16121" width="6.7109375" style="1" customWidth="1"/>
    <col min="16122" max="16122" width="5.5703125" style="1" bestFit="1" customWidth="1"/>
    <col min="16123" max="16123" width="6.7109375" style="1" customWidth="1"/>
    <col min="16124" max="16384" width="9.140625" style="1"/>
  </cols>
  <sheetData>
    <row r="1" spans="2:8" s="7" customFormat="1" ht="15">
      <c r="B1" s="640" t="s">
        <v>82</v>
      </c>
      <c r="C1" s="640"/>
      <c r="D1" s="640"/>
      <c r="E1" s="640"/>
      <c r="F1" s="640"/>
      <c r="G1" s="640"/>
      <c r="H1" s="640"/>
    </row>
    <row r="2" spans="2:8" ht="11.25" customHeight="1">
      <c r="B2" s="17"/>
    </row>
    <row r="3" spans="2:8" s="27" customFormat="1" ht="30" customHeight="1">
      <c r="B3" s="641" t="s">
        <v>110</v>
      </c>
      <c r="C3" s="641"/>
      <c r="D3" s="641"/>
      <c r="E3" s="641"/>
      <c r="F3" s="641"/>
      <c r="G3" s="641"/>
    </row>
    <row r="4" spans="2:8" s="26" customFormat="1" ht="5.0999999999999996" customHeight="1">
      <c r="B4" s="17"/>
      <c r="C4" s="20"/>
      <c r="D4" s="20"/>
      <c r="E4" s="20"/>
      <c r="F4" s="20"/>
    </row>
    <row r="5" spans="2:8" s="256" customFormat="1" ht="15">
      <c r="B5" s="642" t="s">
        <v>57</v>
      </c>
      <c r="C5" s="642"/>
      <c r="D5" s="642"/>
      <c r="E5" s="642"/>
      <c r="F5" s="642"/>
      <c r="G5" s="642"/>
    </row>
    <row r="6" spans="2:8" ht="12" customHeight="1">
      <c r="B6" s="2"/>
    </row>
    <row r="7" spans="2:8" ht="12" customHeight="1">
      <c r="B7" s="2"/>
    </row>
    <row r="8" spans="2:8" ht="12" customHeight="1">
      <c r="B8" s="2"/>
    </row>
    <row r="9" spans="2:8" ht="12" customHeight="1">
      <c r="B9" s="2"/>
    </row>
    <row r="10" spans="2:8" ht="12" customHeight="1">
      <c r="B10" s="2"/>
    </row>
    <row r="11" spans="2:8" ht="12" customHeight="1">
      <c r="B11" s="2"/>
    </row>
    <row r="12" spans="2:8" ht="12" customHeight="1">
      <c r="B12" s="2"/>
    </row>
    <row r="13" spans="2:8" ht="12" customHeight="1">
      <c r="B13" s="2"/>
    </row>
    <row r="14" spans="2:8" ht="12" customHeight="1">
      <c r="B14" s="2"/>
    </row>
    <row r="15" spans="2:8" ht="12" customHeight="1">
      <c r="B15" s="2"/>
    </row>
    <row r="16" spans="2:8" ht="12" customHeight="1">
      <c r="B16" s="2"/>
    </row>
    <row r="17" spans="2:7" ht="12" customHeight="1">
      <c r="B17" s="2"/>
    </row>
    <row r="18" spans="2:7" ht="12" customHeight="1">
      <c r="B18" s="2"/>
    </row>
    <row r="19" spans="2:7" ht="12" customHeight="1">
      <c r="B19" s="2"/>
    </row>
    <row r="20" spans="2:7" ht="12" customHeight="1">
      <c r="B20" s="2"/>
    </row>
    <row r="21" spans="2:7" ht="12" customHeight="1">
      <c r="B21" s="2"/>
    </row>
    <row r="22" spans="2:7" ht="12" customHeight="1">
      <c r="B22" s="2"/>
    </row>
    <row r="23" spans="2:7" ht="12" customHeight="1">
      <c r="B23" s="2"/>
    </row>
    <row r="24" spans="2:7" ht="12" customHeight="1">
      <c r="B24" s="2"/>
    </row>
    <row r="25" spans="2:7" ht="12" customHeight="1">
      <c r="B25" s="2"/>
    </row>
    <row r="26" spans="2:7" ht="12" customHeight="1">
      <c r="B26" s="2"/>
    </row>
    <row r="27" spans="2:7" ht="12" customHeight="1">
      <c r="B27" s="2"/>
    </row>
    <row r="28" spans="2:7" ht="12" customHeight="1">
      <c r="B28" s="2"/>
    </row>
    <row r="29" spans="2:7" ht="12" customHeight="1">
      <c r="B29" s="2"/>
    </row>
    <row r="30" spans="2:7" ht="12" customHeight="1">
      <c r="B30" s="2"/>
    </row>
    <row r="31" spans="2:7" s="451" customFormat="1" ht="11.25">
      <c r="B31" s="647" t="s">
        <v>173</v>
      </c>
      <c r="C31" s="647"/>
      <c r="D31" s="647"/>
      <c r="E31" s="647"/>
      <c r="F31" s="647"/>
      <c r="G31" s="647"/>
    </row>
    <row r="32" spans="2:7" ht="12" customHeight="1">
      <c r="B32" s="3"/>
    </row>
    <row r="33" spans="2:23" ht="12" customHeight="1">
      <c r="B33" s="645"/>
      <c r="C33" s="643">
        <v>2023</v>
      </c>
      <c r="D33" s="644"/>
      <c r="E33" s="644"/>
      <c r="F33" s="644"/>
      <c r="G33" s="5">
        <v>2024</v>
      </c>
    </row>
    <row r="34" spans="2:23" s="451" customFormat="1" ht="11.25">
      <c r="B34" s="646"/>
      <c r="C34" s="5" t="s">
        <v>0</v>
      </c>
      <c r="D34" s="5" t="s">
        <v>1</v>
      </c>
      <c r="E34" s="5" t="s">
        <v>2</v>
      </c>
      <c r="F34" s="5" t="s">
        <v>3</v>
      </c>
      <c r="G34" s="5" t="s">
        <v>0</v>
      </c>
    </row>
    <row r="35" spans="2:23" s="451" customFormat="1" ht="11.25">
      <c r="B35" s="4" t="s">
        <v>4</v>
      </c>
      <c r="C35" s="43">
        <v>98.2</v>
      </c>
      <c r="D35" s="43">
        <v>104.9</v>
      </c>
      <c r="E35" s="43">
        <v>105.5</v>
      </c>
      <c r="F35" s="44">
        <v>105.1</v>
      </c>
      <c r="G35" s="44">
        <v>105.4</v>
      </c>
      <c r="O35" s="452"/>
      <c r="P35" s="452"/>
      <c r="Q35" s="452"/>
      <c r="R35" s="452"/>
      <c r="S35" s="452"/>
      <c r="T35" s="452"/>
      <c r="U35" s="452"/>
      <c r="V35" s="453"/>
      <c r="W35" s="453"/>
    </row>
    <row r="36" spans="2:23" s="451" customFormat="1" ht="11.25">
      <c r="B36" s="4" t="s">
        <v>5</v>
      </c>
      <c r="C36" s="44">
        <v>89.5</v>
      </c>
      <c r="D36" s="44">
        <v>118.1</v>
      </c>
      <c r="E36" s="44">
        <v>109.3</v>
      </c>
      <c r="F36" s="44">
        <v>104.5</v>
      </c>
      <c r="G36" s="44">
        <v>103.9</v>
      </c>
      <c r="O36" s="452"/>
      <c r="P36" s="452"/>
      <c r="Q36" s="452"/>
      <c r="R36" s="452"/>
      <c r="S36" s="452"/>
      <c r="T36" s="452"/>
      <c r="U36" s="452"/>
      <c r="V36" s="453"/>
      <c r="W36" s="453"/>
    </row>
    <row r="37" spans="2:23" s="451" customFormat="1" ht="11.25">
      <c r="B37" s="4" t="s">
        <v>6</v>
      </c>
      <c r="C37" s="44">
        <v>102.4</v>
      </c>
      <c r="D37" s="44">
        <v>101.1</v>
      </c>
      <c r="E37" s="44">
        <v>101.9</v>
      </c>
      <c r="F37" s="44">
        <v>103</v>
      </c>
      <c r="G37" s="44">
        <v>100.1</v>
      </c>
      <c r="O37" s="452"/>
      <c r="P37" s="452"/>
      <c r="Q37" s="452"/>
      <c r="R37" s="452"/>
      <c r="S37" s="452"/>
      <c r="T37" s="452"/>
      <c r="U37" s="452"/>
      <c r="V37" s="453"/>
      <c r="W37" s="453"/>
    </row>
    <row r="38" spans="2:23" s="451" customFormat="1" ht="11.25">
      <c r="B38" s="33" t="s">
        <v>174</v>
      </c>
      <c r="C38" s="44">
        <v>100.1</v>
      </c>
      <c r="D38" s="44">
        <v>100.1</v>
      </c>
      <c r="E38" s="44">
        <v>100</v>
      </c>
      <c r="F38" s="44">
        <v>100</v>
      </c>
      <c r="G38" s="44">
        <v>100</v>
      </c>
      <c r="O38" s="452"/>
      <c r="P38" s="452"/>
      <c r="Q38" s="452"/>
      <c r="R38" s="452"/>
      <c r="S38" s="452"/>
      <c r="T38" s="452"/>
      <c r="U38" s="452"/>
      <c r="V38" s="453"/>
      <c r="W38" s="453"/>
    </row>
    <row r="39" spans="2:23" s="451" customFormat="1" ht="11.25">
      <c r="B39" s="4" t="s">
        <v>7</v>
      </c>
      <c r="C39" s="44">
        <v>97.6</v>
      </c>
      <c r="D39" s="44">
        <v>97.8</v>
      </c>
      <c r="E39" s="44">
        <v>102.6</v>
      </c>
      <c r="F39" s="44">
        <v>100.2</v>
      </c>
      <c r="G39" s="44">
        <v>101.9</v>
      </c>
      <c r="O39" s="452"/>
      <c r="P39" s="452"/>
      <c r="Q39" s="452"/>
      <c r="R39" s="452"/>
      <c r="S39" s="452"/>
      <c r="T39" s="452"/>
      <c r="U39" s="452"/>
      <c r="V39" s="453"/>
      <c r="W39" s="453"/>
    </row>
  </sheetData>
  <mergeCells count="6">
    <mergeCell ref="B1:H1"/>
    <mergeCell ref="B3:G3"/>
    <mergeCell ref="B5:G5"/>
    <mergeCell ref="C33:F33"/>
    <mergeCell ref="B33:B34"/>
    <mergeCell ref="B31:G31"/>
  </mergeCells>
  <hyperlinks>
    <hyperlink ref="B1:C1" location="Cuprins_ro!B4" display="I. Balanța de plăți a Republicii Moldova în trimestrul I 2023 (date provizorii)" xr:uid="{7E466B2D-5788-4E26-90C4-50FFEBEF8B33}"/>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0AC2-B53F-4750-96F1-FAF550FB0642}">
  <sheetPr codeName="Sheet19"/>
  <dimension ref="B1:J5"/>
  <sheetViews>
    <sheetView showGridLines="0" showRowColHeaders="0" zoomScaleNormal="100" workbookViewId="0"/>
  </sheetViews>
  <sheetFormatPr defaultColWidth="9.140625" defaultRowHeight="10.5"/>
  <cols>
    <col min="1" max="1" width="5.7109375" style="428" customWidth="1"/>
    <col min="2" max="2" width="54.7109375" style="428" customWidth="1"/>
    <col min="3" max="16384" width="9.140625" style="428"/>
  </cols>
  <sheetData>
    <row r="1" spans="2:10" s="64" customFormat="1" ht="14.25">
      <c r="B1" s="663" t="s">
        <v>82</v>
      </c>
      <c r="C1" s="663"/>
      <c r="D1" s="663"/>
      <c r="E1" s="663"/>
      <c r="F1" s="663"/>
      <c r="G1" s="663"/>
      <c r="H1" s="395"/>
      <c r="I1" s="395"/>
      <c r="J1" s="395"/>
    </row>
    <row r="2" spans="2:10" ht="11.25" customHeight="1"/>
    <row r="3" spans="2:10" s="490" customFormat="1" ht="30" customHeight="1">
      <c r="B3" s="724" t="s">
        <v>154</v>
      </c>
      <c r="C3" s="724"/>
      <c r="D3" s="724"/>
      <c r="E3" s="724"/>
      <c r="F3" s="724"/>
      <c r="G3" s="724"/>
      <c r="H3" s="437"/>
      <c r="I3" s="437"/>
      <c r="J3" s="437"/>
    </row>
    <row r="4" spans="2:10" ht="5.0999999999999996" customHeight="1"/>
    <row r="5" spans="2:10" s="429" customFormat="1" ht="14.25">
      <c r="B5" s="725" t="s">
        <v>11</v>
      </c>
      <c r="C5" s="725"/>
      <c r="D5" s="725"/>
      <c r="E5" s="725"/>
      <c r="F5" s="725"/>
      <c r="G5" s="725"/>
    </row>
  </sheetData>
  <mergeCells count="3">
    <mergeCell ref="B1:G1"/>
    <mergeCell ref="B5:G5"/>
    <mergeCell ref="B3:G3"/>
  </mergeCells>
  <hyperlinks>
    <hyperlink ref="B1:C1" location="Cuprins_ro!B4" display="I. Balanța de plăți a Republicii Moldova în trimestrul I 2023 (date provizorii)" xr:uid="{F769A4AF-9D1E-407A-BD8D-DDAD7A436F3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2082-CF72-4472-8120-DC7619DACFAA}">
  <dimension ref="B1:K6"/>
  <sheetViews>
    <sheetView showGridLines="0" showRowColHeaders="0" zoomScaleNormal="100" workbookViewId="0"/>
  </sheetViews>
  <sheetFormatPr defaultRowHeight="14.25"/>
  <cols>
    <col min="1" max="1" width="5.7109375" style="64" customWidth="1"/>
    <col min="2" max="2" width="57" style="64" customWidth="1"/>
    <col min="3" max="3" width="7.85546875" style="64" customWidth="1"/>
    <col min="4" max="7" width="9.5703125" style="64" bestFit="1" customWidth="1"/>
    <col min="8" max="9" width="9.5703125" style="64" customWidth="1"/>
    <col min="10" max="10" width="9.5703125" style="64" bestFit="1" customWidth="1"/>
    <col min="11" max="16384" width="9.140625" style="64"/>
  </cols>
  <sheetData>
    <row r="1" spans="2:11">
      <c r="B1" s="663" t="s">
        <v>82</v>
      </c>
      <c r="C1" s="663"/>
      <c r="D1" s="663"/>
      <c r="E1" s="663"/>
      <c r="F1" s="663"/>
      <c r="G1" s="663"/>
      <c r="H1" s="663"/>
      <c r="I1" s="395"/>
      <c r="J1" s="395"/>
      <c r="K1" s="395"/>
    </row>
    <row r="2" spans="2:11" ht="11.25" customHeight="1"/>
    <row r="3" spans="2:11" s="102" customFormat="1" ht="30" customHeight="1">
      <c r="B3" s="669" t="s">
        <v>156</v>
      </c>
      <c r="C3" s="669"/>
      <c r="D3" s="669"/>
      <c r="E3" s="669"/>
      <c r="F3" s="669"/>
      <c r="G3" s="669"/>
      <c r="H3" s="669"/>
      <c r="I3" s="273"/>
      <c r="J3" s="273"/>
      <c r="K3" s="273"/>
    </row>
    <row r="4" spans="2:11" ht="5.0999999999999996" customHeight="1">
      <c r="B4" s="79"/>
      <c r="C4" s="79"/>
      <c r="D4" s="79"/>
      <c r="E4" s="79"/>
      <c r="F4" s="79"/>
      <c r="G4" s="79"/>
      <c r="H4" s="79"/>
      <c r="I4" s="79"/>
      <c r="J4" s="79"/>
    </row>
    <row r="5" spans="2:11" s="284" customFormat="1">
      <c r="B5" s="692" t="s">
        <v>155</v>
      </c>
      <c r="C5" s="692"/>
      <c r="D5" s="692"/>
      <c r="E5" s="692"/>
      <c r="F5" s="692"/>
      <c r="G5" s="692"/>
      <c r="H5" s="692"/>
    </row>
    <row r="6" spans="2:11" ht="5.0999999999999996" customHeight="1"/>
  </sheetData>
  <mergeCells count="3">
    <mergeCell ref="B1:H1"/>
    <mergeCell ref="B5:H5"/>
    <mergeCell ref="B3:H3"/>
  </mergeCells>
  <hyperlinks>
    <hyperlink ref="B1:C1" location="Cuprins_ro!B4" display="I. Balanța de plăți a Republicii Moldova în trimestrul I 2023 (date provizorii)" xr:uid="{CD5FCE14-364B-4F4A-8A99-82A8174BEB3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0714-CFA5-4396-8959-B4EC8C72793A}">
  <sheetPr codeName="Sheet23"/>
  <dimension ref="B1:L49"/>
  <sheetViews>
    <sheetView showGridLines="0" showRowColHeaders="0" showZeros="0" zoomScaleNormal="100" workbookViewId="0"/>
  </sheetViews>
  <sheetFormatPr defaultColWidth="9.140625" defaultRowHeight="12.75"/>
  <cols>
    <col min="1" max="1" width="5.7109375" style="69" customWidth="1"/>
    <col min="2" max="2" width="27.85546875" style="69" customWidth="1"/>
    <col min="3" max="8" width="7.85546875" style="69" customWidth="1"/>
    <col min="9" max="9" width="24.85546875" style="51" customWidth="1"/>
    <col min="10" max="10" width="7.85546875" style="51" customWidth="1"/>
    <col min="11" max="12" width="9.140625" style="51"/>
    <col min="13" max="16384" width="9.140625" style="69"/>
  </cols>
  <sheetData>
    <row r="1" spans="2:12" s="64" customFormat="1" ht="14.25">
      <c r="B1" s="730" t="s">
        <v>82</v>
      </c>
      <c r="C1" s="730"/>
      <c r="D1" s="730"/>
      <c r="E1" s="730"/>
      <c r="F1" s="730"/>
      <c r="G1" s="730"/>
      <c r="H1" s="730"/>
      <c r="I1" s="730"/>
      <c r="J1" s="730"/>
      <c r="K1" s="79"/>
      <c r="L1" s="79"/>
    </row>
    <row r="2" spans="2:12" s="64" customFormat="1" ht="11.25" customHeight="1">
      <c r="B2" s="67"/>
      <c r="C2" s="67"/>
      <c r="D2" s="67"/>
      <c r="E2" s="67"/>
      <c r="F2" s="67"/>
      <c r="G2" s="67"/>
      <c r="H2" s="67"/>
      <c r="I2" s="46"/>
      <c r="J2" s="46"/>
      <c r="K2" s="47"/>
      <c r="L2" s="47"/>
    </row>
    <row r="3" spans="2:12" s="102" customFormat="1" ht="30" customHeight="1">
      <c r="B3" s="669" t="s">
        <v>85</v>
      </c>
      <c r="C3" s="669"/>
      <c r="D3" s="669"/>
      <c r="E3" s="669"/>
      <c r="F3" s="669"/>
      <c r="G3" s="669"/>
      <c r="H3" s="669"/>
      <c r="I3" s="669"/>
      <c r="J3" s="669"/>
      <c r="K3" s="101"/>
      <c r="L3" s="101"/>
    </row>
    <row r="4" spans="2:12" s="64" customFormat="1" ht="5.0999999999999996" customHeight="1">
      <c r="B4" s="68"/>
      <c r="C4" s="68"/>
      <c r="D4" s="68"/>
      <c r="E4" s="68"/>
      <c r="F4" s="68"/>
      <c r="G4" s="68"/>
      <c r="H4" s="68"/>
      <c r="I4" s="46"/>
      <c r="J4" s="46"/>
      <c r="K4" s="47"/>
      <c r="L4" s="47"/>
    </row>
    <row r="5" spans="2:12" s="250" customFormat="1" ht="14.25">
      <c r="B5" s="731" t="s">
        <v>86</v>
      </c>
      <c r="C5" s="731"/>
      <c r="D5" s="731"/>
      <c r="E5" s="731"/>
      <c r="F5" s="731"/>
      <c r="G5" s="731"/>
      <c r="H5" s="731"/>
      <c r="I5" s="731"/>
      <c r="J5" s="731"/>
      <c r="K5" s="249"/>
      <c r="L5" s="249"/>
    </row>
    <row r="6" spans="2:12" s="64" customFormat="1" ht="15.75">
      <c r="B6" s="69"/>
      <c r="C6" s="67"/>
      <c r="D6" s="67"/>
      <c r="E6" s="67"/>
      <c r="F6" s="67"/>
      <c r="G6" s="67"/>
      <c r="H6" s="67"/>
      <c r="I6" s="46"/>
      <c r="J6" s="46"/>
      <c r="K6" s="47"/>
      <c r="L6" s="47"/>
    </row>
    <row r="7" spans="2:12" s="64" customFormat="1" ht="15.75">
      <c r="B7" s="69"/>
      <c r="C7" s="67"/>
      <c r="D7" s="67"/>
      <c r="E7" s="67"/>
      <c r="F7" s="67"/>
      <c r="G7" s="67"/>
      <c r="H7" s="67"/>
      <c r="I7" s="46"/>
      <c r="J7" s="46"/>
      <c r="K7" s="47"/>
      <c r="L7" s="47"/>
    </row>
    <row r="8" spans="2:12" s="64" customFormat="1" ht="15.75">
      <c r="B8" s="69"/>
      <c r="C8" s="67"/>
      <c r="D8" s="67"/>
      <c r="E8" s="67"/>
      <c r="F8" s="67"/>
      <c r="G8" s="67"/>
      <c r="H8" s="67"/>
      <c r="I8" s="46"/>
      <c r="J8" s="46"/>
      <c r="K8" s="47"/>
      <c r="L8" s="47"/>
    </row>
    <row r="9" spans="2:12" s="64" customFormat="1" ht="15.75">
      <c r="B9" s="69"/>
      <c r="C9" s="67"/>
      <c r="D9" s="67"/>
      <c r="E9" s="67"/>
      <c r="F9" s="67"/>
      <c r="G9" s="67"/>
      <c r="H9" s="67"/>
      <c r="I9" s="46"/>
      <c r="J9" s="46"/>
      <c r="K9" s="47"/>
      <c r="L9" s="47"/>
    </row>
    <row r="10" spans="2:12" s="64" customFormat="1" ht="15.75">
      <c r="B10" s="69"/>
      <c r="C10" s="67"/>
      <c r="D10" s="67"/>
      <c r="E10" s="67"/>
      <c r="F10" s="67"/>
      <c r="G10" s="67"/>
      <c r="H10" s="67"/>
      <c r="I10" s="46"/>
      <c r="J10" s="46"/>
      <c r="K10" s="47"/>
      <c r="L10" s="47"/>
    </row>
    <row r="11" spans="2:12" s="64" customFormat="1" ht="15.75">
      <c r="B11" s="69"/>
      <c r="C11" s="67"/>
      <c r="D11" s="67"/>
      <c r="E11" s="67"/>
      <c r="F11" s="67"/>
      <c r="G11" s="67"/>
      <c r="H11" s="67"/>
      <c r="I11" s="46"/>
      <c r="J11" s="46"/>
      <c r="K11" s="47"/>
      <c r="L11" s="47"/>
    </row>
    <row r="12" spans="2:12" s="64" customFormat="1" ht="15.75">
      <c r="B12" s="69"/>
      <c r="C12" s="67"/>
      <c r="D12" s="67"/>
      <c r="E12" s="67"/>
      <c r="F12" s="67"/>
      <c r="G12" s="67"/>
      <c r="H12" s="67"/>
      <c r="I12" s="46"/>
      <c r="J12" s="46"/>
      <c r="K12" s="47"/>
      <c r="L12" s="47"/>
    </row>
    <row r="13" spans="2:12" s="64" customFormat="1" ht="15.75">
      <c r="B13" s="69"/>
      <c r="C13" s="67"/>
      <c r="D13" s="67"/>
      <c r="E13" s="67"/>
      <c r="F13" s="67"/>
      <c r="G13" s="67"/>
      <c r="H13" s="67"/>
      <c r="I13" s="46"/>
      <c r="J13" s="46"/>
      <c r="K13" s="47"/>
      <c r="L13" s="47"/>
    </row>
    <row r="14" spans="2:12" s="64" customFormat="1" ht="15.75">
      <c r="B14" s="69"/>
      <c r="C14" s="67"/>
      <c r="D14" s="67"/>
      <c r="E14" s="67"/>
      <c r="F14" s="67"/>
      <c r="G14" s="67"/>
      <c r="H14" s="67"/>
      <c r="I14" s="46"/>
      <c r="J14" s="46"/>
      <c r="K14" s="47"/>
      <c r="L14" s="47"/>
    </row>
    <row r="15" spans="2:12" s="64" customFormat="1" ht="15.75">
      <c r="B15" s="69"/>
      <c r="C15" s="67"/>
      <c r="D15" s="67"/>
      <c r="E15" s="67"/>
      <c r="F15" s="67"/>
      <c r="G15" s="67"/>
      <c r="H15" s="67"/>
      <c r="I15" s="46"/>
      <c r="J15" s="46"/>
      <c r="K15" s="47"/>
      <c r="L15" s="47"/>
    </row>
    <row r="16" spans="2:12" s="64" customFormat="1" ht="15.75">
      <c r="B16" s="69"/>
      <c r="C16" s="67"/>
      <c r="D16" s="67"/>
      <c r="E16" s="67"/>
      <c r="F16" s="67"/>
      <c r="G16" s="67"/>
      <c r="H16" s="67"/>
      <c r="I16" s="46"/>
      <c r="J16" s="46"/>
      <c r="K16" s="47"/>
      <c r="L16" s="47"/>
    </row>
    <row r="17" spans="2:12" s="64" customFormat="1" ht="15.75">
      <c r="B17" s="69"/>
      <c r="C17" s="67"/>
      <c r="D17" s="67"/>
      <c r="E17" s="67"/>
      <c r="F17" s="67"/>
      <c r="G17" s="67"/>
      <c r="H17" s="67"/>
      <c r="I17" s="46"/>
      <c r="J17" s="46"/>
      <c r="K17" s="47"/>
      <c r="L17" s="47"/>
    </row>
    <row r="18" spans="2:12" s="64" customFormat="1" ht="15.75">
      <c r="B18" s="69"/>
      <c r="C18" s="67"/>
      <c r="D18" s="67"/>
      <c r="E18" s="67"/>
      <c r="F18" s="67"/>
      <c r="G18" s="67"/>
      <c r="H18" s="67"/>
      <c r="I18" s="46"/>
      <c r="J18" s="46"/>
      <c r="K18" s="47"/>
      <c r="L18" s="47"/>
    </row>
    <row r="19" spans="2:12" s="64" customFormat="1" ht="15.75">
      <c r="B19" s="69"/>
      <c r="C19" s="67"/>
      <c r="D19" s="67"/>
      <c r="E19" s="67"/>
      <c r="F19" s="67"/>
      <c r="G19" s="67"/>
      <c r="H19" s="67"/>
      <c r="I19" s="46"/>
      <c r="J19" s="46"/>
      <c r="K19" s="47"/>
      <c r="L19" s="47"/>
    </row>
    <row r="20" spans="2:12" s="64" customFormat="1" ht="15.75">
      <c r="B20" s="69"/>
      <c r="C20" s="67"/>
      <c r="D20" s="67"/>
      <c r="E20" s="67"/>
      <c r="F20" s="67"/>
      <c r="G20" s="67"/>
      <c r="H20" s="67"/>
      <c r="I20" s="46"/>
      <c r="J20" s="46"/>
      <c r="K20" s="47"/>
      <c r="L20" s="47"/>
    </row>
    <row r="21" spans="2:12" s="64" customFormat="1" ht="15.75">
      <c r="B21" s="69"/>
      <c r="C21" s="67"/>
      <c r="D21" s="67"/>
      <c r="E21" s="67"/>
      <c r="F21" s="67"/>
      <c r="G21" s="67"/>
      <c r="H21" s="67"/>
      <c r="I21" s="46"/>
      <c r="J21" s="46"/>
      <c r="K21" s="47"/>
      <c r="L21" s="47"/>
    </row>
    <row r="22" spans="2:12" s="64" customFormat="1" ht="15.75">
      <c r="B22" s="69"/>
      <c r="C22" s="67"/>
      <c r="D22" s="67"/>
      <c r="E22" s="67"/>
      <c r="F22" s="67"/>
      <c r="G22" s="67"/>
      <c r="H22" s="67"/>
      <c r="I22" s="46"/>
      <c r="J22" s="46"/>
      <c r="K22" s="47"/>
      <c r="L22" s="47"/>
    </row>
    <row r="23" spans="2:12" s="64" customFormat="1" ht="15.75">
      <c r="B23" s="69"/>
      <c r="C23" s="67"/>
      <c r="D23" s="67"/>
      <c r="E23" s="67"/>
      <c r="F23" s="67"/>
      <c r="G23" s="67"/>
      <c r="H23" s="67"/>
      <c r="I23" s="46"/>
      <c r="J23" s="46"/>
      <c r="K23" s="47"/>
      <c r="L23" s="47"/>
    </row>
    <row r="24" spans="2:12" s="64" customFormat="1" ht="15.75">
      <c r="B24" s="69"/>
      <c r="C24" s="67"/>
      <c r="D24" s="67"/>
      <c r="E24" s="67"/>
      <c r="F24" s="67"/>
      <c r="G24" s="67"/>
      <c r="H24" s="67"/>
      <c r="I24" s="46"/>
      <c r="J24" s="46"/>
      <c r="K24" s="47"/>
      <c r="L24" s="47"/>
    </row>
    <row r="25" spans="2:12" s="80" customFormat="1" ht="10.5">
      <c r="C25" s="74"/>
      <c r="D25" s="481"/>
      <c r="E25" s="481"/>
      <c r="F25" s="481"/>
      <c r="G25" s="481"/>
      <c r="H25" s="481"/>
      <c r="I25" s="46"/>
      <c r="J25" s="46"/>
      <c r="K25" s="46" t="s">
        <v>89</v>
      </c>
      <c r="L25" s="47"/>
    </row>
    <row r="26" spans="2:12" s="47" customFormat="1" ht="10.5">
      <c r="B26" s="709"/>
      <c r="C26" s="732">
        <v>2023</v>
      </c>
      <c r="D26" s="733"/>
      <c r="E26" s="733"/>
      <c r="F26" s="734"/>
      <c r="G26" s="45">
        <v>2024</v>
      </c>
      <c r="H26" s="46"/>
      <c r="I26" s="735"/>
      <c r="J26" s="736"/>
      <c r="K26" s="70" t="s">
        <v>277</v>
      </c>
      <c r="L26" s="70" t="s">
        <v>278</v>
      </c>
    </row>
    <row r="27" spans="2:12" s="47" customFormat="1" ht="10.5">
      <c r="B27" s="710"/>
      <c r="C27" s="45" t="s">
        <v>0</v>
      </c>
      <c r="D27" s="45" t="s">
        <v>1</v>
      </c>
      <c r="E27" s="45" t="s">
        <v>2</v>
      </c>
      <c r="F27" s="45" t="s">
        <v>3</v>
      </c>
      <c r="G27" s="45" t="s">
        <v>0</v>
      </c>
      <c r="H27" s="46"/>
      <c r="I27" s="727" t="s">
        <v>279</v>
      </c>
      <c r="J27" s="49" t="s">
        <v>14</v>
      </c>
      <c r="K27" s="49">
        <v>6.68</v>
      </c>
      <c r="L27" s="71"/>
    </row>
    <row r="28" spans="2:12" s="51" customFormat="1" ht="10.5">
      <c r="B28" s="48" t="s">
        <v>280</v>
      </c>
      <c r="C28" s="49">
        <v>14.17</v>
      </c>
      <c r="D28" s="49">
        <v>25.089999999999996</v>
      </c>
      <c r="E28" s="49">
        <v>24.97</v>
      </c>
      <c r="F28" s="49">
        <v>17.62</v>
      </c>
      <c r="G28" s="49">
        <v>11.47</v>
      </c>
      <c r="H28" s="50"/>
      <c r="I28" s="728"/>
      <c r="J28" s="49" t="s">
        <v>74</v>
      </c>
      <c r="K28" s="49">
        <v>11.99</v>
      </c>
      <c r="L28" s="72"/>
    </row>
    <row r="29" spans="2:12" s="51" customFormat="1" ht="10.5">
      <c r="B29" s="48" t="s">
        <v>281</v>
      </c>
      <c r="C29" s="52">
        <v>0.4</v>
      </c>
      <c r="D29" s="52">
        <v>0.6</v>
      </c>
      <c r="E29" s="52">
        <v>0.6</v>
      </c>
      <c r="F29" s="52">
        <v>0.4</v>
      </c>
      <c r="G29" s="52">
        <v>0.3</v>
      </c>
      <c r="H29" s="50"/>
      <c r="I29" s="728"/>
      <c r="J29" s="49" t="s">
        <v>70</v>
      </c>
      <c r="K29" s="49">
        <v>19.850000000000001</v>
      </c>
      <c r="L29" s="72"/>
    </row>
    <row r="30" spans="2:12" s="80" customFormat="1" ht="10.5">
      <c r="C30" s="74"/>
      <c r="D30" s="481"/>
      <c r="E30" s="481"/>
      <c r="F30" s="481"/>
      <c r="G30" s="481"/>
      <c r="H30" s="481"/>
      <c r="I30" s="728"/>
      <c r="J30" s="49" t="s">
        <v>79</v>
      </c>
      <c r="K30" s="49">
        <v>10.94</v>
      </c>
      <c r="L30" s="72"/>
    </row>
    <row r="31" spans="2:12" s="80" customFormat="1" ht="10.5">
      <c r="C31" s="74"/>
      <c r="D31" s="481"/>
      <c r="E31" s="481"/>
      <c r="F31" s="481"/>
      <c r="G31" s="481"/>
      <c r="H31" s="481"/>
      <c r="I31" s="729"/>
      <c r="J31" s="49" t="s">
        <v>87</v>
      </c>
      <c r="K31" s="49">
        <v>8.23</v>
      </c>
      <c r="L31" s="72"/>
    </row>
    <row r="32" spans="2:12" s="80" customFormat="1" ht="10.5">
      <c r="C32" s="74"/>
      <c r="D32" s="481"/>
      <c r="E32" s="481"/>
      <c r="F32" s="481"/>
      <c r="G32" s="481"/>
      <c r="H32" s="481"/>
      <c r="I32" s="727" t="s">
        <v>282</v>
      </c>
      <c r="J32" s="49" t="s">
        <v>14</v>
      </c>
      <c r="K32" s="49">
        <v>13.73</v>
      </c>
      <c r="L32" s="49">
        <v>6.24</v>
      </c>
    </row>
    <row r="33" spans="2:12" s="80" customFormat="1" ht="10.5">
      <c r="C33" s="74"/>
      <c r="D33" s="481"/>
      <c r="E33" s="481"/>
      <c r="F33" s="481"/>
      <c r="G33" s="481"/>
      <c r="H33" s="481"/>
      <c r="I33" s="728"/>
      <c r="J33" s="49" t="s">
        <v>74</v>
      </c>
      <c r="K33" s="49">
        <v>19.739999999999998</v>
      </c>
      <c r="L33" s="49">
        <v>6.64</v>
      </c>
    </row>
    <row r="34" spans="2:12" s="80" customFormat="1" ht="10.5">
      <c r="C34" s="74"/>
      <c r="D34" s="481"/>
      <c r="E34" s="481"/>
      <c r="F34" s="481"/>
      <c r="G34" s="481"/>
      <c r="H34" s="481"/>
      <c r="I34" s="728"/>
      <c r="J34" s="49" t="s">
        <v>70</v>
      </c>
      <c r="K34" s="49">
        <v>14.09</v>
      </c>
      <c r="L34" s="49">
        <v>8.9700000000000006</v>
      </c>
    </row>
    <row r="35" spans="2:12" s="80" customFormat="1" ht="10.5">
      <c r="C35" s="74"/>
      <c r="D35" s="481"/>
      <c r="E35" s="481"/>
      <c r="F35" s="481"/>
      <c r="G35" s="481"/>
      <c r="H35" s="481"/>
      <c r="I35" s="728"/>
      <c r="J35" s="49" t="s">
        <v>79</v>
      </c>
      <c r="K35" s="49">
        <v>15.66</v>
      </c>
      <c r="L35" s="49">
        <v>8.98</v>
      </c>
    </row>
    <row r="36" spans="2:12" s="80" customFormat="1" ht="10.5">
      <c r="C36" s="74"/>
      <c r="D36" s="481"/>
      <c r="E36" s="481"/>
      <c r="F36" s="481"/>
      <c r="G36" s="481"/>
      <c r="H36" s="481"/>
      <c r="I36" s="729"/>
      <c r="J36" s="49" t="s">
        <v>87</v>
      </c>
      <c r="K36" s="49">
        <v>12.96</v>
      </c>
      <c r="L36" s="49">
        <v>9.7200000000000006</v>
      </c>
    </row>
    <row r="37" spans="2:12" s="64" customFormat="1" ht="15.75">
      <c r="B37" s="69"/>
      <c r="C37" s="67"/>
      <c r="D37" s="67"/>
      <c r="E37" s="67"/>
      <c r="F37" s="67"/>
      <c r="G37" s="67"/>
      <c r="H37" s="67"/>
      <c r="I37" s="46"/>
      <c r="J37" s="46"/>
      <c r="K37" s="47"/>
      <c r="L37" s="47"/>
    </row>
    <row r="38" spans="2:12">
      <c r="B38" s="73"/>
      <c r="C38" s="74"/>
      <c r="D38" s="74"/>
      <c r="E38" s="74"/>
      <c r="F38" s="74"/>
      <c r="G38" s="74"/>
      <c r="H38" s="74"/>
    </row>
    <row r="39" spans="2:12" s="75" customFormat="1">
      <c r="C39" s="76"/>
      <c r="D39" s="76"/>
      <c r="E39" s="76"/>
      <c r="F39" s="76"/>
      <c r="G39" s="76"/>
      <c r="H39" s="76"/>
      <c r="I39" s="77"/>
      <c r="J39" s="77"/>
      <c r="K39" s="51"/>
      <c r="L39" s="51"/>
    </row>
    <row r="45" spans="2:12">
      <c r="C45" s="78"/>
      <c r="D45" s="78"/>
      <c r="E45" s="78"/>
      <c r="F45" s="78"/>
      <c r="G45" s="78"/>
      <c r="H45" s="78"/>
      <c r="I45" s="77"/>
      <c r="J45" s="77"/>
    </row>
    <row r="46" spans="2:12">
      <c r="C46" s="78"/>
      <c r="D46" s="78"/>
      <c r="E46" s="78"/>
      <c r="F46" s="78"/>
      <c r="G46" s="78"/>
      <c r="H46" s="78"/>
      <c r="I46" s="77"/>
      <c r="J46" s="77"/>
    </row>
    <row r="47" spans="2:12">
      <c r="C47" s="78"/>
      <c r="D47" s="78"/>
      <c r="E47" s="78"/>
      <c r="F47" s="78"/>
      <c r="G47" s="78"/>
      <c r="H47" s="78"/>
      <c r="I47" s="77"/>
      <c r="J47" s="77"/>
    </row>
    <row r="48" spans="2:12">
      <c r="C48" s="78"/>
      <c r="D48" s="78"/>
      <c r="E48" s="78"/>
      <c r="F48" s="78"/>
      <c r="G48" s="78"/>
      <c r="H48" s="78"/>
      <c r="I48" s="77"/>
      <c r="J48" s="77"/>
    </row>
    <row r="49" spans="3:10">
      <c r="C49" s="78"/>
      <c r="D49" s="78"/>
      <c r="E49" s="78"/>
      <c r="F49" s="78"/>
      <c r="G49" s="78"/>
      <c r="H49" s="78"/>
      <c r="I49" s="77"/>
      <c r="J49" s="77"/>
    </row>
  </sheetData>
  <mergeCells count="8">
    <mergeCell ref="I32:I36"/>
    <mergeCell ref="B1:J1"/>
    <mergeCell ref="B5:J5"/>
    <mergeCell ref="B3:J3"/>
    <mergeCell ref="C26:F26"/>
    <mergeCell ref="B26:B27"/>
    <mergeCell ref="I26:J26"/>
    <mergeCell ref="I27:I31"/>
  </mergeCells>
  <hyperlinks>
    <hyperlink ref="B1:J1" location="Cuprins_ro!B4" display="I. Balanța de plăți a Republicii Moldova în trimestrul I 2023 (date provizorii)" xr:uid="{8C82BC92-4E6B-4545-8DC6-4A2959706591}"/>
  </hyperlinks>
  <pageMargins left="0.7" right="0.7" top="0.75" bottom="0.75" header="0.3" footer="0.3"/>
  <pageSetup paperSize="9" orientation="portrait" horizontalDpi="300"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F4E4-527D-49BB-81FD-7D5DF8C85519}">
  <dimension ref="B1:J65"/>
  <sheetViews>
    <sheetView showGridLines="0" showRowColHeaders="0" zoomScaleNormal="100" workbookViewId="0"/>
  </sheetViews>
  <sheetFormatPr defaultColWidth="9.140625" defaultRowHeight="11.25" customHeight="1"/>
  <cols>
    <col min="1" max="1" width="5.7109375" style="65" customWidth="1"/>
    <col min="2" max="2" width="42.42578125" style="65" customWidth="1"/>
    <col min="3" max="3" width="30.5703125" style="65" customWidth="1"/>
    <col min="4" max="4" width="31.42578125" style="65" customWidth="1"/>
    <col min="5" max="16384" width="9.140625" style="65"/>
  </cols>
  <sheetData>
    <row r="1" spans="2:10" s="64" customFormat="1" ht="14.25">
      <c r="B1" s="730" t="s">
        <v>82</v>
      </c>
      <c r="C1" s="730"/>
      <c r="D1" s="730"/>
      <c r="E1" s="730"/>
      <c r="F1" s="730"/>
      <c r="G1" s="91"/>
      <c r="H1" s="91"/>
      <c r="I1" s="91"/>
      <c r="J1" s="91"/>
    </row>
    <row r="3" spans="2:10" ht="30" customHeight="1">
      <c r="B3" s="739" t="s">
        <v>90</v>
      </c>
      <c r="C3" s="739"/>
      <c r="D3" s="739"/>
      <c r="E3" s="739"/>
      <c r="F3" s="739"/>
    </row>
    <row r="4" spans="2:10" ht="5.0999999999999996" customHeight="1">
      <c r="B4" s="738"/>
      <c r="C4" s="738"/>
      <c r="D4" s="738"/>
      <c r="E4" s="738"/>
      <c r="F4" s="738"/>
    </row>
    <row r="5" spans="2:10" s="255" customFormat="1" ht="14.25">
      <c r="B5" s="737" t="s">
        <v>165</v>
      </c>
      <c r="C5" s="737"/>
      <c r="D5" s="737"/>
      <c r="E5" s="737"/>
      <c r="F5" s="737"/>
    </row>
    <row r="35" spans="2:10" s="492" customFormat="1" ht="10.5">
      <c r="B35" s="491"/>
      <c r="C35" s="92" t="s">
        <v>283</v>
      </c>
      <c r="D35" s="92" t="s">
        <v>284</v>
      </c>
    </row>
    <row r="36" spans="2:10" s="494" customFormat="1" ht="10.5">
      <c r="B36" s="93" t="s">
        <v>238</v>
      </c>
      <c r="C36" s="94">
        <v>-391.28999999999991</v>
      </c>
      <c r="D36" s="94">
        <v>101.82</v>
      </c>
      <c r="E36" s="493"/>
      <c r="F36" s="492"/>
      <c r="G36" s="492"/>
      <c r="H36" s="492"/>
      <c r="I36" s="492"/>
      <c r="J36" s="492"/>
    </row>
    <row r="37" spans="2:10" s="495" customFormat="1" ht="10.5">
      <c r="B37" s="96" t="s">
        <v>285</v>
      </c>
      <c r="C37" s="97">
        <v>7.59</v>
      </c>
      <c r="D37" s="97">
        <v>54.83</v>
      </c>
      <c r="F37" s="492"/>
      <c r="G37" s="492"/>
      <c r="H37" s="492"/>
      <c r="I37" s="492"/>
      <c r="J37" s="492"/>
    </row>
    <row r="38" spans="2:10" s="495" customFormat="1" ht="10.5">
      <c r="B38" s="96" t="s">
        <v>286</v>
      </c>
      <c r="C38" s="97">
        <v>0.78</v>
      </c>
      <c r="D38" s="97">
        <v>-1.06</v>
      </c>
      <c r="F38" s="492"/>
      <c r="G38" s="492"/>
      <c r="H38" s="492"/>
      <c r="I38" s="492"/>
      <c r="J38" s="492"/>
    </row>
    <row r="39" spans="2:10" s="495" customFormat="1" ht="10.5">
      <c r="B39" s="96" t="s">
        <v>287</v>
      </c>
      <c r="C39" s="97">
        <v>-383.53999999999996</v>
      </c>
      <c r="D39" s="97">
        <v>-25.46</v>
      </c>
      <c r="F39" s="492"/>
      <c r="G39" s="492"/>
      <c r="H39" s="492"/>
      <c r="I39" s="492"/>
      <c r="J39" s="492"/>
    </row>
    <row r="40" spans="2:10" s="495" customFormat="1" ht="10.5">
      <c r="B40" s="96" t="s">
        <v>213</v>
      </c>
      <c r="C40" s="97">
        <v>35.31</v>
      </c>
      <c r="D40" s="97">
        <v>23.029999999999998</v>
      </c>
      <c r="F40" s="492"/>
      <c r="G40" s="492"/>
      <c r="H40" s="492"/>
      <c r="I40" s="492"/>
      <c r="J40" s="492"/>
    </row>
    <row r="41" spans="2:10" s="495" customFormat="1" ht="10.5">
      <c r="B41" s="96" t="s">
        <v>288</v>
      </c>
      <c r="C41" s="97">
        <v>-58.519999999999996</v>
      </c>
      <c r="D41" s="97">
        <v>50.48</v>
      </c>
      <c r="F41" s="492"/>
      <c r="G41" s="492"/>
      <c r="H41" s="492"/>
      <c r="I41" s="492"/>
      <c r="J41" s="492"/>
    </row>
    <row r="42" spans="2:10" s="495" customFormat="1" ht="10.5">
      <c r="B42" s="96" t="s">
        <v>216</v>
      </c>
      <c r="C42" s="97">
        <v>7.0900000000000549</v>
      </c>
      <c r="D42" s="496"/>
      <c r="F42" s="492"/>
      <c r="G42" s="492"/>
      <c r="H42" s="492"/>
      <c r="I42" s="492"/>
      <c r="J42" s="492"/>
    </row>
    <row r="43" spans="2:10" s="95" customFormat="1" ht="11.25" customHeight="1">
      <c r="B43" s="65"/>
      <c r="C43" s="65"/>
      <c r="D43" s="65"/>
    </row>
    <row r="44" spans="2:10" ht="11.25" customHeight="1">
      <c r="C44" s="98"/>
      <c r="D44" s="98"/>
    </row>
    <row r="56" spans="3:4" ht="11.25" customHeight="1">
      <c r="C56" s="99"/>
      <c r="D56" s="99"/>
    </row>
    <row r="57" spans="3:4" ht="11.25" customHeight="1">
      <c r="C57" s="99"/>
      <c r="D57" s="99"/>
    </row>
    <row r="58" spans="3:4" ht="11.25" customHeight="1">
      <c r="C58" s="99"/>
      <c r="D58" s="99"/>
    </row>
    <row r="59" spans="3:4" ht="11.25" customHeight="1">
      <c r="C59" s="99"/>
      <c r="D59" s="99"/>
    </row>
    <row r="60" spans="3:4" ht="11.25" customHeight="1">
      <c r="C60" s="99"/>
      <c r="D60" s="99"/>
    </row>
    <row r="61" spans="3:4" ht="11.25" customHeight="1">
      <c r="C61" s="99"/>
      <c r="D61" s="99"/>
    </row>
    <row r="62" spans="3:4" ht="11.25" customHeight="1">
      <c r="C62" s="99"/>
      <c r="D62" s="99"/>
    </row>
    <row r="63" spans="3:4" ht="11.25" customHeight="1">
      <c r="C63" s="98"/>
      <c r="D63" s="98"/>
    </row>
    <row r="64" spans="3:4" ht="11.25" customHeight="1">
      <c r="C64" s="98"/>
      <c r="D64" s="98"/>
    </row>
    <row r="65" spans="3:4" ht="11.25" customHeight="1">
      <c r="C65" s="98"/>
      <c r="D65" s="98"/>
    </row>
  </sheetData>
  <mergeCells count="4">
    <mergeCell ref="B5:F5"/>
    <mergeCell ref="B1:F1"/>
    <mergeCell ref="B4:F4"/>
    <mergeCell ref="B3:F3"/>
  </mergeCell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A233-DC58-4E71-A1E6-CB1C35D0C690}">
  <sheetPr codeName="Sheet21"/>
  <dimension ref="B1:L93"/>
  <sheetViews>
    <sheetView showGridLines="0" showRowColHeaders="0" zoomScaleNormal="100" workbookViewId="0"/>
  </sheetViews>
  <sheetFormatPr defaultRowHeight="14.25"/>
  <cols>
    <col min="1" max="1" width="5.7109375" style="64" customWidth="1"/>
    <col min="2" max="2" width="49.5703125" style="64" customWidth="1"/>
    <col min="3" max="10" width="10.85546875" style="64" customWidth="1"/>
    <col min="11" max="16384" width="9.140625" style="64"/>
  </cols>
  <sheetData>
    <row r="1" spans="2:12">
      <c r="B1" s="730" t="s">
        <v>82</v>
      </c>
      <c r="C1" s="730"/>
      <c r="D1" s="730"/>
      <c r="E1" s="730"/>
      <c r="F1" s="730"/>
      <c r="G1" s="730"/>
      <c r="H1" s="100"/>
      <c r="I1" s="100"/>
    </row>
    <row r="2" spans="2:12" ht="11.25" customHeight="1"/>
    <row r="3" spans="2:12">
      <c r="B3" s="740" t="s">
        <v>92</v>
      </c>
      <c r="C3" s="740"/>
      <c r="D3" s="740"/>
      <c r="E3" s="740"/>
      <c r="F3" s="740"/>
      <c r="G3" s="740"/>
      <c r="H3" s="101"/>
      <c r="I3" s="101"/>
    </row>
    <row r="4" spans="2:12" ht="5.0999999999999996" customHeight="1">
      <c r="B4" s="102"/>
    </row>
    <row r="5" spans="2:12" ht="12" customHeight="1" thickBot="1">
      <c r="B5" s="180"/>
      <c r="C5" s="748">
        <v>2023</v>
      </c>
      <c r="D5" s="742"/>
      <c r="E5" s="742"/>
      <c r="F5" s="749"/>
      <c r="G5" s="53">
        <v>2024</v>
      </c>
      <c r="H5" s="741">
        <v>2023</v>
      </c>
      <c r="I5" s="742"/>
      <c r="J5" s="742"/>
      <c r="K5" s="743"/>
      <c r="L5" s="54">
        <v>2024</v>
      </c>
    </row>
    <row r="6" spans="2:12" s="174" customFormat="1" ht="12.75" thickBot="1">
      <c r="B6" s="181"/>
      <c r="C6" s="128" t="s">
        <v>0</v>
      </c>
      <c r="D6" s="129" t="s">
        <v>1</v>
      </c>
      <c r="E6" s="129" t="s">
        <v>2</v>
      </c>
      <c r="F6" s="129" t="s">
        <v>3</v>
      </c>
      <c r="G6" s="127" t="s">
        <v>0</v>
      </c>
      <c r="H6" s="63" t="s">
        <v>0</v>
      </c>
      <c r="I6" s="55" t="s">
        <v>1</v>
      </c>
      <c r="J6" s="55" t="s">
        <v>2</v>
      </c>
      <c r="K6" s="55" t="s">
        <v>3</v>
      </c>
      <c r="L6" s="55" t="s">
        <v>0</v>
      </c>
    </row>
    <row r="7" spans="2:12" s="174" customFormat="1" ht="12.75" thickBot="1">
      <c r="B7" s="497"/>
      <c r="C7" s="745" t="s">
        <v>289</v>
      </c>
      <c r="D7" s="745"/>
      <c r="E7" s="745"/>
      <c r="F7" s="745"/>
      <c r="G7" s="745"/>
      <c r="H7" s="746" t="s">
        <v>290</v>
      </c>
      <c r="I7" s="747"/>
      <c r="J7" s="747"/>
      <c r="K7" s="747"/>
      <c r="L7" s="747"/>
    </row>
    <row r="8" spans="2:12" s="80" customFormat="1" ht="13.5" thickTop="1" thickBot="1">
      <c r="B8" s="572" t="s">
        <v>199</v>
      </c>
      <c r="C8" s="573">
        <v>-465.47</v>
      </c>
      <c r="D8" s="573">
        <v>-294.67</v>
      </c>
      <c r="E8" s="573">
        <v>-616.28</v>
      </c>
      <c r="F8" s="573">
        <v>-461.04</v>
      </c>
      <c r="G8" s="574">
        <v>-493.11</v>
      </c>
      <c r="H8" s="575">
        <v>-13.5</v>
      </c>
      <c r="I8" s="575">
        <v>-7.4</v>
      </c>
      <c r="J8" s="575">
        <v>-13.7</v>
      </c>
      <c r="K8" s="575">
        <v>-9.9</v>
      </c>
      <c r="L8" s="575">
        <v>-13</v>
      </c>
    </row>
    <row r="9" spans="2:12" s="80" customFormat="1" ht="13.5" thickTop="1" thickBot="1">
      <c r="B9" s="576" t="s">
        <v>291</v>
      </c>
      <c r="C9" s="577">
        <v>-139.13</v>
      </c>
      <c r="D9" s="577">
        <v>-58.12</v>
      </c>
      <c r="E9" s="578">
        <v>-105.74</v>
      </c>
      <c r="F9" s="578">
        <v>-113.27</v>
      </c>
      <c r="G9" s="579">
        <v>-47.24</v>
      </c>
      <c r="H9" s="131">
        <v>-4</v>
      </c>
      <c r="I9" s="132">
        <v>-1.5</v>
      </c>
      <c r="J9" s="132">
        <v>-2.2999999999999998</v>
      </c>
      <c r="K9" s="131">
        <v>-2.4</v>
      </c>
      <c r="L9" s="131">
        <v>-1.2</v>
      </c>
    </row>
    <row r="10" spans="2:12" s="80" customFormat="1" ht="13.5" thickTop="1" thickBot="1">
      <c r="B10" s="580" t="s">
        <v>286</v>
      </c>
      <c r="C10" s="581">
        <v>0.17</v>
      </c>
      <c r="D10" s="582">
        <v>0.12</v>
      </c>
      <c r="E10" s="582">
        <v>0.36</v>
      </c>
      <c r="F10" s="581">
        <v>-0.91</v>
      </c>
      <c r="G10" s="581">
        <v>1.07</v>
      </c>
      <c r="H10" s="583"/>
      <c r="I10" s="584"/>
      <c r="J10" s="584"/>
      <c r="K10" s="584"/>
      <c r="L10" s="585"/>
    </row>
    <row r="11" spans="2:12" s="80" customFormat="1" ht="13.5" thickTop="1" thickBot="1">
      <c r="B11" s="580" t="s">
        <v>292</v>
      </c>
      <c r="C11" s="581">
        <v>-482.08</v>
      </c>
      <c r="D11" s="582">
        <v>-484.94</v>
      </c>
      <c r="E11" s="582">
        <v>-546.78</v>
      </c>
      <c r="F11" s="581">
        <v>-798.44</v>
      </c>
      <c r="G11" s="581">
        <v>-454.03</v>
      </c>
      <c r="H11" s="583">
        <v>-14</v>
      </c>
      <c r="I11" s="584">
        <v>-12.2</v>
      </c>
      <c r="J11" s="584">
        <v>-12.1</v>
      </c>
      <c r="K11" s="584">
        <v>-17.100000000000001</v>
      </c>
      <c r="L11" s="585">
        <v>-11.9</v>
      </c>
    </row>
    <row r="12" spans="2:12" s="80" customFormat="1" ht="13.5" thickTop="1" thickBot="1">
      <c r="B12" s="586" t="s">
        <v>212</v>
      </c>
      <c r="C12" s="587">
        <v>-169.55</v>
      </c>
      <c r="D12" s="588">
        <v>-337.88</v>
      </c>
      <c r="E12" s="588">
        <v>-427.49</v>
      </c>
      <c r="F12" s="587">
        <v>-422.48</v>
      </c>
      <c r="G12" s="587">
        <v>-358.08</v>
      </c>
      <c r="H12" s="589">
        <v>-4.9000000000000004</v>
      </c>
      <c r="I12" s="590">
        <v>-8.5</v>
      </c>
      <c r="J12" s="590">
        <v>-9.5</v>
      </c>
      <c r="K12" s="590">
        <v>-9.1</v>
      </c>
      <c r="L12" s="591">
        <v>-9.4</v>
      </c>
    </row>
    <row r="13" spans="2:12" s="80" customFormat="1" ht="13.5" thickTop="1" thickBot="1">
      <c r="B13" s="586" t="s">
        <v>213</v>
      </c>
      <c r="C13" s="587">
        <v>-193.61</v>
      </c>
      <c r="D13" s="588">
        <v>-52.58</v>
      </c>
      <c r="E13" s="588">
        <v>42.15</v>
      </c>
      <c r="F13" s="587">
        <v>-295.62</v>
      </c>
      <c r="G13" s="587">
        <v>12.28</v>
      </c>
      <c r="H13" s="589">
        <v>-5.6</v>
      </c>
      <c r="I13" s="590">
        <v>-1.3</v>
      </c>
      <c r="J13" s="590">
        <v>0.9</v>
      </c>
      <c r="K13" s="590">
        <v>-6.3</v>
      </c>
      <c r="L13" s="591">
        <v>0.3</v>
      </c>
    </row>
    <row r="14" spans="2:12" s="80" customFormat="1" ht="13.5" thickTop="1" thickBot="1">
      <c r="B14" s="592" t="s">
        <v>214</v>
      </c>
      <c r="C14" s="593">
        <v>-119.77</v>
      </c>
      <c r="D14" s="594">
        <v>-95.25</v>
      </c>
      <c r="E14" s="594">
        <v>-162.21</v>
      </c>
      <c r="F14" s="593">
        <v>-81.11</v>
      </c>
      <c r="G14" s="593">
        <v>-109</v>
      </c>
      <c r="H14" s="595">
        <v>-3.5</v>
      </c>
      <c r="I14" s="596">
        <v>-2.4</v>
      </c>
      <c r="J14" s="596">
        <v>-3.6</v>
      </c>
      <c r="K14" s="596">
        <v>-1.7</v>
      </c>
      <c r="L14" s="597">
        <v>-2.9</v>
      </c>
    </row>
    <row r="15" spans="2:12" s="80" customFormat="1" ht="13.5" thickTop="1" thickBot="1">
      <c r="B15" s="586" t="s">
        <v>215</v>
      </c>
      <c r="C15" s="598">
        <v>0.85</v>
      </c>
      <c r="D15" s="599">
        <v>0.77</v>
      </c>
      <c r="E15" s="599">
        <v>0.77</v>
      </c>
      <c r="F15" s="598">
        <v>0.77</v>
      </c>
      <c r="G15" s="598">
        <v>0.77</v>
      </c>
      <c r="H15" s="600"/>
      <c r="I15" s="601"/>
      <c r="J15" s="601"/>
      <c r="K15" s="601"/>
      <c r="L15" s="602"/>
    </row>
    <row r="16" spans="2:12" s="80" customFormat="1" ht="12.75" thickTop="1">
      <c r="B16" s="603" t="s">
        <v>293</v>
      </c>
      <c r="C16" s="604">
        <v>155.57</v>
      </c>
      <c r="D16" s="605">
        <v>248.27</v>
      </c>
      <c r="E16" s="605">
        <v>35.880000000000003</v>
      </c>
      <c r="F16" s="604">
        <v>451.58</v>
      </c>
      <c r="G16" s="604">
        <v>7.09</v>
      </c>
      <c r="H16" s="606">
        <v>4.5</v>
      </c>
      <c r="I16" s="607">
        <v>6.3</v>
      </c>
      <c r="J16" s="607">
        <v>0.8</v>
      </c>
      <c r="K16" s="607">
        <v>9.6999999999999993</v>
      </c>
      <c r="L16" s="608">
        <v>0.2</v>
      </c>
    </row>
    <row r="17" spans="2:12" s="80" customFormat="1" ht="10.5">
      <c r="B17" s="744" t="s">
        <v>294</v>
      </c>
      <c r="C17" s="744"/>
      <c r="D17" s="744"/>
      <c r="E17" s="744"/>
      <c r="F17" s="744"/>
      <c r="G17" s="744"/>
      <c r="H17" s="744"/>
      <c r="I17" s="744"/>
      <c r="J17" s="744"/>
      <c r="K17" s="744"/>
      <c r="L17" s="744"/>
    </row>
    <row r="18" spans="2:12">
      <c r="B18" s="73"/>
    </row>
    <row r="67" spans="3:10">
      <c r="C67" s="105"/>
      <c r="D67" s="105"/>
      <c r="E67" s="105"/>
      <c r="F67" s="105"/>
      <c r="G67" s="105"/>
      <c r="H67" s="105"/>
      <c r="I67" s="105"/>
      <c r="J67" s="105"/>
    </row>
    <row r="68" spans="3:10">
      <c r="C68" s="105"/>
      <c r="D68" s="105"/>
      <c r="E68" s="105"/>
      <c r="F68" s="105"/>
      <c r="G68" s="105"/>
      <c r="H68" s="105"/>
      <c r="I68" s="105"/>
      <c r="J68" s="105"/>
    </row>
    <row r="69" spans="3:10">
      <c r="C69" s="105"/>
      <c r="D69" s="105"/>
      <c r="E69" s="105"/>
      <c r="F69" s="105"/>
      <c r="G69" s="105"/>
      <c r="H69" s="105"/>
      <c r="I69" s="105"/>
      <c r="J69" s="105"/>
    </row>
    <row r="70" spans="3:10">
      <c r="C70" s="105"/>
      <c r="D70" s="105"/>
      <c r="E70" s="105"/>
      <c r="F70" s="105"/>
      <c r="G70" s="105"/>
      <c r="H70" s="105"/>
      <c r="I70" s="105"/>
      <c r="J70" s="105"/>
    </row>
    <row r="71" spans="3:10">
      <c r="C71" s="105"/>
      <c r="D71" s="105"/>
      <c r="E71" s="105"/>
      <c r="F71" s="105"/>
      <c r="G71" s="105"/>
      <c r="H71" s="105"/>
      <c r="I71" s="105"/>
      <c r="J71" s="105"/>
    </row>
    <row r="72" spans="3:10">
      <c r="C72" s="105"/>
      <c r="D72" s="105"/>
      <c r="E72" s="105"/>
      <c r="F72" s="105"/>
      <c r="G72" s="105"/>
      <c r="H72" s="105"/>
      <c r="I72" s="105"/>
      <c r="J72" s="105"/>
    </row>
    <row r="73" spans="3:10">
      <c r="C73" s="105"/>
      <c r="D73" s="105"/>
      <c r="E73" s="105"/>
      <c r="F73" s="105"/>
      <c r="G73" s="105"/>
      <c r="H73" s="105"/>
      <c r="I73" s="105"/>
      <c r="J73" s="105"/>
    </row>
    <row r="74" spans="3:10">
      <c r="C74" s="105"/>
      <c r="D74" s="105"/>
      <c r="E74" s="105"/>
      <c r="F74" s="105"/>
      <c r="G74" s="105"/>
      <c r="H74" s="105"/>
      <c r="I74" s="105"/>
      <c r="J74" s="105"/>
    </row>
    <row r="75" spans="3:10">
      <c r="C75" s="105"/>
      <c r="D75" s="105"/>
      <c r="E75" s="105"/>
      <c r="F75" s="105"/>
      <c r="G75" s="105"/>
      <c r="H75" s="105"/>
      <c r="I75" s="105"/>
      <c r="J75" s="105"/>
    </row>
    <row r="76" spans="3:10">
      <c r="C76" s="105"/>
      <c r="D76" s="105"/>
      <c r="E76" s="105"/>
      <c r="F76" s="105"/>
      <c r="G76" s="105"/>
      <c r="H76" s="105"/>
      <c r="I76" s="105"/>
      <c r="J76" s="105"/>
    </row>
    <row r="77" spans="3:10">
      <c r="C77" s="105"/>
      <c r="D77" s="105"/>
      <c r="E77" s="105"/>
      <c r="F77" s="105"/>
      <c r="G77" s="105"/>
      <c r="H77" s="105"/>
      <c r="I77" s="105"/>
      <c r="J77" s="105"/>
    </row>
    <row r="78" spans="3:10">
      <c r="C78" s="105"/>
      <c r="D78" s="105"/>
      <c r="E78" s="105"/>
      <c r="F78" s="105"/>
      <c r="G78" s="105"/>
      <c r="H78" s="105"/>
      <c r="I78" s="105"/>
      <c r="J78" s="105"/>
    </row>
    <row r="79" spans="3:10">
      <c r="C79" s="105"/>
      <c r="D79" s="105"/>
      <c r="E79" s="105"/>
      <c r="F79" s="105"/>
      <c r="G79" s="105"/>
      <c r="H79" s="105"/>
      <c r="I79" s="105"/>
      <c r="J79" s="105"/>
    </row>
    <row r="80" spans="3:10">
      <c r="C80" s="105"/>
      <c r="D80" s="105"/>
      <c r="E80" s="105"/>
      <c r="F80" s="105"/>
      <c r="G80" s="105"/>
      <c r="H80" s="105"/>
      <c r="I80" s="105"/>
      <c r="J80" s="105"/>
    </row>
    <row r="81" spans="3:10">
      <c r="C81" s="105"/>
      <c r="D81" s="105"/>
      <c r="E81" s="105"/>
      <c r="F81" s="105"/>
      <c r="G81" s="105"/>
      <c r="H81" s="105"/>
      <c r="I81" s="105"/>
      <c r="J81" s="105"/>
    </row>
    <row r="82" spans="3:10">
      <c r="C82" s="105"/>
      <c r="D82" s="105"/>
      <c r="E82" s="105"/>
      <c r="F82" s="105"/>
      <c r="G82" s="105"/>
      <c r="H82" s="105"/>
      <c r="I82" s="105"/>
      <c r="J82" s="105"/>
    </row>
    <row r="83" spans="3:10">
      <c r="C83" s="105"/>
      <c r="D83" s="105"/>
      <c r="E83" s="105"/>
      <c r="F83" s="105"/>
      <c r="G83" s="105"/>
      <c r="H83" s="105"/>
      <c r="I83" s="105"/>
      <c r="J83" s="105"/>
    </row>
    <row r="84" spans="3:10">
      <c r="C84" s="105"/>
      <c r="D84" s="105"/>
      <c r="E84" s="105"/>
      <c r="F84" s="105"/>
      <c r="G84" s="105"/>
      <c r="H84" s="105"/>
      <c r="I84" s="105"/>
      <c r="J84" s="105"/>
    </row>
    <row r="85" spans="3:10">
      <c r="C85" s="105"/>
      <c r="D85" s="105"/>
      <c r="E85" s="105"/>
      <c r="F85" s="105"/>
      <c r="G85" s="105"/>
      <c r="H85" s="105"/>
      <c r="I85" s="105"/>
      <c r="J85" s="105"/>
    </row>
    <row r="86" spans="3:10">
      <c r="C86" s="105"/>
      <c r="D86" s="105"/>
      <c r="E86" s="105"/>
      <c r="F86" s="105"/>
      <c r="G86" s="105"/>
      <c r="H86" s="105"/>
      <c r="I86" s="105"/>
      <c r="J86" s="105"/>
    </row>
    <row r="87" spans="3:10">
      <c r="C87" s="105"/>
      <c r="D87" s="105"/>
      <c r="E87" s="105"/>
      <c r="F87" s="105"/>
      <c r="G87" s="105"/>
      <c r="H87" s="105"/>
      <c r="I87" s="105"/>
      <c r="J87" s="105"/>
    </row>
    <row r="88" spans="3:10">
      <c r="C88" s="105"/>
      <c r="D88" s="105"/>
      <c r="E88" s="105"/>
      <c r="F88" s="105"/>
      <c r="G88" s="105"/>
      <c r="H88" s="105"/>
      <c r="I88" s="105"/>
      <c r="J88" s="105"/>
    </row>
    <row r="89" spans="3:10">
      <c r="C89" s="105"/>
      <c r="D89" s="105"/>
      <c r="E89" s="105"/>
      <c r="F89" s="105"/>
      <c r="G89" s="105"/>
      <c r="H89" s="105"/>
      <c r="I89" s="105"/>
      <c r="J89" s="105"/>
    </row>
    <row r="90" spans="3:10">
      <c r="C90" s="105"/>
      <c r="D90" s="105"/>
      <c r="E90" s="105"/>
      <c r="F90" s="105"/>
      <c r="G90" s="105"/>
      <c r="H90" s="105"/>
      <c r="I90" s="105"/>
      <c r="J90" s="105"/>
    </row>
    <row r="91" spans="3:10">
      <c r="C91" s="105"/>
      <c r="D91" s="105"/>
      <c r="E91" s="105"/>
      <c r="F91" s="105"/>
      <c r="G91" s="105"/>
      <c r="H91" s="105"/>
      <c r="I91" s="105"/>
      <c r="J91" s="105"/>
    </row>
    <row r="92" spans="3:10">
      <c r="C92" s="105"/>
      <c r="D92" s="105"/>
      <c r="E92" s="105"/>
      <c r="F92" s="105"/>
      <c r="G92" s="105"/>
      <c r="H92" s="105"/>
      <c r="I92" s="105"/>
      <c r="J92" s="105"/>
    </row>
    <row r="93" spans="3:10">
      <c r="C93" s="105"/>
      <c r="D93" s="105"/>
      <c r="E93" s="105"/>
      <c r="F93" s="105"/>
      <c r="G93" s="105"/>
      <c r="H93" s="105"/>
      <c r="I93" s="105"/>
      <c r="J93" s="105"/>
    </row>
  </sheetData>
  <mergeCells count="7">
    <mergeCell ref="B1:G1"/>
    <mergeCell ref="B3:G3"/>
    <mergeCell ref="H5:K5"/>
    <mergeCell ref="B17:L17"/>
    <mergeCell ref="C7:G7"/>
    <mergeCell ref="H7:L7"/>
    <mergeCell ref="C5:F5"/>
  </mergeCells>
  <hyperlinks>
    <hyperlink ref="B1:G1" location="Cuprins_ro!B4" display="I. Balanța de plăți a Republicii Moldova în trimestrul I 2023 (date provizorii)" xr:uid="{8445564C-0C90-4F8E-A6AC-313A90492C09}"/>
  </hyperlinks>
  <pageMargins left="0.7" right="0.7" top="0.75" bottom="0.75" header="0.3" footer="0.3"/>
  <pageSetup paperSize="9" orientation="portrait" horizontalDpi="300"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92EC-C407-40A6-8198-9C9A740D9EBF}">
  <dimension ref="B1:R30"/>
  <sheetViews>
    <sheetView showGridLines="0" showRowColHeaders="0" zoomScaleNormal="100" workbookViewId="0"/>
  </sheetViews>
  <sheetFormatPr defaultRowHeight="14.25"/>
  <cols>
    <col min="1" max="1" width="5.7109375" style="64" customWidth="1"/>
    <col min="2" max="2" width="48" style="64" customWidth="1"/>
    <col min="3" max="17" width="9.140625" style="64"/>
    <col min="18" max="18" width="9.140625" style="64" customWidth="1"/>
    <col min="19" max="16384" width="9.140625" style="64"/>
  </cols>
  <sheetData>
    <row r="1" spans="2:13">
      <c r="B1" s="730" t="s">
        <v>82</v>
      </c>
      <c r="C1" s="730"/>
      <c r="D1" s="730"/>
      <c r="E1" s="730"/>
      <c r="F1" s="730"/>
      <c r="G1" s="730"/>
      <c r="H1" s="730"/>
    </row>
    <row r="2" spans="2:13" ht="11.25" customHeight="1"/>
    <row r="3" spans="2:13">
      <c r="B3" s="688" t="s">
        <v>91</v>
      </c>
      <c r="C3" s="688"/>
      <c r="D3" s="688"/>
      <c r="E3" s="688"/>
      <c r="F3" s="688"/>
      <c r="G3" s="688"/>
      <c r="H3" s="688"/>
    </row>
    <row r="4" spans="2:13" ht="5.0999999999999996" customHeight="1">
      <c r="B4" s="89"/>
    </row>
    <row r="5" spans="2:13" ht="15.75" customHeight="1" thickBot="1">
      <c r="B5" s="754"/>
      <c r="C5" s="748">
        <v>2023</v>
      </c>
      <c r="D5" s="742"/>
      <c r="E5" s="742"/>
      <c r="F5" s="742"/>
      <c r="G5" s="742"/>
      <c r="H5" s="742"/>
      <c r="I5" s="742"/>
      <c r="J5" s="749"/>
      <c r="K5" s="112">
        <v>2024</v>
      </c>
      <c r="L5" s="113"/>
    </row>
    <row r="6" spans="2:13" s="498" customFormat="1" ht="12.75" thickBot="1">
      <c r="B6" s="754"/>
      <c r="C6" s="751" t="s">
        <v>0</v>
      </c>
      <c r="D6" s="752"/>
      <c r="E6" s="751" t="s">
        <v>1</v>
      </c>
      <c r="F6" s="752"/>
      <c r="G6" s="751" t="s">
        <v>2</v>
      </c>
      <c r="H6" s="752"/>
      <c r="I6" s="751" t="s">
        <v>3</v>
      </c>
      <c r="J6" s="752"/>
      <c r="K6" s="751" t="s">
        <v>0</v>
      </c>
      <c r="L6" s="753"/>
    </row>
    <row r="7" spans="2:13" s="498" customFormat="1" ht="12.75" thickBot="1">
      <c r="B7" s="755"/>
      <c r="C7" s="499" t="s">
        <v>277</v>
      </c>
      <c r="D7" s="500" t="s">
        <v>278</v>
      </c>
      <c r="E7" s="501" t="s">
        <v>277</v>
      </c>
      <c r="F7" s="501" t="s">
        <v>278</v>
      </c>
      <c r="G7" s="501" t="s">
        <v>277</v>
      </c>
      <c r="H7" s="502" t="s">
        <v>278</v>
      </c>
      <c r="I7" s="503" t="s">
        <v>277</v>
      </c>
      <c r="J7" s="503" t="s">
        <v>278</v>
      </c>
      <c r="K7" s="504" t="s">
        <v>277</v>
      </c>
      <c r="L7" s="503" t="s">
        <v>278</v>
      </c>
      <c r="M7" s="505"/>
    </row>
    <row r="8" spans="2:13" s="174" customFormat="1" ht="13.5" thickTop="1" thickBot="1">
      <c r="B8" s="117" t="s">
        <v>291</v>
      </c>
      <c r="C8" s="118">
        <v>202.68</v>
      </c>
      <c r="D8" s="119">
        <v>63.55</v>
      </c>
      <c r="E8" s="118">
        <v>138.77000000000001</v>
      </c>
      <c r="F8" s="118">
        <v>80.650000000000006</v>
      </c>
      <c r="G8" s="118">
        <v>185.02</v>
      </c>
      <c r="H8" s="118">
        <v>79.28</v>
      </c>
      <c r="I8" s="118">
        <v>149.69999999999999</v>
      </c>
      <c r="J8" s="118">
        <v>36.43</v>
      </c>
      <c r="K8" s="57">
        <v>117.11</v>
      </c>
      <c r="L8" s="118">
        <v>69.87</v>
      </c>
      <c r="M8" s="506"/>
    </row>
    <row r="9" spans="2:13" s="174" customFormat="1" ht="13.5" thickTop="1" thickBot="1">
      <c r="B9" s="121" t="s">
        <v>295</v>
      </c>
      <c r="C9" s="59">
        <v>19.39</v>
      </c>
      <c r="D9" s="59">
        <v>19.73</v>
      </c>
      <c r="E9" s="59">
        <v>18.809999999999999</v>
      </c>
      <c r="F9" s="59">
        <v>20.87</v>
      </c>
      <c r="G9" s="59">
        <v>16.350000000000001</v>
      </c>
      <c r="H9" s="59">
        <v>18.11</v>
      </c>
      <c r="I9" s="59">
        <v>15.11</v>
      </c>
      <c r="J9" s="59">
        <v>11.68</v>
      </c>
      <c r="K9" s="125">
        <v>10.29</v>
      </c>
      <c r="L9" s="59">
        <v>17.88</v>
      </c>
      <c r="M9" s="506"/>
    </row>
    <row r="10" spans="2:13" s="174" customFormat="1" ht="13.5" thickTop="1" thickBot="1">
      <c r="B10" s="121" t="s">
        <v>296</v>
      </c>
      <c r="C10" s="59">
        <v>183.29</v>
      </c>
      <c r="D10" s="59">
        <v>43.82</v>
      </c>
      <c r="E10" s="59">
        <v>119.96</v>
      </c>
      <c r="F10" s="59">
        <v>59.78</v>
      </c>
      <c r="G10" s="59">
        <v>168.67</v>
      </c>
      <c r="H10" s="59">
        <v>61.17</v>
      </c>
      <c r="I10" s="59">
        <v>134.59</v>
      </c>
      <c r="J10" s="59">
        <v>24.75</v>
      </c>
      <c r="K10" s="125">
        <v>106.82</v>
      </c>
      <c r="L10" s="59">
        <v>51.99</v>
      </c>
      <c r="M10" s="506"/>
    </row>
    <row r="11" spans="2:13" s="174" customFormat="1" ht="25.5" thickTop="1" thickBot="1">
      <c r="B11" s="122" t="s">
        <v>297</v>
      </c>
      <c r="C11" s="60">
        <v>41.43</v>
      </c>
      <c r="D11" s="60">
        <v>15.74</v>
      </c>
      <c r="E11" s="60">
        <v>22.67</v>
      </c>
      <c r="F11" s="60">
        <v>17.38</v>
      </c>
      <c r="G11" s="60">
        <v>11.13</v>
      </c>
      <c r="H11" s="60">
        <v>6.2</v>
      </c>
      <c r="I11" s="60">
        <v>4.79</v>
      </c>
      <c r="J11" s="60">
        <v>0.56999999999999995</v>
      </c>
      <c r="K11" s="126">
        <v>6.35</v>
      </c>
      <c r="L11" s="60">
        <v>9.75</v>
      </c>
      <c r="M11" s="506"/>
    </row>
    <row r="12" spans="2:13" s="174" customFormat="1" ht="13.5" thickTop="1" thickBot="1">
      <c r="B12" s="122" t="s">
        <v>298</v>
      </c>
      <c r="C12" s="60">
        <v>99.74</v>
      </c>
      <c r="D12" s="61"/>
      <c r="E12" s="60">
        <v>67.209999999999994</v>
      </c>
      <c r="F12" s="61"/>
      <c r="G12" s="60">
        <v>125.67</v>
      </c>
      <c r="H12" s="61"/>
      <c r="I12" s="60">
        <v>98.86</v>
      </c>
      <c r="J12" s="61"/>
      <c r="K12" s="126">
        <v>68.89</v>
      </c>
      <c r="L12" s="61"/>
      <c r="M12" s="506"/>
    </row>
    <row r="13" spans="2:13" s="174" customFormat="1" ht="12.75" thickTop="1">
      <c r="B13" s="123" t="s">
        <v>299</v>
      </c>
      <c r="C13" s="120">
        <v>42.12</v>
      </c>
      <c r="D13" s="120">
        <v>28.08</v>
      </c>
      <c r="E13" s="120">
        <v>30.08</v>
      </c>
      <c r="F13" s="120">
        <v>42.4</v>
      </c>
      <c r="G13" s="120">
        <v>31.87</v>
      </c>
      <c r="H13" s="120">
        <v>54.97</v>
      </c>
      <c r="I13" s="120">
        <v>30.94</v>
      </c>
      <c r="J13" s="120">
        <v>24.18</v>
      </c>
      <c r="K13" s="124">
        <v>31.58</v>
      </c>
      <c r="L13" s="120">
        <v>42.24</v>
      </c>
      <c r="M13" s="506"/>
    </row>
    <row r="15" spans="2:13" s="174" customFormat="1" ht="12">
      <c r="B15" s="750" t="s">
        <v>300</v>
      </c>
      <c r="C15" s="750"/>
      <c r="D15" s="750"/>
      <c r="E15" s="750"/>
      <c r="F15" s="750"/>
      <c r="G15" s="750"/>
      <c r="H15" s="750"/>
      <c r="I15" s="750"/>
      <c r="J15" s="750"/>
      <c r="K15" s="750"/>
      <c r="L15" s="750"/>
    </row>
    <row r="19" spans="3:18">
      <c r="C19" s="90"/>
      <c r="D19" s="90"/>
      <c r="E19" s="90"/>
      <c r="F19" s="90"/>
      <c r="G19" s="90"/>
      <c r="H19" s="90"/>
      <c r="I19" s="90"/>
      <c r="J19" s="90"/>
      <c r="K19" s="90"/>
      <c r="L19" s="90"/>
      <c r="M19" s="90"/>
      <c r="N19" s="90"/>
      <c r="O19" s="90"/>
      <c r="P19" s="90"/>
      <c r="Q19" s="90"/>
      <c r="R19" s="90"/>
    </row>
    <row r="20" spans="3:18">
      <c r="C20" s="90"/>
      <c r="D20" s="90"/>
      <c r="E20" s="90"/>
      <c r="F20" s="90"/>
      <c r="G20" s="90"/>
      <c r="H20" s="90"/>
      <c r="I20" s="90"/>
      <c r="J20" s="90"/>
      <c r="K20" s="90"/>
      <c r="L20" s="90"/>
      <c r="M20" s="90"/>
      <c r="N20" s="90"/>
      <c r="O20" s="90"/>
      <c r="P20" s="90"/>
      <c r="Q20" s="90"/>
      <c r="R20" s="90"/>
    </row>
    <row r="21" spans="3:18">
      <c r="C21" s="90"/>
      <c r="D21" s="90"/>
      <c r="E21" s="90"/>
      <c r="F21" s="90"/>
      <c r="G21" s="90"/>
      <c r="H21" s="90"/>
      <c r="I21" s="90"/>
      <c r="J21" s="90"/>
      <c r="K21" s="90"/>
      <c r="L21" s="90"/>
      <c r="M21" s="90"/>
      <c r="N21" s="90"/>
      <c r="O21" s="90"/>
      <c r="P21" s="90"/>
      <c r="Q21" s="90"/>
      <c r="R21" s="90"/>
    </row>
    <row r="22" spans="3:18">
      <c r="C22" s="90"/>
      <c r="D22" s="90"/>
      <c r="E22" s="90"/>
      <c r="F22" s="90"/>
      <c r="G22" s="90"/>
      <c r="H22" s="90"/>
      <c r="I22" s="90"/>
      <c r="J22" s="90"/>
      <c r="K22" s="90"/>
      <c r="L22" s="90"/>
      <c r="M22" s="90"/>
      <c r="N22" s="90"/>
      <c r="O22" s="90"/>
      <c r="P22" s="90"/>
      <c r="Q22" s="90"/>
      <c r="R22" s="90"/>
    </row>
    <row r="23" spans="3:18">
      <c r="C23" s="90"/>
      <c r="D23" s="90"/>
      <c r="E23" s="90"/>
      <c r="F23" s="90"/>
      <c r="G23" s="90"/>
      <c r="H23" s="90"/>
      <c r="I23" s="90"/>
      <c r="J23" s="90"/>
      <c r="K23" s="90"/>
      <c r="L23" s="90"/>
      <c r="M23" s="90"/>
      <c r="N23" s="90"/>
      <c r="O23" s="90"/>
      <c r="P23" s="90"/>
      <c r="Q23" s="90"/>
      <c r="R23" s="90"/>
    </row>
    <row r="24" spans="3:18">
      <c r="C24" s="90"/>
      <c r="D24" s="90"/>
      <c r="E24" s="90"/>
      <c r="F24" s="90"/>
      <c r="G24" s="90"/>
      <c r="H24" s="90"/>
      <c r="I24" s="90"/>
      <c r="J24" s="90"/>
      <c r="K24" s="90"/>
      <c r="L24" s="90"/>
      <c r="M24" s="90"/>
      <c r="N24" s="90"/>
      <c r="O24" s="90"/>
      <c r="P24" s="90"/>
      <c r="Q24" s="90"/>
      <c r="R24" s="90"/>
    </row>
    <row r="25" spans="3:18">
      <c r="C25" s="90"/>
      <c r="D25" s="90"/>
      <c r="E25" s="90"/>
      <c r="F25" s="90"/>
      <c r="G25" s="90"/>
      <c r="H25" s="90"/>
      <c r="I25" s="90"/>
      <c r="J25" s="90"/>
      <c r="K25" s="90"/>
      <c r="L25" s="90"/>
      <c r="M25" s="90"/>
      <c r="N25" s="90"/>
      <c r="O25" s="90"/>
      <c r="P25" s="90"/>
      <c r="Q25" s="90"/>
      <c r="R25" s="90"/>
    </row>
    <row r="26" spans="3:18">
      <c r="C26" s="90"/>
      <c r="D26" s="90"/>
      <c r="E26" s="90"/>
      <c r="F26" s="90"/>
      <c r="G26" s="90"/>
      <c r="H26" s="90"/>
      <c r="I26" s="90"/>
      <c r="J26" s="90"/>
      <c r="K26" s="90"/>
      <c r="L26" s="90"/>
      <c r="M26" s="90"/>
      <c r="N26" s="90"/>
      <c r="O26" s="90"/>
      <c r="P26" s="90"/>
      <c r="Q26" s="90"/>
      <c r="R26" s="90"/>
    </row>
    <row r="27" spans="3:18">
      <c r="C27" s="90"/>
      <c r="D27" s="90"/>
      <c r="E27" s="90"/>
      <c r="F27" s="90"/>
      <c r="G27" s="90"/>
      <c r="H27" s="90"/>
      <c r="I27" s="90"/>
      <c r="J27" s="90"/>
      <c r="K27" s="90"/>
      <c r="L27" s="90"/>
      <c r="M27" s="90"/>
      <c r="N27" s="90"/>
      <c r="O27" s="90"/>
      <c r="P27" s="90"/>
      <c r="Q27" s="90"/>
      <c r="R27" s="90"/>
    </row>
    <row r="28" spans="3:18">
      <c r="C28" s="90"/>
      <c r="D28" s="90"/>
      <c r="E28" s="90"/>
      <c r="F28" s="90"/>
      <c r="G28" s="90"/>
      <c r="H28" s="90"/>
      <c r="I28" s="90"/>
      <c r="J28" s="90"/>
      <c r="K28" s="90"/>
      <c r="L28" s="90"/>
      <c r="M28" s="90"/>
      <c r="N28" s="90"/>
      <c r="O28" s="90"/>
      <c r="P28" s="90"/>
      <c r="Q28" s="90"/>
      <c r="R28" s="90"/>
    </row>
    <row r="29" spans="3:18">
      <c r="C29" s="90"/>
      <c r="D29" s="90"/>
      <c r="E29" s="90"/>
      <c r="F29" s="90"/>
      <c r="G29" s="90"/>
      <c r="H29" s="90"/>
      <c r="I29" s="90"/>
      <c r="J29" s="90"/>
      <c r="K29" s="90"/>
      <c r="L29" s="90"/>
      <c r="M29" s="90"/>
      <c r="N29" s="90"/>
      <c r="O29" s="90"/>
      <c r="P29" s="90"/>
      <c r="Q29" s="90"/>
      <c r="R29" s="90"/>
    </row>
    <row r="30" spans="3:18">
      <c r="C30" s="90"/>
      <c r="D30" s="90"/>
      <c r="E30" s="90"/>
      <c r="F30" s="90"/>
      <c r="G30" s="90"/>
      <c r="H30" s="90"/>
      <c r="I30" s="90"/>
      <c r="J30" s="90"/>
      <c r="K30" s="90"/>
      <c r="L30" s="90"/>
      <c r="M30" s="90"/>
      <c r="N30" s="90"/>
      <c r="O30" s="90"/>
      <c r="P30" s="90"/>
      <c r="Q30" s="90"/>
      <c r="R30" s="90"/>
    </row>
  </sheetData>
  <mergeCells count="10">
    <mergeCell ref="B1:H1"/>
    <mergeCell ref="B3:H3"/>
    <mergeCell ref="B15:L15"/>
    <mergeCell ref="C5:J5"/>
    <mergeCell ref="I6:J6"/>
    <mergeCell ref="K6:L6"/>
    <mergeCell ref="B5:B7"/>
    <mergeCell ref="C6:D6"/>
    <mergeCell ref="E6:F6"/>
    <mergeCell ref="G6:H6"/>
  </mergeCells>
  <hyperlinks>
    <hyperlink ref="B1:H1" location="Cuprins_ro!B4" display="I. Balanța de plăți a Republicii Moldova în trimestrul I 2023 (date provizorii)" xr:uid="{E0D3BF06-00E8-4B4A-8195-604071F454E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C841-6EBD-4993-9661-CC42B5B5BE15}">
  <sheetPr codeName="Sheet24"/>
  <dimension ref="B1:M57"/>
  <sheetViews>
    <sheetView showGridLines="0" showRowColHeaders="0" showZeros="0" zoomScaleNormal="100" workbookViewId="0"/>
  </sheetViews>
  <sheetFormatPr defaultColWidth="9.140625" defaultRowHeight="12.75"/>
  <cols>
    <col min="1" max="1" width="5.7109375" style="106" customWidth="1"/>
    <col min="2" max="2" width="32.7109375" style="106" customWidth="1"/>
    <col min="3" max="4" width="12.7109375" style="106" customWidth="1"/>
    <col min="5" max="5" width="7.85546875" style="106" customWidth="1"/>
    <col min="6" max="6" width="12.42578125" style="106" customWidth="1"/>
    <col min="7" max="8" width="14.42578125" style="106" customWidth="1"/>
    <col min="9" max="9" width="13" style="106" customWidth="1"/>
    <col min="10" max="12" width="7.85546875" style="106" customWidth="1"/>
    <col min="13" max="16384" width="9.140625" style="106"/>
  </cols>
  <sheetData>
    <row r="1" spans="2:13" s="64" customFormat="1" ht="14.25">
      <c r="B1" s="730" t="s">
        <v>82</v>
      </c>
      <c r="C1" s="730"/>
      <c r="D1" s="730"/>
      <c r="E1" s="730"/>
      <c r="F1" s="730"/>
      <c r="G1" s="730"/>
      <c r="H1" s="730"/>
      <c r="I1" s="730"/>
      <c r="J1" s="730"/>
      <c r="K1" s="730"/>
      <c r="L1" s="100"/>
    </row>
    <row r="2" spans="2:13" ht="11.25" customHeight="1">
      <c r="B2" s="756"/>
      <c r="C2" s="757"/>
      <c r="D2" s="758"/>
      <c r="E2" s="758"/>
      <c r="F2" s="758"/>
      <c r="G2" s="64"/>
      <c r="H2" s="64"/>
      <c r="I2" s="64"/>
    </row>
    <row r="3" spans="2:13" s="507" customFormat="1" ht="14.25">
      <c r="B3" s="669" t="s">
        <v>93</v>
      </c>
      <c r="C3" s="669"/>
      <c r="D3" s="669"/>
      <c r="E3" s="669"/>
      <c r="F3" s="669"/>
      <c r="G3" s="669"/>
      <c r="H3" s="669"/>
      <c r="I3" s="669"/>
      <c r="J3" s="669"/>
      <c r="K3" s="669"/>
      <c r="L3" s="669"/>
      <c r="M3" s="669"/>
    </row>
    <row r="4" spans="2:13" ht="5.0999999999999996" customHeight="1">
      <c r="B4" s="107"/>
      <c r="C4" s="108"/>
      <c r="D4" s="79"/>
      <c r="E4" s="79"/>
      <c r="F4" s="79"/>
      <c r="G4" s="79"/>
      <c r="H4" s="79"/>
      <c r="I4" s="79"/>
    </row>
    <row r="5" spans="2:13" s="254" customFormat="1" ht="14.25">
      <c r="B5" s="251" t="s">
        <v>94</v>
      </c>
      <c r="C5" s="251"/>
      <c r="D5" s="251"/>
      <c r="E5" s="251"/>
      <c r="F5" s="251"/>
      <c r="G5" s="251"/>
      <c r="H5" s="251"/>
      <c r="I5" s="251"/>
      <c r="J5" s="252"/>
      <c r="K5" s="252"/>
      <c r="L5" s="252"/>
      <c r="M5" s="253"/>
    </row>
    <row r="10" spans="2:13" ht="14.25">
      <c r="M10" s="66"/>
    </row>
    <row r="21" spans="2:12" ht="61.5" customHeight="1"/>
    <row r="28" spans="2:12">
      <c r="B28" s="109"/>
    </row>
    <row r="29" spans="2:12" s="509" customFormat="1" ht="12">
      <c r="B29" s="508"/>
      <c r="C29" s="133" t="s">
        <v>301</v>
      </c>
      <c r="D29" s="133" t="s">
        <v>302</v>
      </c>
      <c r="G29" s="510"/>
      <c r="H29" s="133" t="s">
        <v>301</v>
      </c>
      <c r="I29" s="133" t="s">
        <v>302</v>
      </c>
    </row>
    <row r="30" spans="2:12" s="511" customFormat="1" ht="10.5">
      <c r="B30" s="48" t="s">
        <v>303</v>
      </c>
      <c r="C30" s="49">
        <v>0</v>
      </c>
      <c r="D30" s="97">
        <v>1</v>
      </c>
      <c r="E30" s="110"/>
      <c r="F30" s="110"/>
      <c r="G30" s="134" t="s">
        <v>304</v>
      </c>
      <c r="H30" s="97">
        <v>0.8</v>
      </c>
      <c r="I30" s="97">
        <v>0.3</v>
      </c>
      <c r="L30" s="110"/>
    </row>
    <row r="31" spans="2:12" s="110" customFormat="1" ht="10.5">
      <c r="B31" s="48" t="s">
        <v>305</v>
      </c>
      <c r="C31" s="49">
        <v>51.67</v>
      </c>
      <c r="D31" s="49">
        <v>54.17</v>
      </c>
      <c r="G31" s="134" t="s">
        <v>306</v>
      </c>
      <c r="H31" s="97">
        <v>135.33000000000001</v>
      </c>
      <c r="I31" s="97">
        <v>112.80000000000001</v>
      </c>
    </row>
    <row r="32" spans="2:12" s="110" customFormat="1" ht="10.5">
      <c r="B32" s="48" t="s">
        <v>307</v>
      </c>
      <c r="C32" s="49">
        <v>13.58</v>
      </c>
      <c r="D32" s="49">
        <v>8.7200000000000006</v>
      </c>
    </row>
    <row r="33" spans="2:13" s="512" customFormat="1" ht="10.5">
      <c r="B33" s="48" t="s">
        <v>308</v>
      </c>
      <c r="C33" s="49">
        <v>41.39</v>
      </c>
      <c r="D33" s="49">
        <v>19.87</v>
      </c>
      <c r="E33" s="110"/>
      <c r="F33" s="110"/>
      <c r="G33" s="110"/>
      <c r="H33" s="110"/>
      <c r="I33" s="110"/>
    </row>
    <row r="34" spans="2:13" s="512" customFormat="1" ht="10.5">
      <c r="B34" s="48" t="s">
        <v>309</v>
      </c>
      <c r="C34" s="49">
        <v>29.49</v>
      </c>
      <c r="D34" s="49">
        <v>29.34</v>
      </c>
      <c r="E34" s="110"/>
      <c r="F34" s="110"/>
      <c r="G34" s="110"/>
      <c r="H34" s="110"/>
      <c r="I34" s="110"/>
    </row>
    <row r="35" spans="2:13" s="110" customFormat="1" ht="10.5">
      <c r="B35" s="48" t="s">
        <v>213</v>
      </c>
      <c r="C35" s="49">
        <v>136.13</v>
      </c>
      <c r="D35" s="49">
        <v>113.1</v>
      </c>
    </row>
    <row r="37" spans="2:13" s="110" customFormat="1">
      <c r="C37" s="106"/>
      <c r="D37" s="106"/>
      <c r="E37" s="106"/>
      <c r="F37" s="106"/>
      <c r="G37" s="106"/>
      <c r="H37" s="106"/>
      <c r="I37" s="106"/>
      <c r="J37" s="106"/>
      <c r="K37" s="106"/>
      <c r="L37" s="106"/>
      <c r="M37" s="106"/>
    </row>
    <row r="38" spans="2:13" s="110" customFormat="1">
      <c r="C38" s="106"/>
      <c r="D38" s="106"/>
      <c r="E38" s="106"/>
      <c r="F38" s="106"/>
      <c r="G38" s="106"/>
      <c r="H38" s="106"/>
      <c r="I38" s="106"/>
      <c r="J38" s="106"/>
      <c r="K38" s="106"/>
      <c r="L38" s="106"/>
      <c r="M38" s="106"/>
    </row>
    <row r="39" spans="2:13" s="110" customFormat="1">
      <c r="C39" s="106"/>
      <c r="D39" s="106"/>
      <c r="E39" s="106"/>
      <c r="F39" s="106"/>
      <c r="G39" s="106"/>
      <c r="H39" s="106"/>
      <c r="I39" s="106"/>
      <c r="J39" s="106"/>
      <c r="K39" s="106"/>
      <c r="L39" s="106"/>
      <c r="M39" s="106"/>
    </row>
    <row r="40" spans="2:13">
      <c r="F40" s="111"/>
      <c r="G40" s="111"/>
      <c r="H40" s="111"/>
    </row>
    <row r="41" spans="2:13">
      <c r="E41" s="111"/>
      <c r="F41" s="111"/>
      <c r="G41" s="111"/>
      <c r="H41" s="111"/>
      <c r="I41" s="111"/>
    </row>
    <row r="42" spans="2:13">
      <c r="E42" s="111"/>
      <c r="F42" s="111"/>
      <c r="G42" s="111"/>
      <c r="H42" s="111"/>
      <c r="I42" s="111"/>
    </row>
    <row r="43" spans="2:13">
      <c r="E43" s="111"/>
      <c r="F43" s="111"/>
      <c r="G43" s="111"/>
      <c r="H43" s="111"/>
      <c r="I43" s="111"/>
    </row>
    <row r="44" spans="2:13">
      <c r="E44" s="111"/>
      <c r="F44" s="111"/>
      <c r="G44" s="111"/>
      <c r="H44" s="111"/>
      <c r="I44" s="111"/>
    </row>
    <row r="45" spans="2:13">
      <c r="E45" s="111"/>
      <c r="F45" s="111"/>
      <c r="G45" s="111"/>
      <c r="H45" s="111"/>
      <c r="I45" s="111"/>
    </row>
    <row r="46" spans="2:13">
      <c r="E46" s="111"/>
      <c r="F46" s="111"/>
      <c r="G46" s="111"/>
      <c r="H46" s="111"/>
      <c r="I46" s="111"/>
    </row>
    <row r="47" spans="2:13">
      <c r="C47" s="111"/>
      <c r="D47" s="111"/>
      <c r="E47" s="111"/>
      <c r="F47" s="111"/>
      <c r="G47" s="111"/>
      <c r="H47" s="111"/>
      <c r="I47" s="111"/>
      <c r="J47" s="111"/>
      <c r="K47" s="111"/>
      <c r="L47" s="111"/>
      <c r="M47" s="111"/>
    </row>
    <row r="48" spans="2:13">
      <c r="C48" s="111"/>
      <c r="D48" s="111"/>
      <c r="E48" s="111"/>
      <c r="F48" s="111"/>
      <c r="G48" s="111"/>
      <c r="H48" s="111"/>
      <c r="I48" s="111"/>
      <c r="J48" s="111"/>
      <c r="K48" s="111"/>
      <c r="L48" s="111"/>
      <c r="M48" s="111"/>
    </row>
    <row r="49" spans="3:13">
      <c r="C49" s="111"/>
      <c r="D49" s="111"/>
      <c r="E49" s="111"/>
      <c r="F49" s="111"/>
      <c r="G49" s="111"/>
      <c r="H49" s="111"/>
      <c r="I49" s="111"/>
      <c r="J49" s="111"/>
      <c r="K49" s="111"/>
      <c r="L49" s="111"/>
      <c r="M49" s="111"/>
    </row>
    <row r="50" spans="3:13">
      <c r="C50" s="111"/>
      <c r="D50" s="111"/>
      <c r="E50" s="111"/>
      <c r="F50" s="111"/>
      <c r="G50" s="111"/>
      <c r="H50" s="111"/>
      <c r="I50" s="111"/>
      <c r="J50" s="111"/>
      <c r="K50" s="111"/>
      <c r="L50" s="111"/>
      <c r="M50" s="111"/>
    </row>
    <row r="51" spans="3:13">
      <c r="C51" s="111"/>
      <c r="D51" s="111"/>
      <c r="E51" s="111"/>
      <c r="I51" s="111"/>
      <c r="J51" s="111"/>
      <c r="K51" s="111"/>
      <c r="L51" s="111"/>
      <c r="M51" s="111"/>
    </row>
    <row r="52" spans="3:13">
      <c r="C52" s="111"/>
      <c r="D52" s="111"/>
      <c r="J52" s="111"/>
      <c r="K52" s="111"/>
      <c r="L52" s="111"/>
      <c r="M52" s="111"/>
    </row>
    <row r="53" spans="3:13">
      <c r="C53" s="111"/>
      <c r="D53" s="111"/>
      <c r="J53" s="111"/>
      <c r="K53" s="111"/>
      <c r="L53" s="111"/>
      <c r="M53" s="111"/>
    </row>
    <row r="54" spans="3:13">
      <c r="C54" s="111"/>
      <c r="D54" s="111"/>
      <c r="J54" s="111"/>
      <c r="K54" s="111"/>
      <c r="L54" s="111"/>
      <c r="M54" s="111"/>
    </row>
    <row r="55" spans="3:13">
      <c r="C55" s="111"/>
      <c r="D55" s="111"/>
      <c r="J55" s="111"/>
      <c r="K55" s="111"/>
      <c r="L55" s="111"/>
      <c r="M55" s="111"/>
    </row>
    <row r="56" spans="3:13">
      <c r="C56" s="111"/>
      <c r="D56" s="111"/>
      <c r="J56" s="111"/>
      <c r="K56" s="111"/>
      <c r="L56" s="111"/>
      <c r="M56" s="111"/>
    </row>
    <row r="57" spans="3:13">
      <c r="C57" s="111"/>
      <c r="D57" s="111"/>
      <c r="J57" s="111"/>
      <c r="K57" s="111"/>
      <c r="L57" s="111"/>
      <c r="M57" s="111"/>
    </row>
  </sheetData>
  <mergeCells count="3">
    <mergeCell ref="B1:K1"/>
    <mergeCell ref="B2:F2"/>
    <mergeCell ref="B3:M3"/>
  </mergeCells>
  <hyperlinks>
    <hyperlink ref="B1:K1" location="Cuprins_ro!B4" display="I. Balanța de plăți a Republicii Moldova în trimestrul I 2023 (date provizorii)" xr:uid="{7B28EB4B-F89B-4E1B-945E-50397546B54B}"/>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13E-E4C4-4461-879A-BDB6A9F80688}">
  <dimension ref="A1:N40"/>
  <sheetViews>
    <sheetView showGridLines="0" showRowColHeaders="0" zoomScaleNormal="100" workbookViewId="0"/>
  </sheetViews>
  <sheetFormatPr defaultColWidth="9.140625" defaultRowHeight="11.25" customHeight="1"/>
  <cols>
    <col min="1" max="1" width="5.7109375" style="80" customWidth="1"/>
    <col min="2" max="2" width="42.28515625" style="80" customWidth="1"/>
    <col min="3" max="3" width="9.140625" style="80" customWidth="1"/>
    <col min="4" max="6" width="9.140625" style="80"/>
    <col min="7" max="7" width="9.7109375" style="80" customWidth="1"/>
    <col min="8" max="8" width="8.7109375" style="80" customWidth="1"/>
    <col min="9" max="9" width="9.140625" style="80" customWidth="1"/>
    <col min="10" max="16384" width="9.140625" style="80"/>
  </cols>
  <sheetData>
    <row r="1" spans="1:14" s="64" customFormat="1" ht="14.25">
      <c r="A1" s="79"/>
      <c r="B1" s="730" t="s">
        <v>82</v>
      </c>
      <c r="C1" s="730"/>
      <c r="D1" s="730"/>
      <c r="E1" s="730"/>
      <c r="F1" s="730"/>
      <c r="G1" s="730"/>
      <c r="H1" s="730"/>
      <c r="I1" s="730"/>
    </row>
    <row r="3" spans="1:14" s="64" customFormat="1" ht="30" customHeight="1">
      <c r="B3" s="739" t="s">
        <v>95</v>
      </c>
      <c r="C3" s="759"/>
      <c r="D3" s="759"/>
      <c r="E3" s="759"/>
      <c r="F3" s="759"/>
      <c r="G3" s="759"/>
      <c r="H3" s="759"/>
      <c r="I3" s="759"/>
    </row>
    <row r="4" spans="1:14" ht="5.0999999999999996" customHeight="1">
      <c r="B4" s="81"/>
      <c r="C4" s="81"/>
      <c r="D4" s="81"/>
      <c r="E4" s="81"/>
      <c r="F4" s="81"/>
      <c r="G4" s="81"/>
      <c r="H4" s="81"/>
      <c r="I4" s="81"/>
    </row>
    <row r="5" spans="1:14" s="257" customFormat="1" ht="14.25">
      <c r="B5" s="760" t="s">
        <v>96</v>
      </c>
      <c r="C5" s="760"/>
      <c r="D5" s="760"/>
      <c r="E5" s="760"/>
      <c r="F5" s="760"/>
      <c r="G5" s="760"/>
      <c r="H5" s="760"/>
      <c r="I5" s="761"/>
    </row>
    <row r="6" spans="1:14" ht="11.25" customHeight="1">
      <c r="B6" s="82"/>
    </row>
    <row r="10" spans="1:14" ht="11.25" customHeight="1">
      <c r="N10" s="64"/>
    </row>
    <row r="19" spans="2:5" ht="11.25" customHeight="1">
      <c r="E19" s="83"/>
    </row>
    <row r="20" spans="2:5" ht="11.25" customHeight="1">
      <c r="E20" s="83"/>
    </row>
    <row r="21" spans="2:5" ht="11.25" customHeight="1">
      <c r="E21" s="83"/>
    </row>
    <row r="22" spans="2:5" ht="11.25" customHeight="1">
      <c r="E22" s="83"/>
    </row>
    <row r="23" spans="2:5" ht="11.25" customHeight="1">
      <c r="E23" s="84"/>
    </row>
    <row r="24" spans="2:5" ht="11.25" customHeight="1">
      <c r="E24" s="84"/>
    </row>
    <row r="25" spans="2:5" ht="11.25" customHeight="1">
      <c r="E25" s="85"/>
    </row>
    <row r="26" spans="2:5" ht="11.25" customHeight="1">
      <c r="E26" s="86"/>
    </row>
    <row r="31" spans="2:5" ht="10.5">
      <c r="B31" s="48" t="s">
        <v>310</v>
      </c>
      <c r="C31" s="135">
        <v>0.4</v>
      </c>
      <c r="E31" s="87"/>
    </row>
    <row r="32" spans="2:5" ht="10.5">
      <c r="B32" s="48" t="s">
        <v>311</v>
      </c>
      <c r="C32" s="135">
        <v>0.27100000000000002</v>
      </c>
      <c r="E32" s="87"/>
    </row>
    <row r="33" spans="2:6" ht="10.5">
      <c r="B33" s="48" t="s">
        <v>312</v>
      </c>
      <c r="C33" s="135">
        <v>0.184</v>
      </c>
      <c r="E33" s="87"/>
      <c r="F33" s="87"/>
    </row>
    <row r="34" spans="2:6" ht="10.5">
      <c r="B34" s="48" t="s">
        <v>313</v>
      </c>
      <c r="C34" s="135">
        <v>4.4999999999999998E-2</v>
      </c>
      <c r="E34" s="87"/>
      <c r="F34" s="87"/>
    </row>
    <row r="35" spans="2:6" ht="10.5">
      <c r="B35" s="48" t="s">
        <v>314</v>
      </c>
      <c r="C35" s="135">
        <v>4.2000000000000003E-2</v>
      </c>
      <c r="E35" s="87"/>
      <c r="F35" s="87"/>
    </row>
    <row r="36" spans="2:6" ht="10.5">
      <c r="B36" s="48" t="s">
        <v>315</v>
      </c>
      <c r="C36" s="135">
        <v>3.4000000000000002E-2</v>
      </c>
      <c r="E36" s="87"/>
      <c r="F36" s="87"/>
    </row>
    <row r="37" spans="2:6" ht="10.5">
      <c r="B37" s="48" t="s">
        <v>316</v>
      </c>
      <c r="C37" s="135">
        <v>2.4E-2</v>
      </c>
      <c r="E37" s="87"/>
      <c r="F37" s="87"/>
    </row>
    <row r="39" spans="2:6" s="88" customFormat="1" ht="11.25" customHeight="1">
      <c r="B39" s="80"/>
      <c r="C39" s="80"/>
      <c r="D39" s="80"/>
    </row>
    <row r="40" spans="2:6" ht="10.5">
      <c r="B40" s="47" t="s">
        <v>97</v>
      </c>
    </row>
  </sheetData>
  <mergeCells count="3">
    <mergeCell ref="B3:I3"/>
    <mergeCell ref="B1:I1"/>
    <mergeCell ref="B5:I5"/>
  </mergeCells>
  <hyperlinks>
    <hyperlink ref="B1:I1" location="Cuprins_ro!B4" display="I. Balanța de plăți a Republicii Moldova în trimestrul I 2023 (date provizorii)" xr:uid="{FF87A6CE-24CB-4E3E-954B-8725D836012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0DE9-8232-4FAE-A99D-8040AA52F7EB}">
  <dimension ref="B1:I20"/>
  <sheetViews>
    <sheetView showGridLines="0" showRowColHeaders="0" zoomScaleNormal="100" workbookViewId="0"/>
  </sheetViews>
  <sheetFormatPr defaultRowHeight="14.25"/>
  <cols>
    <col min="1" max="1" width="5.7109375" style="64" customWidth="1"/>
    <col min="2" max="2" width="56.140625" style="64" customWidth="1"/>
    <col min="3" max="7" width="9.5703125" style="64" customWidth="1"/>
    <col min="8" max="8" width="11.7109375" style="64" customWidth="1"/>
    <col min="9" max="16384" width="9.140625" style="64"/>
  </cols>
  <sheetData>
    <row r="1" spans="2:9">
      <c r="B1" s="663" t="s">
        <v>164</v>
      </c>
      <c r="C1" s="663"/>
      <c r="D1" s="663"/>
      <c r="E1" s="663"/>
      <c r="F1" s="663"/>
      <c r="G1" s="663"/>
      <c r="H1" s="663"/>
      <c r="I1" s="663"/>
    </row>
    <row r="3" spans="2:9">
      <c r="B3" s="688" t="s">
        <v>166</v>
      </c>
      <c r="C3" s="688"/>
      <c r="D3" s="688"/>
      <c r="E3" s="688"/>
      <c r="F3" s="688"/>
      <c r="G3" s="178"/>
    </row>
    <row r="4" spans="2:9" ht="5.0999999999999996" customHeight="1">
      <c r="B4" s="89"/>
    </row>
    <row r="5" spans="2:9" s="174" customFormat="1" ht="12.75" thickBot="1">
      <c r="B5" s="763"/>
      <c r="C5" s="765">
        <v>2023</v>
      </c>
      <c r="D5" s="683"/>
      <c r="E5" s="683"/>
      <c r="F5" s="766"/>
      <c r="G5" s="514">
        <v>2024</v>
      </c>
      <c r="H5" s="339" t="s">
        <v>157</v>
      </c>
    </row>
    <row r="6" spans="2:9" s="174" customFormat="1" ht="12.75" thickBot="1">
      <c r="B6" s="763"/>
      <c r="C6" s="338" t="s">
        <v>158</v>
      </c>
      <c r="D6" s="338" t="s">
        <v>159</v>
      </c>
      <c r="E6" s="338" t="s">
        <v>2</v>
      </c>
      <c r="F6" s="338" t="s">
        <v>3</v>
      </c>
      <c r="G6" s="338" t="s">
        <v>158</v>
      </c>
      <c r="H6" s="340" t="s">
        <v>101</v>
      </c>
    </row>
    <row r="7" spans="2:9" s="80" customFormat="1" ht="12.75" thickBot="1">
      <c r="B7" s="764"/>
      <c r="C7" s="767" t="s">
        <v>178</v>
      </c>
      <c r="D7" s="768"/>
      <c r="E7" s="768"/>
      <c r="F7" s="768"/>
      <c r="G7" s="769"/>
      <c r="H7" s="609" t="s">
        <v>9</v>
      </c>
    </row>
    <row r="8" spans="2:9" s="80" customFormat="1" ht="13.5" thickTop="1" thickBot="1">
      <c r="B8" s="572" t="s">
        <v>317</v>
      </c>
      <c r="C8" s="610">
        <v>-6512.24</v>
      </c>
      <c r="D8" s="610">
        <v>-6403.99</v>
      </c>
      <c r="E8" s="610">
        <v>-6386.74</v>
      </c>
      <c r="F8" s="610">
        <v>-6566.59</v>
      </c>
      <c r="G8" s="610">
        <v>-6299.16</v>
      </c>
      <c r="H8" s="611">
        <v>95.9</v>
      </c>
    </row>
    <row r="9" spans="2:9" s="80" customFormat="1" ht="13.5" thickTop="1" thickBot="1">
      <c r="B9" s="543" t="s">
        <v>295</v>
      </c>
      <c r="C9" s="612">
        <v>6804.14</v>
      </c>
      <c r="D9" s="612">
        <v>7053.12</v>
      </c>
      <c r="E9" s="612">
        <v>6920.49</v>
      </c>
      <c r="F9" s="612">
        <v>7573.32</v>
      </c>
      <c r="G9" s="612">
        <v>7536.25</v>
      </c>
      <c r="H9" s="613">
        <v>99.5</v>
      </c>
    </row>
    <row r="10" spans="2:9" s="80" customFormat="1" ht="13.5" thickTop="1" thickBot="1">
      <c r="B10" s="543" t="s">
        <v>296</v>
      </c>
      <c r="C10" s="612">
        <v>13316.38</v>
      </c>
      <c r="D10" s="612">
        <v>13457.11</v>
      </c>
      <c r="E10" s="612">
        <v>13307.23</v>
      </c>
      <c r="F10" s="612">
        <v>14139.91</v>
      </c>
      <c r="G10" s="612">
        <v>13835.41</v>
      </c>
      <c r="H10" s="613">
        <v>97.8</v>
      </c>
      <c r="I10" s="515"/>
    </row>
    <row r="11" spans="2:9" s="80" customFormat="1" ht="13.5" thickTop="1" thickBot="1">
      <c r="B11" s="614" t="s">
        <v>318</v>
      </c>
      <c r="C11" s="615">
        <v>4679.3500000000004</v>
      </c>
      <c r="D11" s="615">
        <v>4902.67</v>
      </c>
      <c r="E11" s="615">
        <v>4881.93</v>
      </c>
      <c r="F11" s="615">
        <v>5453.15</v>
      </c>
      <c r="G11" s="615">
        <v>5393.23</v>
      </c>
      <c r="H11" s="616">
        <v>98.9</v>
      </c>
    </row>
    <row r="12" spans="2:9" s="80" customFormat="1" ht="13.5" thickTop="1" thickBot="1">
      <c r="B12" s="614" t="s">
        <v>319</v>
      </c>
      <c r="C12" s="615">
        <v>5242.63</v>
      </c>
      <c r="D12" s="615">
        <v>5285.52</v>
      </c>
      <c r="E12" s="615">
        <v>5367.62</v>
      </c>
      <c r="F12" s="615">
        <v>5533.86</v>
      </c>
      <c r="G12" s="615">
        <v>5345.87</v>
      </c>
      <c r="H12" s="616">
        <v>96.6</v>
      </c>
    </row>
    <row r="13" spans="2:9" s="80" customFormat="1" ht="13.5" thickTop="1" thickBot="1">
      <c r="B13" s="614" t="s">
        <v>320</v>
      </c>
      <c r="C13" s="615">
        <v>5103.62</v>
      </c>
      <c r="D13" s="615">
        <v>5185.67</v>
      </c>
      <c r="E13" s="615">
        <v>4958</v>
      </c>
      <c r="F13" s="615">
        <v>5476.74</v>
      </c>
      <c r="G13" s="615">
        <v>5387.36</v>
      </c>
      <c r="H13" s="616">
        <v>98.4</v>
      </c>
    </row>
    <row r="14" spans="2:9" s="80" customFormat="1" ht="13.5" thickTop="1" thickBot="1">
      <c r="B14" s="617"/>
      <c r="C14" s="762"/>
      <c r="D14" s="762"/>
      <c r="E14" s="762"/>
      <c r="F14" s="762"/>
      <c r="G14" s="618"/>
      <c r="H14" s="618" t="s">
        <v>102</v>
      </c>
    </row>
    <row r="15" spans="2:9" s="80" customFormat="1" ht="13.5" thickTop="1" thickBot="1">
      <c r="B15" s="572" t="s">
        <v>321</v>
      </c>
      <c r="C15" s="619">
        <v>-43.9</v>
      </c>
      <c r="D15" s="619">
        <v>-41.7</v>
      </c>
      <c r="E15" s="619">
        <v>-40.4</v>
      </c>
      <c r="F15" s="619">
        <v>-39.700000000000003</v>
      </c>
      <c r="G15" s="619">
        <v>-37.200000000000003</v>
      </c>
      <c r="H15" s="611">
        <v>2.5</v>
      </c>
    </row>
    <row r="16" spans="2:9" s="80" customFormat="1" ht="13.5" thickTop="1" thickBot="1">
      <c r="B16" s="614" t="s">
        <v>322</v>
      </c>
      <c r="C16" s="620">
        <v>51.1</v>
      </c>
      <c r="D16" s="620">
        <v>52.4</v>
      </c>
      <c r="E16" s="620">
        <v>52</v>
      </c>
      <c r="F16" s="620">
        <v>53.6</v>
      </c>
      <c r="G16" s="620">
        <v>54.5</v>
      </c>
      <c r="H16" s="616">
        <v>0.9</v>
      </c>
    </row>
    <row r="17" spans="2:8" s="80" customFormat="1" ht="13.5" thickTop="1" thickBot="1">
      <c r="B17" s="614" t="s">
        <v>323</v>
      </c>
      <c r="C17" s="620">
        <v>39.4</v>
      </c>
      <c r="D17" s="620">
        <v>39.299999999999997</v>
      </c>
      <c r="E17" s="620">
        <v>40.299999999999997</v>
      </c>
      <c r="F17" s="620">
        <v>39.1</v>
      </c>
      <c r="G17" s="620">
        <v>38.6</v>
      </c>
      <c r="H17" s="616">
        <v>-0.5</v>
      </c>
    </row>
    <row r="18" spans="2:8" s="80" customFormat="1" ht="24.75" thickTop="1">
      <c r="B18" s="621" t="s">
        <v>324</v>
      </c>
      <c r="C18" s="622">
        <v>38.299999999999997</v>
      </c>
      <c r="D18" s="622">
        <v>38.5</v>
      </c>
      <c r="E18" s="622">
        <v>37.299999999999997</v>
      </c>
      <c r="F18" s="622">
        <v>38.700000000000003</v>
      </c>
      <c r="G18" s="622">
        <v>38.9</v>
      </c>
      <c r="H18" s="623">
        <v>0.2</v>
      </c>
    </row>
    <row r="19" spans="2:8">
      <c r="B19" s="79"/>
      <c r="C19" s="79"/>
      <c r="D19" s="79"/>
      <c r="E19" s="79"/>
      <c r="F19" s="79"/>
      <c r="G19" s="79"/>
      <c r="H19" s="79"/>
    </row>
    <row r="20" spans="2:8">
      <c r="B20" s="79"/>
      <c r="C20" s="79"/>
      <c r="D20" s="79"/>
      <c r="E20" s="79"/>
      <c r="F20" s="79"/>
      <c r="G20" s="79"/>
      <c r="H20" s="79"/>
    </row>
  </sheetData>
  <mergeCells count="6">
    <mergeCell ref="C14:F14"/>
    <mergeCell ref="B3:F3"/>
    <mergeCell ref="B1:I1"/>
    <mergeCell ref="B5:B7"/>
    <mergeCell ref="C5:F5"/>
    <mergeCell ref="C7:G7"/>
  </mergeCells>
  <hyperlinks>
    <hyperlink ref="B1:F1" location="Cuprins_ro!B34" display="II. Poziția investițională internațională la 31.03.2023 (date provizorii) " xr:uid="{B6B529C6-6261-47F7-ABA6-588CE3537D00}"/>
    <hyperlink ref="B1:I1" location="Cuprins_ro!B30" display="II. Poziția investițională internațională la 31.03.2024 (date provizorii) " xr:uid="{806368D2-DA51-4555-BE0D-B23D8C209FF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BDDE-25C7-433B-B097-CBA0DD486A2E}">
  <dimension ref="B1:K21"/>
  <sheetViews>
    <sheetView showGridLines="0" showRowColHeaders="0" zoomScaleNormal="100" workbookViewId="0"/>
  </sheetViews>
  <sheetFormatPr defaultRowHeight="14.25"/>
  <cols>
    <col min="1" max="1" width="5.7109375" style="64" customWidth="1"/>
    <col min="2" max="2" width="37.28515625" style="64" customWidth="1"/>
    <col min="3" max="3" width="10" style="64" customWidth="1"/>
    <col min="4" max="6" width="15.85546875" style="64" customWidth="1"/>
    <col min="7" max="7" width="17.28515625" style="64" customWidth="1"/>
    <col min="8" max="8" width="15.85546875" style="64" customWidth="1"/>
    <col min="9" max="9" width="11" style="64" customWidth="1"/>
    <col min="10" max="16384" width="9.140625" style="64"/>
  </cols>
  <sheetData>
    <row r="1" spans="2:11">
      <c r="B1" s="663" t="s">
        <v>164</v>
      </c>
      <c r="C1" s="663"/>
      <c r="D1" s="663"/>
      <c r="E1" s="663"/>
      <c r="F1" s="663"/>
      <c r="G1" s="663"/>
      <c r="H1" s="663"/>
      <c r="I1" s="663"/>
      <c r="J1" s="395"/>
      <c r="K1" s="395"/>
    </row>
    <row r="3" spans="2:11">
      <c r="B3" s="688" t="s">
        <v>167</v>
      </c>
      <c r="C3" s="688"/>
      <c r="D3" s="688"/>
      <c r="E3" s="688"/>
      <c r="F3" s="688"/>
      <c r="G3" s="688"/>
      <c r="H3" s="688"/>
      <c r="I3" s="688"/>
      <c r="J3" s="89"/>
    </row>
    <row r="4" spans="2:11" ht="5.0999999999999996" customHeight="1">
      <c r="B4" s="342"/>
    </row>
    <row r="5" spans="2:11" s="80" customFormat="1" ht="12.75" thickBot="1">
      <c r="B5" s="763"/>
      <c r="C5" s="772" t="s">
        <v>325</v>
      </c>
      <c r="D5" s="774" t="s">
        <v>326</v>
      </c>
      <c r="E5" s="674"/>
      <c r="F5" s="674"/>
      <c r="G5" s="674"/>
      <c r="H5" s="775"/>
      <c r="I5" s="774" t="s">
        <v>327</v>
      </c>
    </row>
    <row r="6" spans="2:11" s="80" customFormat="1" ht="24.75" thickBot="1">
      <c r="B6" s="771"/>
      <c r="C6" s="773"/>
      <c r="D6" s="624" t="s">
        <v>328</v>
      </c>
      <c r="E6" s="624" t="s">
        <v>329</v>
      </c>
      <c r="F6" s="624" t="s">
        <v>330</v>
      </c>
      <c r="G6" s="624" t="s">
        <v>331</v>
      </c>
      <c r="H6" s="624" t="s">
        <v>332</v>
      </c>
      <c r="I6" s="776"/>
    </row>
    <row r="7" spans="2:11" s="80" customFormat="1" ht="13.5" thickTop="1" thickBot="1">
      <c r="B7" s="553" t="s">
        <v>333</v>
      </c>
      <c r="C7" s="625">
        <v>-6566.59</v>
      </c>
      <c r="D7" s="625">
        <v>267.41000000000003</v>
      </c>
      <c r="E7" s="625">
        <v>-493.11</v>
      </c>
      <c r="F7" s="625">
        <v>147.85</v>
      </c>
      <c r="G7" s="625">
        <v>151.71</v>
      </c>
      <c r="H7" s="626">
        <v>460.96</v>
      </c>
      <c r="I7" s="625">
        <v>-6299.16</v>
      </c>
      <c r="J7" s="515"/>
    </row>
    <row r="8" spans="2:11" s="80" customFormat="1" ht="13.5" thickTop="1" thickBot="1">
      <c r="B8" s="537" t="s">
        <v>295</v>
      </c>
      <c r="C8" s="627">
        <v>7573.32</v>
      </c>
      <c r="D8" s="627">
        <v>-37.07</v>
      </c>
      <c r="E8" s="627">
        <v>-391.29</v>
      </c>
      <c r="F8" s="627">
        <v>-12.51</v>
      </c>
      <c r="G8" s="627">
        <v>-76.39</v>
      </c>
      <c r="H8" s="628">
        <v>443.12</v>
      </c>
      <c r="I8" s="627">
        <v>7536.25</v>
      </c>
    </row>
    <row r="9" spans="2:11" s="80" customFormat="1" ht="13.5" thickTop="1" thickBot="1">
      <c r="B9" s="534" t="s">
        <v>285</v>
      </c>
      <c r="C9" s="629">
        <v>450.44</v>
      </c>
      <c r="D9" s="629">
        <v>7.35</v>
      </c>
      <c r="E9" s="629">
        <v>7.59</v>
      </c>
      <c r="F9" s="630"/>
      <c r="G9" s="629">
        <v>-0.24</v>
      </c>
      <c r="H9" s="631"/>
      <c r="I9" s="629">
        <v>457.79</v>
      </c>
    </row>
    <row r="10" spans="2:11" s="80" customFormat="1" ht="13.5" thickTop="1" thickBot="1">
      <c r="B10" s="534" t="s">
        <v>334</v>
      </c>
      <c r="C10" s="629">
        <v>12.28</v>
      </c>
      <c r="D10" s="629">
        <v>0.78</v>
      </c>
      <c r="E10" s="629">
        <v>0.78</v>
      </c>
      <c r="F10" s="629"/>
      <c r="G10" s="629"/>
      <c r="H10" s="631"/>
      <c r="I10" s="629">
        <v>13.06</v>
      </c>
    </row>
    <row r="11" spans="2:11" s="80" customFormat="1" ht="13.5" thickTop="1" thickBot="1">
      <c r="B11" s="534" t="s">
        <v>335</v>
      </c>
      <c r="C11" s="629">
        <v>1657.45</v>
      </c>
      <c r="D11" s="629">
        <v>14.72</v>
      </c>
      <c r="E11" s="629">
        <v>-406.75</v>
      </c>
      <c r="F11" s="630"/>
      <c r="G11" s="629">
        <v>-21.65</v>
      </c>
      <c r="H11" s="632">
        <v>443.12</v>
      </c>
      <c r="I11" s="629">
        <v>1672.17</v>
      </c>
    </row>
    <row r="12" spans="2:11" s="80" customFormat="1" ht="13.5" thickTop="1" thickBot="1">
      <c r="B12" s="534" t="s">
        <v>336</v>
      </c>
      <c r="C12" s="629">
        <v>5453.15</v>
      </c>
      <c r="D12" s="629">
        <v>-59.92</v>
      </c>
      <c r="E12" s="629">
        <v>7.09</v>
      </c>
      <c r="F12" s="629">
        <v>-12.51</v>
      </c>
      <c r="G12" s="629">
        <v>-54.5</v>
      </c>
      <c r="H12" s="631"/>
      <c r="I12" s="629">
        <v>5393.23</v>
      </c>
    </row>
    <row r="13" spans="2:11" s="80" customFormat="1" ht="13.5" thickTop="1" thickBot="1">
      <c r="B13" s="549" t="s">
        <v>296</v>
      </c>
      <c r="C13" s="627">
        <v>14139.91</v>
      </c>
      <c r="D13" s="627">
        <v>-304.48</v>
      </c>
      <c r="E13" s="627">
        <v>101.82</v>
      </c>
      <c r="F13" s="627">
        <v>-160.36000000000001</v>
      </c>
      <c r="G13" s="627">
        <v>-228.1</v>
      </c>
      <c r="H13" s="628">
        <v>-17.84</v>
      </c>
      <c r="I13" s="627">
        <v>13835.41</v>
      </c>
    </row>
    <row r="14" spans="2:11" s="80" customFormat="1" ht="13.5" thickTop="1" thickBot="1">
      <c r="B14" s="534" t="s">
        <v>291</v>
      </c>
      <c r="C14" s="629">
        <v>5533.86</v>
      </c>
      <c r="D14" s="629">
        <v>-187.99</v>
      </c>
      <c r="E14" s="629">
        <v>54.83</v>
      </c>
      <c r="F14" s="629">
        <v>-160.36000000000001</v>
      </c>
      <c r="G14" s="629">
        <v>-64.62</v>
      </c>
      <c r="H14" s="632">
        <v>-17.84</v>
      </c>
      <c r="I14" s="629">
        <v>5345.87</v>
      </c>
    </row>
    <row r="15" spans="2:11" s="80" customFormat="1" ht="13.5" thickTop="1" thickBot="1">
      <c r="B15" s="534" t="s">
        <v>334</v>
      </c>
      <c r="C15" s="629">
        <v>23.33</v>
      </c>
      <c r="D15" s="629">
        <v>-0.28999999999999998</v>
      </c>
      <c r="E15" s="629">
        <v>-0.28999999999999998</v>
      </c>
      <c r="F15" s="630"/>
      <c r="G15" s="629"/>
      <c r="H15" s="631"/>
      <c r="I15" s="629">
        <v>23.04</v>
      </c>
    </row>
    <row r="16" spans="2:11" s="80" customFormat="1" ht="12.75" thickTop="1">
      <c r="B16" s="546" t="s">
        <v>335</v>
      </c>
      <c r="C16" s="633">
        <v>8582.7199999999993</v>
      </c>
      <c r="D16" s="634">
        <v>-116.2</v>
      </c>
      <c r="E16" s="633">
        <v>47.28</v>
      </c>
      <c r="F16" s="635"/>
      <c r="G16" s="634">
        <v>-163.47999999999999</v>
      </c>
      <c r="H16" s="62"/>
      <c r="I16" s="633">
        <v>8466.5</v>
      </c>
    </row>
    <row r="17" spans="2:9" s="80" customFormat="1" ht="10.5">
      <c r="B17" s="744" t="s">
        <v>337</v>
      </c>
      <c r="C17" s="744"/>
      <c r="D17" s="744"/>
      <c r="E17" s="744"/>
      <c r="F17" s="744"/>
      <c r="G17" s="744"/>
      <c r="H17" s="744"/>
      <c r="I17" s="744"/>
    </row>
    <row r="18" spans="2:9" s="80" customFormat="1" ht="10.5">
      <c r="B18" s="744" t="s">
        <v>338</v>
      </c>
      <c r="C18" s="770"/>
      <c r="D18" s="770"/>
      <c r="E18" s="770"/>
      <c r="F18" s="770"/>
      <c r="G18" s="770"/>
      <c r="H18" s="770"/>
      <c r="I18" s="770"/>
    </row>
    <row r="19" spans="2:9" ht="11.25" customHeight="1"/>
    <row r="20" spans="2:9" ht="15.75" customHeight="1"/>
    <row r="21" spans="2:9" ht="20.25" customHeight="1"/>
  </sheetData>
  <mergeCells count="8">
    <mergeCell ref="B3:I3"/>
    <mergeCell ref="B1:I1"/>
    <mergeCell ref="B17:I17"/>
    <mergeCell ref="B18:I18"/>
    <mergeCell ref="B5:B6"/>
    <mergeCell ref="C5:C6"/>
    <mergeCell ref="D5:H5"/>
    <mergeCell ref="I5:I6"/>
  </mergeCells>
  <hyperlinks>
    <hyperlink ref="B1:F1" location="Cuprins_ro!B34" display="II. Poziția investițională internațională la 31.03.2023 (date provizorii) " xr:uid="{1BDF1C07-8908-42B1-8E2B-96865D7BC287}"/>
    <hyperlink ref="B1:I1" location="Cuprins_ro!B30" display="II. Poziția investițională internațională la 31.03.2024 (date provizorii) " xr:uid="{285E647A-6D3C-4A3C-82A1-F2039B00630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Y91"/>
  <sheetViews>
    <sheetView showGridLines="0" showRowColHeaders="0" zoomScaleNormal="100" workbookViewId="0"/>
  </sheetViews>
  <sheetFormatPr defaultRowHeight="15"/>
  <cols>
    <col min="1" max="1" width="5.7109375" customWidth="1"/>
    <col min="2" max="2" width="49.140625" customWidth="1"/>
    <col min="3" max="3" width="16.28515625" customWidth="1"/>
    <col min="4" max="4" width="6.42578125" customWidth="1"/>
    <col min="5" max="8" width="6" customWidth="1"/>
  </cols>
  <sheetData>
    <row r="1" spans="2:25" s="7" customFormat="1">
      <c r="B1" s="640" t="s">
        <v>82</v>
      </c>
      <c r="C1" s="640"/>
      <c r="D1" s="640"/>
      <c r="E1" s="640"/>
      <c r="F1" s="640"/>
      <c r="G1" s="640"/>
      <c r="H1" s="640"/>
      <c r="I1" s="640"/>
    </row>
    <row r="2" spans="2:25" ht="11.25" customHeight="1">
      <c r="B2" s="16"/>
      <c r="C2" s="16"/>
      <c r="D2" s="16"/>
      <c r="E2" s="16"/>
      <c r="F2" s="16"/>
      <c r="G2" s="16"/>
      <c r="H2" s="16"/>
    </row>
    <row r="3" spans="2:25" s="7" customFormat="1">
      <c r="B3" s="655" t="s">
        <v>8</v>
      </c>
      <c r="C3" s="655"/>
      <c r="D3" s="655"/>
      <c r="E3" s="655"/>
      <c r="F3" s="655"/>
      <c r="G3" s="655"/>
      <c r="H3" s="655"/>
    </row>
    <row r="4" spans="2:25" ht="5.0999999999999996" customHeight="1">
      <c r="B4" s="241"/>
      <c r="C4" s="241"/>
    </row>
    <row r="5" spans="2:25" s="454" customFormat="1" ht="11.25">
      <c r="B5" s="648"/>
      <c r="C5" s="653" t="s">
        <v>68</v>
      </c>
      <c r="D5" s="650">
        <v>2023</v>
      </c>
      <c r="E5" s="651"/>
      <c r="F5" s="651"/>
      <c r="G5" s="652"/>
      <c r="H5" s="242">
        <v>2024</v>
      </c>
    </row>
    <row r="6" spans="2:25" s="454" customFormat="1" ht="12" thickBot="1">
      <c r="B6" s="649"/>
      <c r="C6" s="654"/>
      <c r="D6" s="243" t="s">
        <v>0</v>
      </c>
      <c r="E6" s="243" t="s">
        <v>1</v>
      </c>
      <c r="F6" s="243" t="s">
        <v>2</v>
      </c>
      <c r="G6" s="244" t="s">
        <v>3</v>
      </c>
      <c r="H6" s="243" t="s">
        <v>0</v>
      </c>
    </row>
    <row r="7" spans="2:25" s="454" customFormat="1" ht="12.75" thickTop="1" thickBot="1">
      <c r="B7" s="238" t="s">
        <v>175</v>
      </c>
      <c r="C7" s="239" t="s">
        <v>176</v>
      </c>
      <c r="D7" s="240">
        <v>64773</v>
      </c>
      <c r="E7" s="240">
        <v>71269</v>
      </c>
      <c r="F7" s="240">
        <v>80835</v>
      </c>
      <c r="G7" s="240">
        <v>83589</v>
      </c>
      <c r="H7" s="240">
        <v>67416</v>
      </c>
      <c r="J7" s="455"/>
      <c r="K7" s="455"/>
      <c r="L7" s="455"/>
      <c r="M7" s="455"/>
      <c r="N7" s="455"/>
      <c r="O7" s="455"/>
      <c r="P7" s="455"/>
      <c r="Q7" s="455"/>
      <c r="R7" s="455"/>
      <c r="S7" s="455"/>
      <c r="T7" s="455"/>
      <c r="U7" s="455"/>
      <c r="V7" s="455"/>
      <c r="W7" s="455"/>
      <c r="X7" s="455"/>
      <c r="Y7" s="455"/>
    </row>
    <row r="8" spans="2:25" s="454" customFormat="1" ht="12.75" thickTop="1" thickBot="1">
      <c r="B8" s="35" t="s">
        <v>177</v>
      </c>
      <c r="C8" s="36" t="s">
        <v>178</v>
      </c>
      <c r="D8" s="40">
        <v>3437</v>
      </c>
      <c r="E8" s="40">
        <v>3970</v>
      </c>
      <c r="F8" s="40">
        <v>4510</v>
      </c>
      <c r="G8" s="40">
        <v>4660</v>
      </c>
      <c r="H8" s="40">
        <v>3800</v>
      </c>
      <c r="J8" s="455"/>
      <c r="K8" s="455"/>
      <c r="L8" s="455"/>
      <c r="M8" s="455"/>
      <c r="N8" s="455"/>
      <c r="O8" s="455"/>
      <c r="P8" s="455"/>
      <c r="Q8" s="455"/>
      <c r="R8" s="455"/>
      <c r="S8" s="455"/>
      <c r="T8" s="455"/>
      <c r="U8" s="455"/>
      <c r="V8" s="455"/>
      <c r="W8" s="455"/>
      <c r="X8" s="455"/>
      <c r="Y8" s="455"/>
    </row>
    <row r="9" spans="2:25" s="454" customFormat="1" ht="12.75" thickTop="1" thickBot="1">
      <c r="B9" s="35" t="s">
        <v>179</v>
      </c>
      <c r="C9" s="36" t="s">
        <v>9</v>
      </c>
      <c r="D9" s="41">
        <v>99.6</v>
      </c>
      <c r="E9" s="41">
        <v>99.7</v>
      </c>
      <c r="F9" s="41">
        <v>103.3</v>
      </c>
      <c r="G9" s="41">
        <v>99.8</v>
      </c>
      <c r="H9" s="41">
        <v>101.9</v>
      </c>
      <c r="I9" s="456"/>
      <c r="S9" s="455"/>
      <c r="T9" s="455"/>
      <c r="U9" s="455"/>
      <c r="V9" s="455"/>
      <c r="W9" s="455"/>
      <c r="X9" s="455"/>
      <c r="Y9" s="455"/>
    </row>
    <row r="10" spans="2:25" s="454" customFormat="1" ht="12.75" thickTop="1" thickBot="1">
      <c r="B10" s="37" t="s">
        <v>180</v>
      </c>
      <c r="C10" s="38" t="s">
        <v>9</v>
      </c>
      <c r="D10" s="41">
        <v>106.9</v>
      </c>
      <c r="E10" s="41">
        <v>93.9</v>
      </c>
      <c r="F10" s="41">
        <v>115.1</v>
      </c>
      <c r="G10" s="41">
        <v>110.1</v>
      </c>
      <c r="H10" s="41">
        <v>96.2</v>
      </c>
      <c r="J10" s="455"/>
      <c r="K10" s="455"/>
      <c r="L10" s="455"/>
      <c r="M10" s="455"/>
      <c r="N10" s="455"/>
      <c r="O10" s="455"/>
      <c r="P10" s="455"/>
      <c r="Q10" s="455"/>
      <c r="S10" s="455"/>
      <c r="T10" s="455"/>
      <c r="U10" s="455"/>
      <c r="V10" s="455"/>
      <c r="W10" s="455"/>
      <c r="X10" s="455"/>
      <c r="Y10" s="455"/>
    </row>
    <row r="11" spans="2:25" s="454" customFormat="1" ht="12.75" thickTop="1" thickBot="1">
      <c r="B11" s="37" t="s">
        <v>181</v>
      </c>
      <c r="C11" s="38" t="s">
        <v>9</v>
      </c>
      <c r="D11" s="41">
        <v>94.4</v>
      </c>
      <c r="E11" s="41">
        <v>84.1</v>
      </c>
      <c r="F11" s="41">
        <v>85.6</v>
      </c>
      <c r="G11" s="41">
        <v>88.9</v>
      </c>
      <c r="H11" s="41">
        <v>89.4</v>
      </c>
      <c r="S11" s="455"/>
      <c r="T11" s="455"/>
      <c r="U11" s="455"/>
      <c r="V11" s="455"/>
      <c r="W11" s="455"/>
      <c r="X11" s="455"/>
      <c r="Y11" s="455"/>
    </row>
    <row r="12" spans="2:25" s="454" customFormat="1" ht="12.75" thickTop="1" thickBot="1">
      <c r="B12" s="35" t="s">
        <v>182</v>
      </c>
      <c r="C12" s="36" t="s">
        <v>9</v>
      </c>
      <c r="D12" s="41">
        <v>107.7</v>
      </c>
      <c r="E12" s="41">
        <v>96</v>
      </c>
      <c r="F12" s="41">
        <v>88.5</v>
      </c>
      <c r="G12" s="41">
        <v>98.1</v>
      </c>
      <c r="H12" s="41">
        <v>104.1</v>
      </c>
      <c r="S12" s="455"/>
      <c r="T12" s="455"/>
      <c r="U12" s="455"/>
      <c r="V12" s="455"/>
      <c r="W12" s="455"/>
      <c r="X12" s="455"/>
      <c r="Y12" s="455"/>
    </row>
    <row r="13" spans="2:25" s="454" customFormat="1" ht="12.75" thickTop="1" thickBot="1">
      <c r="B13" s="35" t="s">
        <v>183</v>
      </c>
      <c r="C13" s="36" t="s">
        <v>9</v>
      </c>
      <c r="D13" s="41">
        <v>105.1</v>
      </c>
      <c r="E13" s="41">
        <v>93.1</v>
      </c>
      <c r="F13" s="41">
        <v>96.6</v>
      </c>
      <c r="G13" s="41">
        <v>92.8</v>
      </c>
      <c r="H13" s="41">
        <v>89.7</v>
      </c>
      <c r="S13" s="455"/>
      <c r="T13" s="455"/>
      <c r="U13" s="455"/>
      <c r="V13" s="455"/>
      <c r="W13" s="455"/>
      <c r="X13" s="455"/>
      <c r="Y13" s="455"/>
    </row>
    <row r="14" spans="2:25" s="454" customFormat="1" ht="12.75" thickTop="1" thickBot="1">
      <c r="B14" s="35" t="s">
        <v>184</v>
      </c>
      <c r="C14" s="36" t="s">
        <v>9</v>
      </c>
      <c r="D14" s="41">
        <v>89.8</v>
      </c>
      <c r="E14" s="41">
        <v>90.3</v>
      </c>
      <c r="F14" s="41">
        <v>88.6</v>
      </c>
      <c r="G14" s="41">
        <v>95.8</v>
      </c>
      <c r="H14" s="41">
        <v>99.7</v>
      </c>
      <c r="S14" s="455"/>
      <c r="T14" s="455"/>
      <c r="U14" s="455"/>
      <c r="V14" s="455"/>
      <c r="W14" s="455"/>
      <c r="X14" s="455"/>
      <c r="Y14" s="455"/>
    </row>
    <row r="15" spans="2:25" s="454" customFormat="1" ht="12.75" thickTop="1" thickBot="1">
      <c r="B15" s="35" t="s">
        <v>185</v>
      </c>
      <c r="C15" s="36" t="s">
        <v>186</v>
      </c>
      <c r="D15" s="42">
        <v>18.845300000000002</v>
      </c>
      <c r="E15" s="42">
        <v>17.9513</v>
      </c>
      <c r="F15" s="42">
        <v>17.922899999999998</v>
      </c>
      <c r="G15" s="42">
        <v>17.935700000000001</v>
      </c>
      <c r="H15" s="42">
        <v>17.741399999999999</v>
      </c>
      <c r="S15" s="455"/>
      <c r="T15" s="455"/>
      <c r="U15" s="455"/>
      <c r="V15" s="455"/>
      <c r="W15" s="455"/>
      <c r="X15" s="455"/>
      <c r="Y15" s="455"/>
    </row>
    <row r="16" spans="2:25" s="454" customFormat="1" ht="12.75" thickTop="1" thickBot="1">
      <c r="B16" s="35" t="s">
        <v>187</v>
      </c>
      <c r="C16" s="36" t="s">
        <v>9</v>
      </c>
      <c r="D16" s="41">
        <v>-14.5</v>
      </c>
      <c r="E16" s="41">
        <v>-10</v>
      </c>
      <c r="F16" s="41">
        <v>-12.3</v>
      </c>
      <c r="G16" s="41">
        <v>-11.2</v>
      </c>
      <c r="H16" s="41">
        <v>-11.8</v>
      </c>
      <c r="S16" s="455"/>
      <c r="T16" s="455"/>
      <c r="U16" s="455"/>
      <c r="V16" s="455"/>
      <c r="W16" s="455"/>
      <c r="X16" s="455"/>
      <c r="Y16" s="455"/>
    </row>
    <row r="17" spans="2:25" s="454" customFormat="1" ht="12.75" thickTop="1" thickBot="1">
      <c r="B17" s="35" t="s">
        <v>188</v>
      </c>
      <c r="C17" s="36" t="s">
        <v>9</v>
      </c>
      <c r="D17" s="41">
        <v>13.5</v>
      </c>
      <c r="E17" s="41">
        <v>12.8</v>
      </c>
      <c r="F17" s="41">
        <v>10.9</v>
      </c>
      <c r="G17" s="41">
        <v>10.3</v>
      </c>
      <c r="H17" s="41">
        <v>11.9</v>
      </c>
      <c r="S17" s="455"/>
      <c r="T17" s="455"/>
      <c r="U17" s="455"/>
      <c r="V17" s="455"/>
      <c r="W17" s="455"/>
      <c r="X17" s="455"/>
      <c r="Y17" s="455"/>
    </row>
    <row r="18" spans="2:25" s="454" customFormat="1" ht="12" thickTop="1">
      <c r="B18" s="245" t="s">
        <v>189</v>
      </c>
      <c r="C18" s="246" t="s">
        <v>9</v>
      </c>
      <c r="D18" s="247">
        <v>4.0999999999999996</v>
      </c>
      <c r="E18" s="247">
        <v>1.5</v>
      </c>
      <c r="F18" s="247">
        <v>2.4</v>
      </c>
      <c r="G18" s="247">
        <v>2.4</v>
      </c>
      <c r="H18" s="247">
        <v>1.4</v>
      </c>
      <c r="S18" s="455"/>
      <c r="T18" s="455"/>
      <c r="U18" s="455"/>
      <c r="V18" s="455"/>
      <c r="W18" s="455"/>
      <c r="X18" s="455"/>
      <c r="Y18" s="455"/>
    </row>
    <row r="19" spans="2:25" s="454" customFormat="1" ht="11.25">
      <c r="B19" s="34" t="s">
        <v>190</v>
      </c>
      <c r="C19" s="248"/>
    </row>
    <row r="22" spans="2:25">
      <c r="C22" s="25"/>
    </row>
    <row r="23" spans="2:25">
      <c r="D23" s="29"/>
      <c r="E23" s="29"/>
      <c r="F23" s="29"/>
      <c r="G23" s="29"/>
      <c r="H23" s="29"/>
    </row>
    <row r="26" spans="2:25">
      <c r="D26" s="29"/>
      <c r="E26" s="29"/>
      <c r="F26" s="29"/>
      <c r="G26" s="29"/>
      <c r="H26" s="29"/>
    </row>
    <row r="58" spans="4:8">
      <c r="D58" s="29"/>
      <c r="E58" s="29"/>
      <c r="F58" s="29"/>
      <c r="G58" s="29"/>
      <c r="H58" s="29"/>
    </row>
    <row r="59" spans="4:8">
      <c r="D59" s="29"/>
      <c r="E59" s="29"/>
      <c r="F59" s="29"/>
      <c r="G59" s="29"/>
      <c r="H59" s="29"/>
    </row>
    <row r="60" spans="4:8">
      <c r="D60" s="29"/>
      <c r="E60" s="29"/>
      <c r="F60" s="29"/>
      <c r="G60" s="29"/>
      <c r="H60" s="29"/>
    </row>
    <row r="61" spans="4:8">
      <c r="D61" s="29"/>
      <c r="E61" s="29"/>
      <c r="F61" s="29"/>
      <c r="G61" s="29"/>
      <c r="H61" s="29"/>
    </row>
    <row r="62" spans="4:8">
      <c r="D62" s="29"/>
      <c r="E62" s="29"/>
      <c r="F62" s="29"/>
      <c r="G62" s="29"/>
      <c r="H62" s="29"/>
    </row>
    <row r="63" spans="4:8">
      <c r="D63" s="29"/>
      <c r="E63" s="29"/>
      <c r="F63" s="29"/>
      <c r="G63" s="29"/>
      <c r="H63" s="29"/>
    </row>
    <row r="64" spans="4:8">
      <c r="D64" s="29"/>
      <c r="E64" s="29"/>
      <c r="F64" s="29"/>
      <c r="G64" s="29"/>
      <c r="H64" s="29"/>
    </row>
    <row r="65" spans="4:8">
      <c r="D65" s="29"/>
      <c r="E65" s="29"/>
      <c r="F65" s="29"/>
      <c r="G65" s="29"/>
      <c r="H65" s="29"/>
    </row>
    <row r="66" spans="4:8">
      <c r="D66" s="29"/>
      <c r="E66" s="29"/>
      <c r="F66" s="29"/>
      <c r="G66" s="29"/>
      <c r="H66" s="29"/>
    </row>
    <row r="67" spans="4:8">
      <c r="D67" s="29"/>
      <c r="E67" s="29"/>
      <c r="F67" s="29"/>
      <c r="G67" s="29"/>
      <c r="H67" s="29"/>
    </row>
    <row r="68" spans="4:8">
      <c r="D68" s="29"/>
      <c r="E68" s="29"/>
      <c r="F68" s="29"/>
      <c r="G68" s="29"/>
      <c r="H68" s="29"/>
    </row>
    <row r="69" spans="4:8">
      <c r="D69" s="29"/>
      <c r="E69" s="29"/>
      <c r="F69" s="29"/>
      <c r="G69" s="29"/>
      <c r="H69" s="29"/>
    </row>
    <row r="70" spans="4:8">
      <c r="D70" s="29"/>
      <c r="E70" s="29"/>
      <c r="F70" s="29"/>
      <c r="G70" s="29"/>
      <c r="H70" s="29"/>
    </row>
    <row r="71" spans="4:8">
      <c r="D71" s="29"/>
      <c r="E71" s="29"/>
      <c r="F71" s="29"/>
      <c r="G71" s="29"/>
      <c r="H71" s="29"/>
    </row>
    <row r="72" spans="4:8">
      <c r="D72" s="29"/>
      <c r="E72" s="29"/>
      <c r="F72" s="29"/>
      <c r="G72" s="29"/>
      <c r="H72" s="29"/>
    </row>
    <row r="73" spans="4:8">
      <c r="D73" s="29"/>
      <c r="E73" s="29"/>
      <c r="F73" s="29"/>
      <c r="G73" s="29"/>
      <c r="H73" s="29"/>
    </row>
    <row r="74" spans="4:8">
      <c r="D74" s="29"/>
      <c r="E74" s="29"/>
      <c r="F74" s="29"/>
      <c r="G74" s="29"/>
      <c r="H74" s="29"/>
    </row>
    <row r="75" spans="4:8">
      <c r="D75" s="29"/>
      <c r="E75" s="29"/>
      <c r="F75" s="29"/>
      <c r="G75" s="29"/>
      <c r="H75" s="29"/>
    </row>
    <row r="76" spans="4:8">
      <c r="D76" s="29"/>
      <c r="E76" s="29"/>
      <c r="F76" s="29"/>
      <c r="G76" s="29"/>
      <c r="H76" s="29"/>
    </row>
    <row r="77" spans="4:8">
      <c r="D77" s="29"/>
      <c r="E77" s="29"/>
      <c r="F77" s="29"/>
      <c r="G77" s="29"/>
      <c r="H77" s="29"/>
    </row>
    <row r="78" spans="4:8">
      <c r="D78" s="29"/>
      <c r="E78" s="29"/>
      <c r="F78" s="29"/>
      <c r="G78" s="29"/>
      <c r="H78" s="29"/>
    </row>
    <row r="79" spans="4:8">
      <c r="D79" s="29"/>
      <c r="E79" s="29"/>
      <c r="F79" s="29"/>
      <c r="G79" s="29"/>
      <c r="H79" s="29"/>
    </row>
    <row r="80" spans="4:8">
      <c r="D80" s="29"/>
      <c r="E80" s="29"/>
      <c r="F80" s="29"/>
      <c r="G80" s="29"/>
      <c r="H80" s="29"/>
    </row>
    <row r="81" spans="4:8">
      <c r="D81" s="29"/>
      <c r="E81" s="29"/>
      <c r="F81" s="29"/>
      <c r="G81" s="29"/>
      <c r="H81" s="29"/>
    </row>
    <row r="82" spans="4:8">
      <c r="D82" s="29"/>
      <c r="E82" s="29"/>
      <c r="F82" s="29"/>
      <c r="G82" s="29"/>
      <c r="H82" s="29"/>
    </row>
    <row r="83" spans="4:8">
      <c r="D83" s="29"/>
      <c r="E83" s="29"/>
      <c r="F83" s="29"/>
      <c r="G83" s="29"/>
      <c r="H83" s="29"/>
    </row>
    <row r="84" spans="4:8">
      <c r="D84" s="29"/>
      <c r="E84" s="29"/>
      <c r="F84" s="29"/>
      <c r="G84" s="29"/>
      <c r="H84" s="29"/>
    </row>
    <row r="85" spans="4:8">
      <c r="D85" s="29"/>
      <c r="E85" s="29"/>
      <c r="F85" s="29"/>
      <c r="G85" s="29"/>
      <c r="H85" s="29"/>
    </row>
    <row r="86" spans="4:8">
      <c r="D86" s="29"/>
      <c r="E86" s="29"/>
      <c r="F86" s="29"/>
      <c r="G86" s="29"/>
      <c r="H86" s="29"/>
    </row>
    <row r="87" spans="4:8">
      <c r="D87" s="29"/>
      <c r="E87" s="29"/>
      <c r="F87" s="29"/>
      <c r="G87" s="29"/>
      <c r="H87" s="29"/>
    </row>
    <row r="88" spans="4:8">
      <c r="D88" s="29"/>
      <c r="E88" s="29"/>
      <c r="F88" s="29"/>
      <c r="G88" s="29"/>
      <c r="H88" s="29"/>
    </row>
    <row r="89" spans="4:8">
      <c r="D89" s="29"/>
      <c r="E89" s="29"/>
      <c r="F89" s="29"/>
      <c r="G89" s="29"/>
      <c r="H89" s="29"/>
    </row>
    <row r="90" spans="4:8">
      <c r="D90" s="29"/>
      <c r="E90" s="29"/>
      <c r="F90" s="29"/>
      <c r="G90" s="29"/>
      <c r="H90" s="29"/>
    </row>
    <row r="91" spans="4:8">
      <c r="D91" s="29"/>
      <c r="E91" s="29"/>
      <c r="F91" s="29"/>
      <c r="G91" s="29"/>
      <c r="H91" s="29"/>
    </row>
  </sheetData>
  <mergeCells count="5">
    <mergeCell ref="B1:I1"/>
    <mergeCell ref="B5:B6"/>
    <mergeCell ref="D5:G5"/>
    <mergeCell ref="C5:C6"/>
    <mergeCell ref="B3:H3"/>
  </mergeCells>
  <hyperlinks>
    <hyperlink ref="B1:G1" location="Cuprins_ro!B4" display="I. Balanța de plăți a Republicii Moldova în trimestrul I 2023 (date provizorii)" xr:uid="{FF6823FE-0ECC-4D31-8691-1B9CA4AA705B}"/>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2AC-8FCD-487D-993F-EF6861AF98CF}">
  <dimension ref="B1:P39"/>
  <sheetViews>
    <sheetView showGridLines="0" showRowColHeaders="0" zoomScaleNormal="100" workbookViewId="0">
      <selection activeCell="M42" sqref="M42"/>
    </sheetView>
  </sheetViews>
  <sheetFormatPr defaultColWidth="9.140625" defaultRowHeight="14.25"/>
  <cols>
    <col min="1" max="1" width="5.7109375" style="343" customWidth="1"/>
    <col min="2" max="2" width="38" style="343" customWidth="1"/>
    <col min="3" max="7" width="9.5703125" style="343" customWidth="1"/>
    <col min="8" max="16384" width="9.140625" style="343"/>
  </cols>
  <sheetData>
    <row r="1" spans="2:10" s="64" customFormat="1">
      <c r="B1" s="663" t="s">
        <v>164</v>
      </c>
      <c r="C1" s="663"/>
      <c r="D1" s="663"/>
      <c r="E1" s="663"/>
      <c r="F1" s="663"/>
      <c r="G1" s="663"/>
      <c r="H1" s="663"/>
      <c r="I1" s="663"/>
      <c r="J1" s="395"/>
    </row>
    <row r="2" spans="2:10" ht="12" customHeight="1"/>
    <row r="3" spans="2:10" s="344" customFormat="1" ht="30" customHeight="1">
      <c r="B3" s="669" t="s">
        <v>160</v>
      </c>
      <c r="C3" s="669"/>
      <c r="D3" s="669"/>
      <c r="E3" s="669"/>
      <c r="F3" s="669"/>
      <c r="G3" s="669"/>
      <c r="H3" s="669"/>
      <c r="I3" s="669"/>
      <c r="J3" s="669"/>
    </row>
    <row r="4" spans="2:10" s="344" customFormat="1" ht="5.0999999999999996" customHeight="1">
      <c r="B4" s="345"/>
      <c r="C4" s="345"/>
      <c r="D4" s="345"/>
      <c r="E4" s="345"/>
      <c r="F4" s="345"/>
      <c r="G4" s="345"/>
    </row>
    <row r="5" spans="2:10" s="516" customFormat="1">
      <c r="B5" s="779" t="s">
        <v>433</v>
      </c>
      <c r="C5" s="779"/>
      <c r="D5" s="779"/>
      <c r="E5" s="779"/>
      <c r="F5" s="779"/>
      <c r="G5" s="779"/>
      <c r="H5" s="779"/>
      <c r="I5" s="779"/>
      <c r="J5" s="779"/>
    </row>
    <row r="6" spans="2:10">
      <c r="B6" s="346"/>
    </row>
    <row r="7" spans="2:10">
      <c r="B7" s="346"/>
    </row>
    <row r="8" spans="2:10">
      <c r="B8" s="346"/>
    </row>
    <row r="9" spans="2:10">
      <c r="B9" s="346"/>
      <c r="C9" s="347"/>
      <c r="D9" s="347"/>
      <c r="E9" s="347"/>
      <c r="F9" s="347"/>
      <c r="G9" s="347"/>
    </row>
    <row r="10" spans="2:10">
      <c r="B10" s="346"/>
    </row>
    <row r="11" spans="2:10">
      <c r="B11" s="346"/>
    </row>
    <row r="12" spans="2:10">
      <c r="B12" s="346"/>
    </row>
    <row r="13" spans="2:10">
      <c r="B13" s="346"/>
    </row>
    <row r="14" spans="2:10">
      <c r="B14" s="346"/>
    </row>
    <row r="15" spans="2:10">
      <c r="B15" s="346"/>
    </row>
    <row r="16" spans="2:10">
      <c r="B16" s="346"/>
    </row>
    <row r="17" spans="2:16">
      <c r="B17" s="346"/>
    </row>
    <row r="18" spans="2:16">
      <c r="B18" s="346"/>
    </row>
    <row r="19" spans="2:16">
      <c r="B19" s="346"/>
    </row>
    <row r="20" spans="2:16">
      <c r="B20" s="346"/>
    </row>
    <row r="21" spans="2:16">
      <c r="B21" s="346"/>
    </row>
    <row r="22" spans="2:16">
      <c r="B22" s="346"/>
    </row>
    <row r="23" spans="2:16">
      <c r="B23" s="346"/>
    </row>
    <row r="24" spans="2:16">
      <c r="B24" s="346"/>
    </row>
    <row r="25" spans="2:16">
      <c r="B25" s="346"/>
    </row>
    <row r="26" spans="2:16">
      <c r="B26" s="346"/>
    </row>
    <row r="27" spans="2:16">
      <c r="B27" s="346"/>
    </row>
    <row r="28" spans="2:16">
      <c r="B28" s="346"/>
    </row>
    <row r="29" spans="2:16">
      <c r="B29" s="346"/>
    </row>
    <row r="30" spans="2:16">
      <c r="B30" s="777"/>
      <c r="C30" s="780">
        <v>2023</v>
      </c>
      <c r="D30" s="781"/>
      <c r="E30" s="781"/>
      <c r="F30" s="782"/>
      <c r="G30" s="348">
        <v>2024</v>
      </c>
    </row>
    <row r="31" spans="2:16" s="517" customFormat="1" ht="10.5">
      <c r="B31" s="778"/>
      <c r="C31" s="348" t="s">
        <v>0</v>
      </c>
      <c r="D31" s="348" t="s">
        <v>1</v>
      </c>
      <c r="E31" s="348" t="s">
        <v>2</v>
      </c>
      <c r="F31" s="348" t="s">
        <v>3</v>
      </c>
      <c r="G31" s="348" t="s">
        <v>0</v>
      </c>
    </row>
    <row r="32" spans="2:16" s="517" customFormat="1" ht="10.5">
      <c r="B32" s="349" t="s">
        <v>339</v>
      </c>
      <c r="C32" s="350">
        <v>31.075423555896446</v>
      </c>
      <c r="D32" s="350">
        <v>31.511401740959265</v>
      </c>
      <c r="E32" s="350">
        <v>30.535451188016694</v>
      </c>
      <c r="F32" s="350">
        <v>32.617803958449933</v>
      </c>
      <c r="G32" s="350">
        <v>31.514175862514765</v>
      </c>
      <c r="J32" s="518"/>
      <c r="K32" s="518"/>
      <c r="L32" s="518"/>
      <c r="M32" s="518"/>
      <c r="N32" s="518"/>
      <c r="O32" s="518"/>
      <c r="P32" s="518"/>
    </row>
    <row r="33" spans="2:16" s="517" customFormat="1" ht="10.5">
      <c r="B33" s="349" t="s">
        <v>305</v>
      </c>
      <c r="C33" s="350">
        <v>-22.789559773923944</v>
      </c>
      <c r="D33" s="350">
        <v>-22.684723951171932</v>
      </c>
      <c r="E33" s="350">
        <v>-20.738484370933971</v>
      </c>
      <c r="F33" s="350">
        <v>-22.667462885754247</v>
      </c>
      <c r="G33" s="350">
        <v>-21.602140768643622</v>
      </c>
      <c r="J33" s="518"/>
      <c r="K33" s="518"/>
      <c r="L33" s="518"/>
      <c r="M33" s="518"/>
      <c r="N33" s="518"/>
      <c r="O33" s="518"/>
      <c r="P33" s="518"/>
    </row>
    <row r="34" spans="2:16" s="517" customFormat="1" ht="10.5">
      <c r="B34" s="349" t="s">
        <v>340</v>
      </c>
      <c r="C34" s="350">
        <v>-0.41468376490837966</v>
      </c>
      <c r="D34" s="350">
        <v>0.15298629110083106</v>
      </c>
      <c r="E34" s="350">
        <v>0.85570632336265051</v>
      </c>
      <c r="F34" s="350">
        <v>1.36725242764218</v>
      </c>
      <c r="G34" s="350">
        <v>1.8791348848356908</v>
      </c>
      <c r="J34" s="518"/>
      <c r="K34" s="518"/>
      <c r="L34" s="518"/>
      <c r="M34" s="518"/>
      <c r="N34" s="518"/>
      <c r="O34" s="518"/>
      <c r="P34" s="518"/>
    </row>
    <row r="35" spans="2:16" s="517" customFormat="1" ht="10.5">
      <c r="B35" s="349" t="s">
        <v>341</v>
      </c>
      <c r="C35" s="350">
        <v>-51.725031936306507</v>
      </c>
      <c r="D35" s="350">
        <v>-50.652257800446279</v>
      </c>
      <c r="E35" s="350">
        <v>-51.090511125448515</v>
      </c>
      <c r="F35" s="350">
        <v>-51.007201027992977</v>
      </c>
      <c r="G35" s="350">
        <v>-48.976930537771892</v>
      </c>
      <c r="J35" s="518"/>
      <c r="K35" s="518"/>
      <c r="L35" s="518"/>
      <c r="M35" s="518"/>
      <c r="N35" s="518"/>
      <c r="O35" s="518"/>
      <c r="P35" s="518"/>
    </row>
    <row r="36" spans="2:16" s="517" customFormat="1" ht="10.5">
      <c r="B36" s="349" t="s">
        <v>342</v>
      </c>
      <c r="C36" s="350">
        <v>-43.853851919242388</v>
      </c>
      <c r="D36" s="350">
        <v>-41.672593719558101</v>
      </c>
      <c r="E36" s="350">
        <v>-40.437837985003142</v>
      </c>
      <c r="F36" s="350">
        <v>-39.689607527655113</v>
      </c>
      <c r="G36" s="350">
        <v>-37.185760559065059</v>
      </c>
      <c r="J36" s="518"/>
      <c r="K36" s="518"/>
      <c r="L36" s="518"/>
      <c r="M36" s="518"/>
      <c r="N36" s="518"/>
      <c r="O36" s="518"/>
      <c r="P36" s="518"/>
    </row>
    <row r="37" spans="2:16">
      <c r="C37" s="351"/>
      <c r="D37" s="351"/>
      <c r="E37" s="351"/>
      <c r="F37" s="351"/>
      <c r="G37" s="351"/>
    </row>
    <row r="39" spans="2:16">
      <c r="C39" s="352"/>
      <c r="D39" s="352"/>
      <c r="E39" s="352"/>
      <c r="F39" s="352"/>
      <c r="G39" s="352"/>
    </row>
  </sheetData>
  <mergeCells count="5">
    <mergeCell ref="B30:B31"/>
    <mergeCell ref="B1:I1"/>
    <mergeCell ref="B3:J3"/>
    <mergeCell ref="B5:J5"/>
    <mergeCell ref="C30:F30"/>
  </mergeCells>
  <hyperlinks>
    <hyperlink ref="B1:F1" location="Cuprins_ro!B34" display="II. Poziția investițională internațională la 31.03.2023 (date provizorii) " xr:uid="{6D6FC592-9016-4A2E-A3D9-01A190BEF40B}"/>
    <hyperlink ref="B1:I1" location="Cuprins_ro!B30" display="II. Poziția investițională internațională la 31.03.2024 (date provizorii) " xr:uid="{C136EEAB-3EF1-4366-86C8-723DA8889D1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5FB8-EE00-4671-8645-3CE63E5EDD8B}">
  <dimension ref="B1:I45"/>
  <sheetViews>
    <sheetView showGridLines="0" showRowColHeaders="0" zoomScaleNormal="100" workbookViewId="0"/>
  </sheetViews>
  <sheetFormatPr defaultColWidth="9.140625" defaultRowHeight="12.75"/>
  <cols>
    <col min="1" max="1" width="5.7109375" style="106" customWidth="1"/>
    <col min="2" max="2" width="18.7109375" style="353" customWidth="1"/>
    <col min="3" max="3" width="49.85546875" style="353" customWidth="1"/>
    <col min="4" max="8" width="9.85546875" style="106" customWidth="1"/>
    <col min="9" max="16384" width="9.140625" style="106"/>
  </cols>
  <sheetData>
    <row r="1" spans="2:9" s="64" customFormat="1" ht="14.25">
      <c r="B1" s="663" t="s">
        <v>164</v>
      </c>
      <c r="C1" s="663"/>
      <c r="D1" s="663"/>
      <c r="E1" s="663"/>
      <c r="F1" s="663"/>
      <c r="G1" s="663"/>
      <c r="H1" s="663"/>
      <c r="I1" s="663"/>
    </row>
    <row r="3" spans="2:9" s="519" customFormat="1" ht="30" customHeight="1">
      <c r="B3" s="787" t="s">
        <v>64</v>
      </c>
      <c r="C3" s="787"/>
      <c r="D3" s="787"/>
      <c r="E3" s="787"/>
      <c r="F3" s="787"/>
      <c r="G3" s="787"/>
      <c r="H3" s="787"/>
    </row>
    <row r="4" spans="2:9" ht="5.0999999999999996" customHeight="1"/>
    <row r="5" spans="2:9" ht="14.25">
      <c r="B5" s="670" t="s">
        <v>12</v>
      </c>
      <c r="C5" s="670"/>
      <c r="D5" s="670"/>
      <c r="E5" s="670"/>
      <c r="F5" s="670"/>
      <c r="G5" s="670"/>
      <c r="H5" s="670"/>
    </row>
    <row r="33" spans="2:8">
      <c r="B33" s="788"/>
      <c r="C33" s="789"/>
    </row>
    <row r="34" spans="2:8">
      <c r="B34" s="354"/>
      <c r="C34" s="354"/>
    </row>
    <row r="35" spans="2:8" s="64" customFormat="1" ht="11.25" customHeight="1">
      <c r="B35" s="73"/>
    </row>
    <row r="36" spans="2:8" s="110" customFormat="1" ht="10.5">
      <c r="B36" s="785" t="s">
        <v>343</v>
      </c>
      <c r="C36" s="790"/>
      <c r="D36" s="783">
        <v>2023</v>
      </c>
      <c r="E36" s="784"/>
      <c r="F36" s="784"/>
      <c r="G36" s="784"/>
      <c r="H36" s="356">
        <v>2024</v>
      </c>
    </row>
    <row r="37" spans="2:8" s="110" customFormat="1" ht="10.5">
      <c r="B37" s="786"/>
      <c r="C37" s="791"/>
      <c r="D37" s="355" t="s">
        <v>0</v>
      </c>
      <c r="E37" s="357" t="s">
        <v>1</v>
      </c>
      <c r="F37" s="357" t="s">
        <v>2</v>
      </c>
      <c r="G37" s="357" t="s">
        <v>3</v>
      </c>
      <c r="H37" s="357" t="s">
        <v>0</v>
      </c>
    </row>
    <row r="38" spans="2:8" s="110" customFormat="1" ht="10.5">
      <c r="B38" s="786"/>
      <c r="C38" s="358" t="s">
        <v>285</v>
      </c>
      <c r="D38" s="359">
        <v>6.6</v>
      </c>
      <c r="E38" s="359">
        <v>6.4</v>
      </c>
      <c r="F38" s="359">
        <v>6.6</v>
      </c>
      <c r="G38" s="359">
        <v>5.9</v>
      </c>
      <c r="H38" s="359">
        <v>6.1</v>
      </c>
    </row>
    <row r="39" spans="2:8" s="110" customFormat="1" ht="10.5">
      <c r="B39" s="786"/>
      <c r="C39" s="358" t="s">
        <v>344</v>
      </c>
      <c r="D39" s="359">
        <v>0.2</v>
      </c>
      <c r="E39" s="359">
        <v>0.2</v>
      </c>
      <c r="F39" s="359">
        <v>0.2</v>
      </c>
      <c r="G39" s="359">
        <v>0.2</v>
      </c>
      <c r="H39" s="359">
        <v>0.2</v>
      </c>
    </row>
    <row r="40" spans="2:8" s="110" customFormat="1" ht="10.5">
      <c r="B40" s="786"/>
      <c r="C40" s="358" t="s">
        <v>335</v>
      </c>
      <c r="D40" s="359">
        <v>24.4</v>
      </c>
      <c r="E40" s="359">
        <v>23.9</v>
      </c>
      <c r="F40" s="359">
        <v>22.7</v>
      </c>
      <c r="G40" s="359">
        <v>21.9</v>
      </c>
      <c r="H40" s="359">
        <v>22.099999999999998</v>
      </c>
    </row>
    <row r="41" spans="2:8" s="110" customFormat="1" ht="10.5">
      <c r="B41" s="786"/>
      <c r="C41" s="358" t="s">
        <v>216</v>
      </c>
      <c r="D41" s="359">
        <v>68.8</v>
      </c>
      <c r="E41" s="359">
        <v>69.5</v>
      </c>
      <c r="F41" s="359">
        <v>70.5</v>
      </c>
      <c r="G41" s="359">
        <v>72</v>
      </c>
      <c r="H41" s="359">
        <v>71.599999999999994</v>
      </c>
    </row>
    <row r="42" spans="2:8" s="110" customFormat="1" ht="10.5">
      <c r="B42" s="785" t="s">
        <v>296</v>
      </c>
      <c r="C42" s="358" t="s">
        <v>335</v>
      </c>
      <c r="D42" s="360">
        <v>-60.4</v>
      </c>
      <c r="E42" s="360">
        <v>-60.5</v>
      </c>
      <c r="F42" s="360">
        <v>-59.5</v>
      </c>
      <c r="G42" s="360">
        <v>-60.7</v>
      </c>
      <c r="H42" s="360">
        <v>-61.2</v>
      </c>
    </row>
    <row r="43" spans="2:8" s="110" customFormat="1" ht="10.5">
      <c r="B43" s="786"/>
      <c r="C43" s="358" t="s">
        <v>285</v>
      </c>
      <c r="D43" s="360">
        <v>-39.4</v>
      </c>
      <c r="E43" s="360">
        <v>-39.299999999999997</v>
      </c>
      <c r="F43" s="360">
        <v>-40.299999999999997</v>
      </c>
      <c r="G43" s="360">
        <v>-39.1</v>
      </c>
      <c r="H43" s="360">
        <v>-38.6</v>
      </c>
    </row>
    <row r="44" spans="2:8" s="110" customFormat="1" ht="10.5">
      <c r="B44" s="786"/>
      <c r="C44" s="358" t="s">
        <v>344</v>
      </c>
      <c r="D44" s="360">
        <v>-0.2</v>
      </c>
      <c r="E44" s="360">
        <v>-0.2</v>
      </c>
      <c r="F44" s="360">
        <v>-0.2</v>
      </c>
      <c r="G44" s="360">
        <v>-0.2</v>
      </c>
      <c r="H44" s="360">
        <v>-0.2</v>
      </c>
    </row>
    <row r="45" spans="2:8">
      <c r="B45" s="354"/>
      <c r="C45" s="354"/>
    </row>
  </sheetData>
  <mergeCells count="8">
    <mergeCell ref="D36:G36"/>
    <mergeCell ref="B1:I1"/>
    <mergeCell ref="B42:B44"/>
    <mergeCell ref="B3:H3"/>
    <mergeCell ref="B33:C33"/>
    <mergeCell ref="B36:B41"/>
    <mergeCell ref="C36:C37"/>
    <mergeCell ref="B5:H5"/>
  </mergeCells>
  <hyperlinks>
    <hyperlink ref="B1:F1" location="Cuprins_ro!B34" display="II. Poziția investițională internațională la 31.03.2023 (date provizorii) " xr:uid="{10C9E37E-477F-4FC0-A997-95F58D71F3FE}"/>
    <hyperlink ref="B1:I1" location="Cuprins_ro!B30" display="II. Poziția investițională internațională la 31.03.2024 (date provizorii) " xr:uid="{523A5FF8-F446-47B5-860E-54465713EC21}"/>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74E7-23C0-4AAE-9F16-C9E482F734D2}">
  <dimension ref="B1:R43"/>
  <sheetViews>
    <sheetView showGridLines="0" showRowColHeaders="0" zoomScaleNormal="100" workbookViewId="0"/>
  </sheetViews>
  <sheetFormatPr defaultRowHeight="11.25" customHeight="1"/>
  <cols>
    <col min="1" max="1" width="5.7109375" style="362" customWidth="1"/>
    <col min="2" max="2" width="43.5703125" style="362" customWidth="1"/>
    <col min="3" max="7" width="9.7109375" style="362" customWidth="1"/>
    <col min="8" max="248" width="9.140625" style="362"/>
    <col min="249" max="249" width="30.140625" style="362" customWidth="1"/>
    <col min="250" max="504" width="9.140625" style="362"/>
    <col min="505" max="505" width="30.140625" style="362" customWidth="1"/>
    <col min="506" max="760" width="9.140625" style="362"/>
    <col min="761" max="761" width="30.140625" style="362" customWidth="1"/>
    <col min="762" max="1016" width="9.140625" style="362"/>
    <col min="1017" max="1017" width="30.140625" style="362" customWidth="1"/>
    <col min="1018" max="1272" width="9.140625" style="362"/>
    <col min="1273" max="1273" width="30.140625" style="362" customWidth="1"/>
    <col min="1274" max="1528" width="9.140625" style="362"/>
    <col min="1529" max="1529" width="30.140625" style="362" customWidth="1"/>
    <col min="1530" max="1784" width="9.140625" style="362"/>
    <col min="1785" max="1785" width="30.140625" style="362" customWidth="1"/>
    <col min="1786" max="2040" width="9.140625" style="362"/>
    <col min="2041" max="2041" width="30.140625" style="362" customWidth="1"/>
    <col min="2042" max="2296" width="9.140625" style="362"/>
    <col min="2297" max="2297" width="30.140625" style="362" customWidth="1"/>
    <col min="2298" max="2552" width="9.140625" style="362"/>
    <col min="2553" max="2553" width="30.140625" style="362" customWidth="1"/>
    <col min="2554" max="2808" width="9.140625" style="362"/>
    <col min="2809" max="2809" width="30.140625" style="362" customWidth="1"/>
    <col min="2810" max="3064" width="9.140625" style="362"/>
    <col min="3065" max="3065" width="30.140625" style="362" customWidth="1"/>
    <col min="3066" max="3320" width="9.140625" style="362"/>
    <col min="3321" max="3321" width="30.140625" style="362" customWidth="1"/>
    <col min="3322" max="3576" width="9.140625" style="362"/>
    <col min="3577" max="3577" width="30.140625" style="362" customWidth="1"/>
    <col min="3578" max="3832" width="9.140625" style="362"/>
    <col min="3833" max="3833" width="30.140625" style="362" customWidth="1"/>
    <col min="3834" max="4088" width="9.140625" style="362"/>
    <col min="4089" max="4089" width="30.140625" style="362" customWidth="1"/>
    <col min="4090" max="4344" width="9.140625" style="362"/>
    <col min="4345" max="4345" width="30.140625" style="362" customWidth="1"/>
    <col min="4346" max="4600" width="9.140625" style="362"/>
    <col min="4601" max="4601" width="30.140625" style="362" customWidth="1"/>
    <col min="4602" max="4856" width="9.140625" style="362"/>
    <col min="4857" max="4857" width="30.140625" style="362" customWidth="1"/>
    <col min="4858" max="5112" width="9.140625" style="362"/>
    <col min="5113" max="5113" width="30.140625" style="362" customWidth="1"/>
    <col min="5114" max="5368" width="9.140625" style="362"/>
    <col min="5369" max="5369" width="30.140625" style="362" customWidth="1"/>
    <col min="5370" max="5624" width="9.140625" style="362"/>
    <col min="5625" max="5625" width="30.140625" style="362" customWidth="1"/>
    <col min="5626" max="5880" width="9.140625" style="362"/>
    <col min="5881" max="5881" width="30.140625" style="362" customWidth="1"/>
    <col min="5882" max="6136" width="9.140625" style="362"/>
    <col min="6137" max="6137" width="30.140625" style="362" customWidth="1"/>
    <col min="6138" max="6392" width="9.140625" style="362"/>
    <col min="6393" max="6393" width="30.140625" style="362" customWidth="1"/>
    <col min="6394" max="6648" width="9.140625" style="362"/>
    <col min="6649" max="6649" width="30.140625" style="362" customWidth="1"/>
    <col min="6650" max="6904" width="9.140625" style="362"/>
    <col min="6905" max="6905" width="30.140625" style="362" customWidth="1"/>
    <col min="6906" max="7160" width="9.140625" style="362"/>
    <col min="7161" max="7161" width="30.140625" style="362" customWidth="1"/>
    <col min="7162" max="7416" width="9.140625" style="362"/>
    <col min="7417" max="7417" width="30.140625" style="362" customWidth="1"/>
    <col min="7418" max="7672" width="9.140625" style="362"/>
    <col min="7673" max="7673" width="30.140625" style="362" customWidth="1"/>
    <col min="7674" max="7928" width="9.140625" style="362"/>
    <col min="7929" max="7929" width="30.140625" style="362" customWidth="1"/>
    <col min="7930" max="8184" width="9.140625" style="362"/>
    <col min="8185" max="8185" width="30.140625" style="362" customWidth="1"/>
    <col min="8186" max="8440" width="9.140625" style="362"/>
    <col min="8441" max="8441" width="30.140625" style="362" customWidth="1"/>
    <col min="8442" max="8696" width="9.140625" style="362"/>
    <col min="8697" max="8697" width="30.140625" style="362" customWidth="1"/>
    <col min="8698" max="8952" width="9.140625" style="362"/>
    <col min="8953" max="8953" width="30.140625" style="362" customWidth="1"/>
    <col min="8954" max="9208" width="9.140625" style="362"/>
    <col min="9209" max="9209" width="30.140625" style="362" customWidth="1"/>
    <col min="9210" max="9464" width="9.140625" style="362"/>
    <col min="9465" max="9465" width="30.140625" style="362" customWidth="1"/>
    <col min="9466" max="9720" width="9.140625" style="362"/>
    <col min="9721" max="9721" width="30.140625" style="362" customWidth="1"/>
    <col min="9722" max="9976" width="9.140625" style="362"/>
    <col min="9977" max="9977" width="30.140625" style="362" customWidth="1"/>
    <col min="9978" max="10232" width="9.140625" style="362"/>
    <col min="10233" max="10233" width="30.140625" style="362" customWidth="1"/>
    <col min="10234" max="10488" width="9.140625" style="362"/>
    <col min="10489" max="10489" width="30.140625" style="362" customWidth="1"/>
    <col min="10490" max="10744" width="9.140625" style="362"/>
    <col min="10745" max="10745" width="30.140625" style="362" customWidth="1"/>
    <col min="10746" max="11000" width="9.140625" style="362"/>
    <col min="11001" max="11001" width="30.140625" style="362" customWidth="1"/>
    <col min="11002" max="11256" width="9.140625" style="362"/>
    <col min="11257" max="11257" width="30.140625" style="362" customWidth="1"/>
    <col min="11258" max="11512" width="9.140625" style="362"/>
    <col min="11513" max="11513" width="30.140625" style="362" customWidth="1"/>
    <col min="11514" max="11768" width="9.140625" style="362"/>
    <col min="11769" max="11769" width="30.140625" style="362" customWidth="1"/>
    <col min="11770" max="12024" width="9.140625" style="362"/>
    <col min="12025" max="12025" width="30.140625" style="362" customWidth="1"/>
    <col min="12026" max="12280" width="9.140625" style="362"/>
    <col min="12281" max="12281" width="30.140625" style="362" customWidth="1"/>
    <col min="12282" max="12536" width="9.140625" style="362"/>
    <col min="12537" max="12537" width="30.140625" style="362" customWidth="1"/>
    <col min="12538" max="12792" width="9.140625" style="362"/>
    <col min="12793" max="12793" width="30.140625" style="362" customWidth="1"/>
    <col min="12794" max="13048" width="9.140625" style="362"/>
    <col min="13049" max="13049" width="30.140625" style="362" customWidth="1"/>
    <col min="13050" max="13304" width="9.140625" style="362"/>
    <col min="13305" max="13305" width="30.140625" style="362" customWidth="1"/>
    <col min="13306" max="13560" width="9.140625" style="362"/>
    <col min="13561" max="13561" width="30.140625" style="362" customWidth="1"/>
    <col min="13562" max="13816" width="9.140625" style="362"/>
    <col min="13817" max="13817" width="30.140625" style="362" customWidth="1"/>
    <col min="13818" max="14072" width="9.140625" style="362"/>
    <col min="14073" max="14073" width="30.140625" style="362" customWidth="1"/>
    <col min="14074" max="14328" width="9.140625" style="362"/>
    <col min="14329" max="14329" width="30.140625" style="362" customWidth="1"/>
    <col min="14330" max="14584" width="9.140625" style="362"/>
    <col min="14585" max="14585" width="30.140625" style="362" customWidth="1"/>
    <col min="14586" max="14840" width="9.140625" style="362"/>
    <col min="14841" max="14841" width="30.140625" style="362" customWidth="1"/>
    <col min="14842" max="15096" width="9.140625" style="362"/>
    <col min="15097" max="15097" width="30.140625" style="362" customWidth="1"/>
    <col min="15098" max="15352" width="9.140625" style="362"/>
    <col min="15353" max="15353" width="30.140625" style="362" customWidth="1"/>
    <col min="15354" max="15608" width="9.140625" style="362"/>
    <col min="15609" max="15609" width="30.140625" style="362" customWidth="1"/>
    <col min="15610" max="15864" width="9.140625" style="362"/>
    <col min="15865" max="15865" width="30.140625" style="362" customWidth="1"/>
    <col min="15866" max="16120" width="9.140625" style="362"/>
    <col min="16121" max="16121" width="30.140625" style="362" customWidth="1"/>
    <col min="16122" max="16384" width="9.140625" style="362"/>
  </cols>
  <sheetData>
    <row r="1" spans="2:11" s="64" customFormat="1" ht="14.25">
      <c r="B1" s="663" t="s">
        <v>164</v>
      </c>
      <c r="C1" s="663"/>
      <c r="D1" s="663"/>
      <c r="E1" s="663"/>
      <c r="F1" s="663"/>
      <c r="G1" s="663"/>
      <c r="H1" s="663"/>
      <c r="I1" s="663"/>
    </row>
    <row r="2" spans="2:11" ht="15" customHeight="1">
      <c r="B2" s="361"/>
    </row>
    <row r="3" spans="2:11" s="520" customFormat="1" ht="30" customHeight="1">
      <c r="B3" s="794" t="s">
        <v>162</v>
      </c>
      <c r="C3" s="794"/>
      <c r="D3" s="794"/>
      <c r="E3" s="794"/>
      <c r="F3" s="794"/>
      <c r="G3" s="794"/>
    </row>
    <row r="4" spans="2:11" ht="5.0999999999999996" customHeight="1">
      <c r="B4" s="361"/>
    </row>
    <row r="5" spans="2:11" s="521" customFormat="1" ht="14.25">
      <c r="B5" s="779" t="s">
        <v>60</v>
      </c>
      <c r="C5" s="779"/>
      <c r="D5" s="779"/>
      <c r="E5" s="779"/>
      <c r="F5" s="779"/>
      <c r="G5" s="779"/>
    </row>
    <row r="6" spans="2:11" ht="11.25" customHeight="1">
      <c r="C6" s="363"/>
      <c r="D6" s="363"/>
      <c r="E6" s="363"/>
      <c r="F6" s="363"/>
      <c r="G6" s="363"/>
      <c r="H6" s="363"/>
      <c r="I6" s="364"/>
      <c r="J6" s="364"/>
      <c r="K6" s="364"/>
    </row>
    <row r="7" spans="2:11" ht="11.25" customHeight="1">
      <c r="C7" s="363"/>
      <c r="D7" s="363"/>
      <c r="E7" s="363"/>
      <c r="F7" s="363"/>
      <c r="G7" s="363"/>
      <c r="H7" s="363"/>
      <c r="I7" s="364"/>
      <c r="J7" s="364"/>
      <c r="K7" s="364"/>
    </row>
    <row r="8" spans="2:11" ht="11.25" customHeight="1">
      <c r="C8" s="363"/>
      <c r="D8" s="363"/>
      <c r="E8" s="363"/>
      <c r="F8" s="363"/>
      <c r="G8" s="363"/>
      <c r="H8" s="363"/>
      <c r="I8" s="364"/>
      <c r="J8" s="364"/>
      <c r="K8" s="364"/>
    </row>
    <row r="9" spans="2:11" ht="11.25" customHeight="1">
      <c r="C9" s="363"/>
      <c r="D9" s="363"/>
      <c r="E9" s="363"/>
      <c r="F9" s="363"/>
      <c r="G9" s="363"/>
      <c r="H9" s="363"/>
      <c r="I9" s="364"/>
      <c r="J9" s="364"/>
      <c r="K9" s="364"/>
    </row>
    <row r="10" spans="2:11" ht="11.25" customHeight="1">
      <c r="C10" s="363"/>
      <c r="D10" s="363"/>
      <c r="E10" s="363"/>
      <c r="F10" s="363"/>
      <c r="G10" s="363"/>
      <c r="H10" s="363"/>
      <c r="I10" s="364"/>
      <c r="J10" s="364"/>
      <c r="K10" s="364"/>
    </row>
    <row r="11" spans="2:11" ht="11.25" customHeight="1">
      <c r="C11" s="363"/>
      <c r="D11" s="363"/>
      <c r="E11" s="363"/>
      <c r="F11" s="363"/>
      <c r="G11" s="363"/>
      <c r="H11" s="363"/>
      <c r="I11" s="364"/>
      <c r="J11" s="364"/>
      <c r="K11" s="364"/>
    </row>
    <row r="12" spans="2:11" ht="11.25" customHeight="1">
      <c r="C12" s="363"/>
      <c r="D12" s="363"/>
      <c r="E12" s="363"/>
      <c r="F12" s="363"/>
      <c r="G12" s="363"/>
      <c r="H12" s="363"/>
      <c r="I12" s="364"/>
      <c r="J12" s="364"/>
      <c r="K12" s="364"/>
    </row>
    <row r="13" spans="2:11" ht="11.25" customHeight="1">
      <c r="C13" s="363"/>
      <c r="D13" s="363"/>
      <c r="E13" s="363"/>
      <c r="F13" s="363"/>
      <c r="G13" s="363"/>
      <c r="H13" s="363"/>
      <c r="I13" s="364"/>
      <c r="J13" s="364"/>
      <c r="K13" s="364"/>
    </row>
    <row r="14" spans="2:11" ht="11.25" customHeight="1">
      <c r="C14" s="363"/>
      <c r="D14" s="363"/>
      <c r="E14" s="363"/>
      <c r="F14" s="363"/>
      <c r="G14" s="363"/>
      <c r="H14" s="363"/>
      <c r="I14" s="364"/>
      <c r="J14" s="364"/>
      <c r="K14" s="364"/>
    </row>
    <row r="15" spans="2:11" ht="11.25" customHeight="1">
      <c r="C15" s="363"/>
      <c r="D15" s="363"/>
      <c r="E15" s="363"/>
      <c r="F15" s="363"/>
      <c r="G15" s="363"/>
      <c r="H15" s="363"/>
      <c r="I15" s="364"/>
      <c r="J15" s="364"/>
      <c r="K15" s="364"/>
    </row>
    <row r="16" spans="2:11" ht="11.25" customHeight="1">
      <c r="C16" s="363"/>
      <c r="D16" s="363"/>
      <c r="E16" s="363"/>
      <c r="F16" s="363"/>
      <c r="G16" s="363"/>
      <c r="H16" s="363"/>
      <c r="I16" s="364"/>
      <c r="J16" s="364"/>
      <c r="K16" s="364"/>
    </row>
    <row r="17" spans="2:11" ht="11.25" customHeight="1">
      <c r="C17" s="363"/>
      <c r="D17" s="363"/>
      <c r="E17" s="363"/>
      <c r="F17" s="363"/>
      <c r="G17" s="363"/>
      <c r="H17" s="363"/>
      <c r="I17" s="364"/>
      <c r="J17" s="365"/>
      <c r="K17" s="364"/>
    </row>
    <row r="18" spans="2:11" ht="11.25" customHeight="1">
      <c r="C18" s="363"/>
      <c r="D18" s="363"/>
      <c r="E18" s="363"/>
      <c r="F18" s="363"/>
      <c r="G18" s="363"/>
      <c r="H18" s="363"/>
      <c r="I18" s="364"/>
      <c r="J18" s="364"/>
      <c r="K18" s="364"/>
    </row>
    <row r="19" spans="2:11" ht="11.25" customHeight="1">
      <c r="C19" s="363"/>
      <c r="D19" s="363"/>
      <c r="E19" s="363"/>
      <c r="F19" s="363"/>
      <c r="G19" s="363"/>
      <c r="H19" s="363"/>
      <c r="I19" s="364"/>
      <c r="J19" s="364"/>
      <c r="K19" s="364"/>
    </row>
    <row r="20" spans="2:11" ht="11.25" customHeight="1">
      <c r="C20" s="363"/>
      <c r="D20" s="363"/>
      <c r="E20" s="363"/>
      <c r="F20" s="363"/>
      <c r="G20" s="363"/>
      <c r="H20" s="363"/>
      <c r="I20" s="364"/>
      <c r="J20" s="364"/>
      <c r="K20" s="364"/>
    </row>
    <row r="21" spans="2:11" ht="11.25" customHeight="1">
      <c r="C21" s="363"/>
      <c r="D21" s="363"/>
      <c r="E21" s="363"/>
      <c r="F21" s="363"/>
      <c r="G21" s="363"/>
      <c r="H21" s="363"/>
      <c r="I21" s="364"/>
      <c r="J21" s="364"/>
      <c r="K21" s="364"/>
    </row>
    <row r="22" spans="2:11" ht="11.25" customHeight="1">
      <c r="C22" s="363"/>
      <c r="D22" s="363"/>
      <c r="E22" s="363"/>
      <c r="F22" s="363"/>
      <c r="G22" s="363"/>
      <c r="H22" s="363"/>
      <c r="I22" s="364"/>
      <c r="J22" s="364"/>
      <c r="K22" s="364"/>
    </row>
    <row r="23" spans="2:11" ht="11.25" customHeight="1">
      <c r="C23" s="363"/>
      <c r="D23" s="363"/>
      <c r="E23" s="363"/>
      <c r="F23" s="363"/>
      <c r="G23" s="363"/>
      <c r="H23" s="363"/>
      <c r="I23" s="364"/>
      <c r="J23" s="364"/>
      <c r="K23" s="364"/>
    </row>
    <row r="24" spans="2:11" ht="11.25" customHeight="1">
      <c r="C24" s="363"/>
      <c r="D24" s="363"/>
      <c r="E24" s="363"/>
      <c r="F24" s="363"/>
      <c r="G24" s="363"/>
      <c r="H24" s="363"/>
      <c r="I24" s="364"/>
      <c r="J24" s="364"/>
      <c r="K24" s="364"/>
    </row>
    <row r="25" spans="2:11" ht="11.25" customHeight="1">
      <c r="C25" s="363"/>
      <c r="D25" s="363"/>
      <c r="E25" s="363"/>
      <c r="F25" s="363"/>
      <c r="G25" s="363"/>
      <c r="H25" s="363"/>
      <c r="I25" s="364"/>
      <c r="J25" s="364"/>
      <c r="K25" s="364"/>
    </row>
    <row r="26" spans="2:11" ht="11.25" customHeight="1">
      <c r="C26" s="363"/>
      <c r="D26" s="363"/>
      <c r="E26" s="363"/>
      <c r="F26" s="363"/>
      <c r="G26" s="363"/>
      <c r="H26" s="363"/>
      <c r="I26" s="364"/>
      <c r="J26" s="364"/>
      <c r="K26" s="364"/>
    </row>
    <row r="27" spans="2:11" ht="11.25" customHeight="1">
      <c r="C27" s="363"/>
      <c r="D27" s="363"/>
      <c r="E27" s="363"/>
      <c r="F27" s="363"/>
      <c r="G27" s="363"/>
      <c r="H27" s="363"/>
      <c r="I27" s="364"/>
      <c r="J27" s="364"/>
      <c r="K27" s="364"/>
    </row>
    <row r="28" spans="2:11" ht="11.25" customHeight="1">
      <c r="C28" s="363"/>
      <c r="D28" s="363"/>
      <c r="E28" s="363"/>
      <c r="F28" s="363"/>
      <c r="G28" s="363"/>
      <c r="H28" s="363"/>
      <c r="I28" s="364"/>
      <c r="J28" s="364"/>
      <c r="K28" s="364"/>
    </row>
    <row r="29" spans="2:11" ht="11.25" customHeight="1">
      <c r="C29" s="363"/>
      <c r="D29" s="363"/>
      <c r="E29" s="363"/>
      <c r="F29" s="363"/>
      <c r="G29" s="363"/>
      <c r="H29" s="363"/>
      <c r="I29" s="364"/>
      <c r="J29" s="364"/>
      <c r="K29" s="364"/>
    </row>
    <row r="30" spans="2:11" ht="11.25" customHeight="1">
      <c r="C30" s="363"/>
      <c r="D30" s="363"/>
      <c r="E30" s="363"/>
      <c r="F30" s="363"/>
      <c r="G30" s="363"/>
      <c r="H30" s="363"/>
      <c r="I30" s="364"/>
      <c r="J30" s="364"/>
      <c r="K30" s="364"/>
    </row>
    <row r="31" spans="2:11" ht="11.25" customHeight="1">
      <c r="C31" s="363"/>
      <c r="D31" s="363"/>
      <c r="E31" s="363"/>
      <c r="F31" s="363"/>
      <c r="G31" s="363"/>
      <c r="H31" s="363"/>
      <c r="I31" s="364"/>
      <c r="J31" s="364"/>
      <c r="K31" s="364"/>
    </row>
    <row r="32" spans="2:11" s="524" customFormat="1" ht="10.5">
      <c r="B32" s="744" t="s">
        <v>345</v>
      </c>
      <c r="C32" s="744"/>
      <c r="D32" s="744"/>
      <c r="E32" s="744"/>
      <c r="F32" s="744"/>
      <c r="G32" s="744"/>
      <c r="H32" s="522"/>
      <c r="I32" s="523"/>
      <c r="J32" s="523"/>
      <c r="K32" s="523"/>
    </row>
    <row r="33" spans="2:18" s="524" customFormat="1" ht="10.5">
      <c r="B33" s="366" t="s">
        <v>62</v>
      </c>
      <c r="C33" s="522"/>
      <c r="D33" s="522"/>
      <c r="E33" s="522"/>
      <c r="F33" s="522"/>
      <c r="G33" s="522"/>
      <c r="H33" s="522"/>
      <c r="I33" s="523"/>
      <c r="J33" s="523"/>
      <c r="K33" s="523"/>
    </row>
    <row r="34" spans="2:18" ht="11.25" customHeight="1">
      <c r="C34" s="363"/>
      <c r="D34" s="363"/>
      <c r="E34" s="363"/>
      <c r="F34" s="363"/>
      <c r="G34" s="363"/>
      <c r="H34" s="363"/>
      <c r="I34" s="364"/>
      <c r="J34" s="364"/>
      <c r="K34" s="364"/>
      <c r="L34" s="364"/>
      <c r="M34" s="364"/>
      <c r="N34" s="364"/>
      <c r="O34" s="364"/>
      <c r="P34" s="364"/>
      <c r="Q34" s="364"/>
      <c r="R34" s="364"/>
    </row>
    <row r="35" spans="2:18" ht="11.25" customHeight="1">
      <c r="B35" s="367"/>
      <c r="C35" s="792">
        <v>2023</v>
      </c>
      <c r="D35" s="793"/>
      <c r="E35" s="793"/>
      <c r="F35" s="793"/>
      <c r="G35" s="368" t="s">
        <v>161</v>
      </c>
      <c r="K35" s="364"/>
      <c r="L35" s="364"/>
      <c r="M35" s="364"/>
      <c r="N35" s="364"/>
      <c r="O35" s="364"/>
      <c r="P35" s="364"/>
      <c r="Q35" s="364"/>
      <c r="R35" s="364"/>
    </row>
    <row r="36" spans="2:18" s="524" customFormat="1" ht="10.5">
      <c r="B36" s="367"/>
      <c r="C36" s="369" t="s">
        <v>0</v>
      </c>
      <c r="D36" s="370" t="s">
        <v>1</v>
      </c>
      <c r="E36" s="370" t="s">
        <v>2</v>
      </c>
      <c r="F36" s="370" t="s">
        <v>3</v>
      </c>
      <c r="G36" s="370" t="s">
        <v>158</v>
      </c>
      <c r="K36" s="523"/>
      <c r="L36" s="523"/>
      <c r="M36" s="523"/>
      <c r="N36" s="523"/>
      <c r="O36" s="523"/>
      <c r="P36" s="523"/>
      <c r="Q36" s="523"/>
      <c r="R36" s="523"/>
    </row>
    <row r="37" spans="2:18" s="524" customFormat="1" ht="10.5">
      <c r="B37" s="371" t="s">
        <v>216</v>
      </c>
      <c r="C37" s="372">
        <v>4679.3500000000004</v>
      </c>
      <c r="D37" s="372">
        <v>4902.67</v>
      </c>
      <c r="E37" s="372">
        <v>4881.9299999999994</v>
      </c>
      <c r="F37" s="372">
        <v>5453.15</v>
      </c>
      <c r="G37" s="372">
        <v>5393.23</v>
      </c>
      <c r="I37" s="523"/>
      <c r="J37" s="523"/>
      <c r="K37" s="523"/>
      <c r="L37" s="523"/>
      <c r="M37" s="523"/>
      <c r="N37" s="523"/>
      <c r="O37" s="523"/>
      <c r="P37" s="523"/>
      <c r="Q37" s="523"/>
      <c r="R37" s="523"/>
    </row>
    <row r="38" spans="2:18" s="525" customFormat="1" ht="10.5">
      <c r="B38" s="371" t="s">
        <v>346</v>
      </c>
      <c r="C38" s="372">
        <v>2641.2750000000001</v>
      </c>
      <c r="D38" s="372">
        <v>2579.1800000000003</v>
      </c>
      <c r="E38" s="372">
        <v>2559.4274999999998</v>
      </c>
      <c r="F38" s="372">
        <v>2466.81</v>
      </c>
      <c r="G38" s="372">
        <v>2413.4558999999999</v>
      </c>
      <c r="I38" s="523"/>
      <c r="J38" s="523"/>
      <c r="K38" s="523"/>
      <c r="L38" s="523"/>
      <c r="M38" s="523"/>
      <c r="N38" s="523"/>
      <c r="O38" s="523"/>
      <c r="P38" s="523"/>
      <c r="Q38" s="523"/>
      <c r="R38" s="523"/>
    </row>
    <row r="39" spans="2:18" s="524" customFormat="1" ht="10.5">
      <c r="B39" s="371" t="s">
        <v>347</v>
      </c>
      <c r="C39" s="372">
        <v>2856.45</v>
      </c>
      <c r="D39" s="372">
        <v>2881.31</v>
      </c>
      <c r="E39" s="372">
        <v>2886.88</v>
      </c>
      <c r="F39" s="372">
        <v>3035.98</v>
      </c>
      <c r="G39" s="372">
        <v>3014.5299999999997</v>
      </c>
      <c r="I39" s="523"/>
      <c r="J39" s="523"/>
      <c r="K39" s="523"/>
      <c r="L39" s="523"/>
      <c r="M39" s="523"/>
      <c r="N39" s="523"/>
      <c r="O39" s="523"/>
      <c r="P39" s="523"/>
      <c r="Q39" s="523"/>
      <c r="R39" s="523"/>
    </row>
    <row r="40" spans="2:18" s="525" customFormat="1" ht="10.5">
      <c r="B40" s="371" t="s">
        <v>348</v>
      </c>
      <c r="C40" s="372">
        <v>1047.5967358115377</v>
      </c>
      <c r="D40" s="372">
        <v>1119.6839813102522</v>
      </c>
      <c r="E40" s="372">
        <v>1122.9997851866949</v>
      </c>
      <c r="F40" s="372">
        <v>1264.3024899173861</v>
      </c>
      <c r="G40" s="372">
        <v>1281.0158176016866</v>
      </c>
      <c r="I40" s="523"/>
      <c r="J40" s="523"/>
      <c r="K40" s="523"/>
      <c r="L40" s="523"/>
      <c r="M40" s="523"/>
      <c r="N40" s="523"/>
      <c r="O40" s="523"/>
      <c r="P40" s="523"/>
      <c r="Q40" s="523"/>
      <c r="R40" s="523"/>
    </row>
    <row r="41" spans="2:18" s="525" customFormat="1" ht="10.5">
      <c r="B41" s="371" t="s">
        <v>349</v>
      </c>
      <c r="C41" s="372">
        <v>2209.9420917101843</v>
      </c>
      <c r="D41" s="372">
        <v>2230.0179030848631</v>
      </c>
      <c r="E41" s="372">
        <v>2209.9483540539736</v>
      </c>
      <c r="F41" s="372">
        <v>2361.6165302366462</v>
      </c>
      <c r="G41" s="372">
        <v>2332.9664258245225</v>
      </c>
      <c r="I41" s="523"/>
      <c r="J41" s="523"/>
      <c r="K41" s="523"/>
      <c r="L41" s="523"/>
      <c r="M41" s="523"/>
      <c r="N41" s="523"/>
      <c r="O41" s="523"/>
      <c r="P41" s="523"/>
      <c r="Q41" s="523"/>
      <c r="R41" s="523"/>
    </row>
    <row r="42" spans="2:18" s="525" customFormat="1" ht="10.5">
      <c r="B42" s="371" t="s">
        <v>350</v>
      </c>
      <c r="C42" s="372">
        <v>3314.9131375652764</v>
      </c>
      <c r="D42" s="372">
        <v>3345.0268546272946</v>
      </c>
      <c r="E42" s="372">
        <v>3314.9225310809607</v>
      </c>
      <c r="F42" s="372">
        <v>3542.4247953549693</v>
      </c>
      <c r="G42" s="372">
        <v>3499.4496387367835</v>
      </c>
      <c r="I42" s="523"/>
      <c r="J42" s="523"/>
      <c r="K42" s="523"/>
      <c r="L42" s="523"/>
      <c r="M42" s="523"/>
      <c r="N42" s="523"/>
      <c r="O42" s="523"/>
      <c r="P42" s="523"/>
      <c r="Q42" s="523"/>
      <c r="R42" s="523"/>
    </row>
    <row r="43" spans="2:18" ht="11.25" customHeight="1">
      <c r="K43" s="364"/>
      <c r="L43" s="364"/>
      <c r="M43" s="364"/>
      <c r="N43" s="364"/>
      <c r="O43" s="364"/>
      <c r="P43" s="364"/>
      <c r="Q43" s="364"/>
      <c r="R43" s="364"/>
    </row>
  </sheetData>
  <mergeCells count="5">
    <mergeCell ref="C35:F35"/>
    <mergeCell ref="B32:G32"/>
    <mergeCell ref="B1:I1"/>
    <mergeCell ref="B5:G5"/>
    <mergeCell ref="B3:G3"/>
  </mergeCells>
  <hyperlinks>
    <hyperlink ref="B33" r:id="rId1" xr:uid="{0E39051E-306C-489B-86BA-568773F94731}"/>
    <hyperlink ref="B1:F1" location="Cuprins_ro!B34" display="II. Poziția investițională internațională la 31.03.2023 (date provizorii) " xr:uid="{A247475C-9A18-4067-BF2E-7358FF4B7A41}"/>
    <hyperlink ref="B1:I1" location="Cuprins_ro!B30" display="II. Poziția investițională internațională la 31.03.2024 (date provizorii) " xr:uid="{E96F91DA-CBF1-4F77-81B9-0194B853102E}"/>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ignoredErrors>
    <ignoredError sqref="G35" numberStoredAsText="1"/>
  </ignoredErrors>
  <drawing r:id="rId3"/>
  <legacy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108-1BA6-46D8-961D-92153C24A8FF}">
  <dimension ref="B1:X39"/>
  <sheetViews>
    <sheetView showGridLines="0" showRowColHeaders="0" zoomScaleNormal="100" workbookViewId="0">
      <selection activeCell="B5" sqref="B5:I5"/>
    </sheetView>
  </sheetViews>
  <sheetFormatPr defaultColWidth="9.140625" defaultRowHeight="10.5"/>
  <cols>
    <col min="1" max="1" width="5.7109375" style="110" customWidth="1"/>
    <col min="2" max="2" width="36.42578125" style="110" customWidth="1"/>
    <col min="3" max="9" width="10.85546875" style="110" customWidth="1"/>
    <col min="10" max="16384" width="9.140625" style="110"/>
  </cols>
  <sheetData>
    <row r="1" spans="2:9" s="64" customFormat="1" ht="14.25">
      <c r="B1" s="663" t="s">
        <v>164</v>
      </c>
      <c r="C1" s="663"/>
      <c r="D1" s="663"/>
      <c r="E1" s="663"/>
      <c r="F1" s="663"/>
      <c r="G1" s="663"/>
      <c r="H1" s="663"/>
      <c r="I1" s="663"/>
    </row>
    <row r="3" spans="2:9" s="519" customFormat="1" ht="30" customHeight="1">
      <c r="B3" s="799" t="s">
        <v>163</v>
      </c>
      <c r="C3" s="799"/>
      <c r="D3" s="799"/>
      <c r="E3" s="799"/>
      <c r="F3" s="799"/>
      <c r="G3" s="799"/>
      <c r="H3" s="799"/>
      <c r="I3" s="799"/>
    </row>
    <row r="4" spans="2:9" ht="5.0999999999999996" customHeight="1">
      <c r="B4" s="373"/>
    </row>
    <row r="5" spans="2:9" s="106" customFormat="1" ht="14.25">
      <c r="B5" s="779" t="s">
        <v>434</v>
      </c>
      <c r="C5" s="779"/>
      <c r="D5" s="779"/>
      <c r="E5" s="779"/>
      <c r="F5" s="779"/>
      <c r="G5" s="779"/>
      <c r="H5" s="779"/>
      <c r="I5" s="779"/>
    </row>
    <row r="6" spans="2:9">
      <c r="B6" s="373"/>
    </row>
    <row r="7" spans="2:9">
      <c r="B7" s="373"/>
    </row>
    <row r="8" spans="2:9">
      <c r="B8" s="373"/>
    </row>
    <row r="9" spans="2:9">
      <c r="B9" s="373"/>
    </row>
    <row r="10" spans="2:9">
      <c r="B10" s="373"/>
    </row>
    <row r="11" spans="2:9">
      <c r="B11" s="373"/>
    </row>
    <row r="12" spans="2:9">
      <c r="B12" s="373"/>
    </row>
    <row r="13" spans="2:9">
      <c r="B13" s="373"/>
    </row>
    <row r="14" spans="2:9">
      <c r="B14" s="373"/>
    </row>
    <row r="15" spans="2:9">
      <c r="B15" s="373"/>
    </row>
    <row r="16" spans="2:9">
      <c r="B16" s="373"/>
    </row>
    <row r="17" spans="2:9">
      <c r="B17" s="373"/>
    </row>
    <row r="18" spans="2:9">
      <c r="B18" s="373"/>
    </row>
    <row r="19" spans="2:9">
      <c r="B19" s="373"/>
    </row>
    <row r="20" spans="2:9">
      <c r="B20" s="373"/>
    </row>
    <row r="21" spans="2:9">
      <c r="B21" s="373"/>
    </row>
    <row r="22" spans="2:9">
      <c r="B22" s="373"/>
    </row>
    <row r="23" spans="2:9">
      <c r="B23" s="373"/>
    </row>
    <row r="24" spans="2:9">
      <c r="B24" s="373"/>
    </row>
    <row r="25" spans="2:9">
      <c r="B25" s="373"/>
    </row>
    <row r="26" spans="2:9">
      <c r="B26" s="373"/>
    </row>
    <row r="27" spans="2:9">
      <c r="B27" s="373"/>
    </row>
    <row r="28" spans="2:9">
      <c r="B28" s="373"/>
    </row>
    <row r="29" spans="2:9">
      <c r="B29" s="373"/>
    </row>
    <row r="30" spans="2:9">
      <c r="B30" s="373"/>
    </row>
    <row r="31" spans="2:9">
      <c r="B31" s="800" t="s">
        <v>351</v>
      </c>
      <c r="C31" s="800"/>
      <c r="D31" s="800"/>
      <c r="E31" s="800"/>
      <c r="F31" s="800"/>
      <c r="G31" s="800"/>
      <c r="H31" s="800"/>
      <c r="I31" s="800"/>
    </row>
    <row r="32" spans="2:9">
      <c r="B32" s="373"/>
    </row>
    <row r="33" spans="2:24" s="374" customFormat="1" ht="11.25" customHeight="1">
      <c r="B33" s="795"/>
      <c r="C33" s="797">
        <v>2023</v>
      </c>
      <c r="D33" s="798"/>
      <c r="E33" s="798"/>
      <c r="F33" s="798"/>
      <c r="G33" s="375">
        <v>2024</v>
      </c>
      <c r="K33" s="110"/>
      <c r="L33" s="110"/>
      <c r="M33" s="110"/>
      <c r="N33" s="110"/>
      <c r="O33" s="110"/>
      <c r="P33" s="110"/>
      <c r="Q33" s="110"/>
      <c r="R33" s="110"/>
      <c r="S33" s="110"/>
      <c r="T33" s="110"/>
      <c r="U33" s="110"/>
      <c r="V33" s="110"/>
      <c r="W33" s="110"/>
      <c r="X33" s="110"/>
    </row>
    <row r="34" spans="2:24" s="374" customFormat="1">
      <c r="B34" s="796"/>
      <c r="C34" s="376" t="s">
        <v>0</v>
      </c>
      <c r="D34" s="376" t="s">
        <v>1</v>
      </c>
      <c r="E34" s="376" t="s">
        <v>2</v>
      </c>
      <c r="F34" s="376" t="s">
        <v>3</v>
      </c>
      <c r="G34" s="376" t="s">
        <v>0</v>
      </c>
      <c r="K34" s="110"/>
      <c r="L34" s="110"/>
      <c r="M34" s="110"/>
      <c r="N34" s="110"/>
      <c r="O34" s="110"/>
      <c r="P34" s="110"/>
      <c r="Q34" s="110"/>
      <c r="R34" s="110"/>
      <c r="S34" s="110"/>
      <c r="T34" s="110"/>
      <c r="U34" s="110"/>
      <c r="V34" s="110"/>
      <c r="W34" s="110"/>
      <c r="X34" s="110"/>
    </row>
    <row r="35" spans="2:24">
      <c r="B35" s="377" t="s">
        <v>239</v>
      </c>
      <c r="C35" s="378">
        <v>2859.95</v>
      </c>
      <c r="D35" s="378">
        <v>2879.9</v>
      </c>
      <c r="E35" s="378">
        <v>3013.8</v>
      </c>
      <c r="F35" s="378">
        <v>3152.01</v>
      </c>
      <c r="G35" s="378">
        <v>3009.02</v>
      </c>
      <c r="H35" s="379"/>
      <c r="I35" s="374"/>
      <c r="J35" s="374"/>
    </row>
    <row r="36" spans="2:24">
      <c r="B36" s="377" t="s">
        <v>352</v>
      </c>
      <c r="C36" s="378">
        <v>517.45000000000005</v>
      </c>
      <c r="D36" s="378">
        <v>550.07000000000005</v>
      </c>
      <c r="E36" s="378">
        <v>544.54</v>
      </c>
      <c r="F36" s="378">
        <v>540.12</v>
      </c>
      <c r="G36" s="378">
        <v>504.65</v>
      </c>
      <c r="H36" s="379"/>
      <c r="I36" s="374"/>
      <c r="J36" s="374"/>
    </row>
    <row r="37" spans="2:24">
      <c r="B37" s="377" t="s">
        <v>255</v>
      </c>
      <c r="C37" s="380">
        <v>-33.92</v>
      </c>
      <c r="D37" s="380">
        <v>-33.130000000000003</v>
      </c>
      <c r="E37" s="380">
        <v>-36.840000000000003</v>
      </c>
      <c r="F37" s="380">
        <v>-40.74</v>
      </c>
      <c r="G37" s="380">
        <v>-24.54</v>
      </c>
      <c r="H37" s="379"/>
      <c r="I37" s="374"/>
      <c r="J37" s="374"/>
    </row>
    <row r="38" spans="2:24">
      <c r="C38" s="381"/>
      <c r="D38" s="381"/>
      <c r="E38" s="381"/>
      <c r="F38" s="381"/>
      <c r="H38" s="379"/>
      <c r="I38" s="374"/>
      <c r="J38" s="374"/>
    </row>
    <row r="39" spans="2:24">
      <c r="C39" s="382"/>
      <c r="D39" s="382"/>
      <c r="E39" s="382"/>
      <c r="F39" s="382"/>
      <c r="H39" s="379"/>
    </row>
  </sheetData>
  <mergeCells count="6">
    <mergeCell ref="B33:B34"/>
    <mergeCell ref="C33:F33"/>
    <mergeCell ref="B1:I1"/>
    <mergeCell ref="B3:I3"/>
    <mergeCell ref="B5:I5"/>
    <mergeCell ref="B31:I31"/>
  </mergeCells>
  <hyperlinks>
    <hyperlink ref="B1:F1" location="Cuprins_ro!B34" display="II. Poziția investițională internațională la 31.03.2023 (date provizorii) " xr:uid="{D12A2782-AB7F-4916-BB16-1525A8E8B207}"/>
    <hyperlink ref="B1:I1" location="Cuprins_ro!B30" display="II. Poziția investițională internațională la 31.03.2024 (date provizorii) " xr:uid="{A05A8736-7F8B-4340-976A-7E47A7C51EAC}"/>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13B-846A-486F-BB2E-C741229B16BF}">
  <dimension ref="B1:N64"/>
  <sheetViews>
    <sheetView showGridLines="0" showRowColHeaders="0" zoomScaleNormal="100" zoomScaleSheetLayoutView="80" workbookViewId="0">
      <selection activeCell="G60" sqref="G60"/>
    </sheetView>
  </sheetViews>
  <sheetFormatPr defaultColWidth="9.140625" defaultRowHeight="10.5"/>
  <cols>
    <col min="1" max="1" width="5.7109375" style="384" customWidth="1"/>
    <col min="2" max="2" width="70.140625" style="384" customWidth="1"/>
    <col min="3" max="3" width="14" style="384" customWidth="1"/>
    <col min="4" max="6" width="10.28515625" style="384" customWidth="1"/>
    <col min="7" max="11" width="10" style="384" customWidth="1"/>
    <col min="12" max="26" width="9.140625" style="384" customWidth="1"/>
    <col min="27" max="16384" width="9.140625" style="384"/>
  </cols>
  <sheetData>
    <row r="1" spans="2:14" s="64" customFormat="1" ht="14.25">
      <c r="B1" s="663" t="s">
        <v>164</v>
      </c>
      <c r="C1" s="663"/>
      <c r="D1" s="663"/>
      <c r="E1" s="663"/>
      <c r="F1" s="663"/>
      <c r="G1" s="663"/>
      <c r="H1" s="663"/>
      <c r="I1" s="663"/>
      <c r="J1" s="395"/>
      <c r="K1" s="395"/>
      <c r="L1" s="91"/>
    </row>
    <row r="3" spans="2:14" s="526" customFormat="1" ht="45" customHeight="1">
      <c r="B3" s="799" t="s">
        <v>63</v>
      </c>
      <c r="C3" s="799"/>
      <c r="D3" s="799"/>
      <c r="E3" s="799"/>
      <c r="F3" s="799"/>
      <c r="G3" s="383"/>
      <c r="N3" s="527"/>
    </row>
    <row r="4" spans="2:14" ht="5.0999999999999996" customHeight="1">
      <c r="G4" s="385"/>
    </row>
    <row r="5" spans="2:14" s="529" customFormat="1" ht="14.25">
      <c r="B5" s="670" t="s">
        <v>435</v>
      </c>
      <c r="C5" s="670"/>
      <c r="D5" s="670"/>
      <c r="E5" s="670"/>
      <c r="F5" s="670"/>
      <c r="G5" s="528"/>
      <c r="H5" s="106"/>
      <c r="I5" s="106"/>
      <c r="J5" s="106"/>
      <c r="K5" s="106"/>
      <c r="L5" s="106"/>
    </row>
    <row r="6" spans="2:14" ht="14.25">
      <c r="G6" s="385"/>
    </row>
    <row r="8" spans="2:14">
      <c r="J8" s="386"/>
    </row>
    <row r="37" spans="2:8">
      <c r="B37" s="387" t="s">
        <v>353</v>
      </c>
    </row>
    <row r="38" spans="2:8">
      <c r="D38" s="388"/>
      <c r="E38" s="388"/>
      <c r="F38" s="388"/>
      <c r="G38" s="388"/>
      <c r="H38" s="388"/>
    </row>
    <row r="39" spans="2:8">
      <c r="B39" s="389" t="s">
        <v>354</v>
      </c>
      <c r="C39" s="390">
        <v>3.2</v>
      </c>
    </row>
    <row r="40" spans="2:8">
      <c r="B40" s="389" t="s">
        <v>355</v>
      </c>
      <c r="C40" s="391">
        <v>36.200000000000003</v>
      </c>
    </row>
    <row r="41" spans="2:8">
      <c r="B41" s="389" t="s">
        <v>356</v>
      </c>
      <c r="C41" s="391">
        <v>24.7</v>
      </c>
    </row>
    <row r="42" spans="2:8">
      <c r="B42" s="389" t="s">
        <v>357</v>
      </c>
      <c r="C42" s="391">
        <v>19.899999999999999</v>
      </c>
    </row>
    <row r="43" spans="2:8">
      <c r="B43" s="389" t="s">
        <v>358</v>
      </c>
      <c r="C43" s="391">
        <v>5.4</v>
      </c>
    </row>
    <row r="44" spans="2:8">
      <c r="B44" s="389" t="s">
        <v>359</v>
      </c>
      <c r="C44" s="391">
        <v>4.2</v>
      </c>
    </row>
    <row r="45" spans="2:8">
      <c r="B45" s="389" t="s">
        <v>360</v>
      </c>
      <c r="C45" s="391">
        <v>2.7</v>
      </c>
    </row>
    <row r="46" spans="2:8">
      <c r="B46" s="389" t="s">
        <v>361</v>
      </c>
      <c r="C46" s="391">
        <v>1.4</v>
      </c>
    </row>
    <row r="47" spans="2:8">
      <c r="B47" s="389" t="s">
        <v>362</v>
      </c>
      <c r="C47" s="391">
        <v>1.2</v>
      </c>
    </row>
    <row r="48" spans="2:8">
      <c r="B48" s="389" t="s">
        <v>363</v>
      </c>
      <c r="C48" s="391">
        <v>1.1000000000000001</v>
      </c>
    </row>
    <row r="51" spans="3:3">
      <c r="C51" s="392"/>
    </row>
    <row r="52" spans="3:3">
      <c r="C52" s="393"/>
    </row>
    <row r="53" spans="3:3">
      <c r="C53" s="394"/>
    </row>
    <row r="54" spans="3:3">
      <c r="C54" s="394"/>
    </row>
    <row r="55" spans="3:3">
      <c r="C55" s="394"/>
    </row>
    <row r="56" spans="3:3">
      <c r="C56" s="394"/>
    </row>
    <row r="57" spans="3:3">
      <c r="C57" s="394"/>
    </row>
    <row r="58" spans="3:3">
      <c r="C58" s="394"/>
    </row>
    <row r="59" spans="3:3">
      <c r="C59" s="394"/>
    </row>
    <row r="60" spans="3:3">
      <c r="C60" s="394"/>
    </row>
    <row r="61" spans="3:3">
      <c r="C61" s="394"/>
    </row>
    <row r="62" spans="3:3">
      <c r="C62" s="394"/>
    </row>
    <row r="63" spans="3:3">
      <c r="C63" s="394"/>
    </row>
    <row r="64" spans="3:3">
      <c r="C64" s="394"/>
    </row>
  </sheetData>
  <mergeCells count="3">
    <mergeCell ref="B1:I1"/>
    <mergeCell ref="B3:F3"/>
    <mergeCell ref="B5:F5"/>
  </mergeCells>
  <hyperlinks>
    <hyperlink ref="B1:F1" location="Cuprins_ro!B34" display="II. Poziția investițională internațională la 31.03.2023 (date provizorii) " xr:uid="{A34A5A59-44CD-4DC1-AB05-81796CC3BA74}"/>
    <hyperlink ref="B1:I1" location="Cuprins_ro!B30" display="II. Poziția investițională internațională la 31.03.2024 (date provizorii) " xr:uid="{96337C84-6CD8-4289-A311-07B5D67F0C6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6CBE-8999-437D-B0B6-F72E2831E9C3}">
  <dimension ref="B1:P44"/>
  <sheetViews>
    <sheetView showGridLines="0" showRowColHeaders="0" zoomScaleNormal="100" workbookViewId="0">
      <selection activeCell="B5" sqref="B5:I5"/>
    </sheetView>
  </sheetViews>
  <sheetFormatPr defaultColWidth="9.140625" defaultRowHeight="11.25" customHeight="1"/>
  <cols>
    <col min="1" max="1" width="5.7109375" style="106" customWidth="1"/>
    <col min="2" max="2" width="14.140625" style="106" customWidth="1"/>
    <col min="3" max="3" width="23.28515625" style="106" customWidth="1"/>
    <col min="4" max="8" width="14" style="106" customWidth="1"/>
    <col min="9" max="9" width="9.140625" style="106" customWidth="1"/>
    <col min="10" max="16384" width="9.140625" style="106"/>
  </cols>
  <sheetData>
    <row r="1" spans="2:10" s="64" customFormat="1" ht="14.25">
      <c r="B1" s="663" t="s">
        <v>164</v>
      </c>
      <c r="C1" s="663"/>
      <c r="D1" s="663"/>
      <c r="E1" s="663"/>
      <c r="F1" s="663"/>
      <c r="G1" s="663"/>
      <c r="H1" s="663"/>
      <c r="I1" s="663"/>
      <c r="J1" s="266"/>
    </row>
    <row r="3" spans="2:10" s="519" customFormat="1" ht="30" customHeight="1">
      <c r="B3" s="801" t="s">
        <v>65</v>
      </c>
      <c r="C3" s="801"/>
      <c r="D3" s="801"/>
      <c r="E3" s="801"/>
      <c r="F3" s="801"/>
      <c r="G3" s="801"/>
      <c r="H3" s="801"/>
      <c r="I3" s="801"/>
      <c r="J3" s="430"/>
    </row>
    <row r="4" spans="2:10" ht="5.0999999999999996" customHeight="1">
      <c r="B4" s="431"/>
      <c r="C4" s="432"/>
    </row>
    <row r="5" spans="2:10" ht="14.25">
      <c r="B5" s="779" t="s">
        <v>436</v>
      </c>
      <c r="C5" s="779"/>
      <c r="D5" s="779"/>
      <c r="E5" s="779"/>
      <c r="F5" s="779"/>
      <c r="G5" s="779"/>
      <c r="H5" s="779"/>
      <c r="I5" s="779"/>
    </row>
    <row r="6" spans="2:10" ht="11.25" customHeight="1">
      <c r="B6" s="431"/>
      <c r="C6" s="432"/>
    </row>
    <row r="7" spans="2:10" ht="11.25" customHeight="1">
      <c r="B7" s="431"/>
      <c r="C7" s="432"/>
    </row>
    <row r="8" spans="2:10" ht="11.25" customHeight="1">
      <c r="B8" s="431"/>
      <c r="C8" s="432"/>
    </row>
    <row r="9" spans="2:10" ht="11.25" customHeight="1">
      <c r="B9" s="431"/>
      <c r="C9" s="432"/>
    </row>
    <row r="10" spans="2:10" ht="11.25" customHeight="1">
      <c r="B10" s="431"/>
      <c r="C10" s="432"/>
    </row>
    <row r="11" spans="2:10" ht="11.25" customHeight="1">
      <c r="B11" s="431"/>
      <c r="C11" s="432"/>
    </row>
    <row r="12" spans="2:10" ht="11.25" customHeight="1">
      <c r="B12" s="431"/>
      <c r="C12" s="432"/>
    </row>
    <row r="13" spans="2:10" ht="11.25" customHeight="1">
      <c r="B13" s="431"/>
      <c r="C13" s="432"/>
    </row>
    <row r="14" spans="2:10" ht="11.25" customHeight="1">
      <c r="B14" s="431"/>
      <c r="C14" s="432"/>
    </row>
    <row r="15" spans="2:10" ht="11.25" customHeight="1">
      <c r="B15" s="431"/>
      <c r="C15" s="432"/>
    </row>
    <row r="16" spans="2:10" ht="11.25" customHeight="1">
      <c r="B16" s="431"/>
      <c r="C16" s="432"/>
    </row>
    <row r="17" spans="2:3" ht="11.25" customHeight="1">
      <c r="B17" s="431"/>
      <c r="C17" s="432"/>
    </row>
    <row r="18" spans="2:3" ht="11.25" customHeight="1">
      <c r="B18" s="431"/>
      <c r="C18" s="432"/>
    </row>
    <row r="19" spans="2:3" ht="11.25" customHeight="1">
      <c r="B19" s="431"/>
      <c r="C19" s="432"/>
    </row>
    <row r="20" spans="2:3" ht="11.25" customHeight="1">
      <c r="B20" s="431"/>
      <c r="C20" s="432"/>
    </row>
    <row r="21" spans="2:3" ht="11.25" customHeight="1">
      <c r="B21" s="431"/>
      <c r="C21" s="432"/>
    </row>
    <row r="22" spans="2:3" ht="11.25" customHeight="1">
      <c r="B22" s="431"/>
      <c r="C22" s="432"/>
    </row>
    <row r="23" spans="2:3" ht="11.25" customHeight="1">
      <c r="B23" s="431"/>
      <c r="C23" s="432"/>
    </row>
    <row r="24" spans="2:3" ht="11.25" customHeight="1">
      <c r="B24" s="431"/>
      <c r="C24" s="432"/>
    </row>
    <row r="25" spans="2:3" ht="11.25" customHeight="1">
      <c r="B25" s="431"/>
      <c r="C25" s="432"/>
    </row>
    <row r="26" spans="2:3" ht="11.25" customHeight="1">
      <c r="B26" s="431"/>
      <c r="C26" s="432"/>
    </row>
    <row r="27" spans="2:3" ht="11.25" customHeight="1">
      <c r="B27" s="431"/>
      <c r="C27" s="432"/>
    </row>
    <row r="28" spans="2:3" ht="11.25" customHeight="1">
      <c r="B28" s="431"/>
      <c r="C28" s="432"/>
    </row>
    <row r="29" spans="2:3" ht="11.25" customHeight="1">
      <c r="B29" s="431"/>
      <c r="C29" s="432"/>
    </row>
    <row r="30" spans="2:3" ht="11.25" customHeight="1">
      <c r="B30" s="431"/>
      <c r="C30" s="432"/>
    </row>
    <row r="31" spans="2:3" ht="11.25" customHeight="1">
      <c r="B31" s="431"/>
      <c r="C31" s="432"/>
    </row>
    <row r="32" spans="2:3" ht="11.25" customHeight="1">
      <c r="B32" s="431"/>
      <c r="C32" s="432"/>
    </row>
    <row r="33" spans="2:16" ht="11.25" customHeight="1">
      <c r="B33" s="431"/>
      <c r="C33" s="432"/>
    </row>
    <row r="34" spans="2:16" ht="11.25" customHeight="1">
      <c r="B34" s="431"/>
      <c r="C34" s="432"/>
    </row>
    <row r="35" spans="2:16" ht="11.25" customHeight="1">
      <c r="B35" s="431"/>
      <c r="C35" s="432"/>
    </row>
    <row r="36" spans="2:16" ht="11.25" customHeight="1">
      <c r="B36" s="431"/>
      <c r="C36" s="432"/>
    </row>
    <row r="37" spans="2:16" ht="11.25" customHeight="1">
      <c r="B37" s="431"/>
      <c r="C37" s="432"/>
    </row>
    <row r="38" spans="2:16" s="374" customFormat="1" ht="11.25" customHeight="1">
      <c r="B38" s="802"/>
      <c r="C38" s="803"/>
      <c r="D38" s="783">
        <v>2023</v>
      </c>
      <c r="E38" s="784"/>
      <c r="F38" s="784"/>
      <c r="G38" s="784"/>
      <c r="H38" s="356">
        <v>2024</v>
      </c>
    </row>
    <row r="39" spans="2:16" s="374" customFormat="1" ht="10.5">
      <c r="B39" s="804"/>
      <c r="C39" s="805"/>
      <c r="D39" s="433" t="s">
        <v>0</v>
      </c>
      <c r="E39" s="433" t="s">
        <v>1</v>
      </c>
      <c r="F39" s="433" t="s">
        <v>2</v>
      </c>
      <c r="G39" s="433" t="s">
        <v>3</v>
      </c>
      <c r="H39" s="433" t="s">
        <v>0</v>
      </c>
    </row>
    <row r="40" spans="2:16" s="110" customFormat="1" ht="10.5">
      <c r="B40" s="785" t="s">
        <v>295</v>
      </c>
      <c r="C40" s="434" t="s">
        <v>364</v>
      </c>
      <c r="D40" s="435">
        <v>46.5116825932447</v>
      </c>
      <c r="E40" s="435">
        <v>43.62097908443355</v>
      </c>
      <c r="F40" s="435">
        <v>39.330307536027071</v>
      </c>
      <c r="G40" s="435">
        <v>41.100732571712278</v>
      </c>
      <c r="H40" s="435">
        <v>36.081738265052252</v>
      </c>
      <c r="J40" s="374"/>
      <c r="K40" s="374"/>
      <c r="L40" s="374"/>
      <c r="M40" s="374"/>
      <c r="N40" s="374"/>
      <c r="O40" s="374"/>
      <c r="P40" s="374"/>
    </row>
    <row r="41" spans="2:16" s="110" customFormat="1" ht="10.5">
      <c r="B41" s="785"/>
      <c r="C41" s="434" t="s">
        <v>365</v>
      </c>
      <c r="D41" s="435">
        <v>53.488317406755293</v>
      </c>
      <c r="E41" s="435">
        <v>56.37902091556645</v>
      </c>
      <c r="F41" s="435">
        <v>60.669692463972922</v>
      </c>
      <c r="G41" s="435">
        <v>58.899267428287729</v>
      </c>
      <c r="H41" s="435">
        <v>63.918261734947755</v>
      </c>
      <c r="J41" s="374"/>
      <c r="K41" s="374"/>
      <c r="L41" s="374"/>
      <c r="M41" s="374"/>
      <c r="N41" s="374"/>
      <c r="O41" s="374"/>
      <c r="P41" s="374"/>
    </row>
    <row r="42" spans="2:16" s="110" customFormat="1" ht="10.5">
      <c r="B42" s="785" t="s">
        <v>296</v>
      </c>
      <c r="C42" s="434" t="s">
        <v>364</v>
      </c>
      <c r="D42" s="360">
        <v>-78.549350499159672</v>
      </c>
      <c r="E42" s="360">
        <v>-78.588939229894066</v>
      </c>
      <c r="F42" s="360">
        <v>-78.305928431386533</v>
      </c>
      <c r="G42" s="360">
        <v>-78.52900053819296</v>
      </c>
      <c r="H42" s="360">
        <v>-78.211492718865316</v>
      </c>
      <c r="I42" s="436"/>
      <c r="J42" s="374"/>
      <c r="K42" s="374"/>
      <c r="L42" s="374"/>
      <c r="M42" s="374"/>
      <c r="N42" s="374"/>
      <c r="O42" s="374"/>
      <c r="P42" s="374"/>
    </row>
    <row r="43" spans="2:16" s="110" customFormat="1" ht="10.5">
      <c r="B43" s="785"/>
      <c r="C43" s="434" t="s">
        <v>365</v>
      </c>
      <c r="D43" s="360">
        <v>-21.450649500840317</v>
      </c>
      <c r="E43" s="360">
        <v>-21.411060770105916</v>
      </c>
      <c r="F43" s="360">
        <v>-21.694071568613456</v>
      </c>
      <c r="G43" s="360">
        <v>-21.470999461807043</v>
      </c>
      <c r="H43" s="360">
        <v>-21.788507281134681</v>
      </c>
      <c r="J43" s="374"/>
      <c r="K43" s="374"/>
      <c r="L43" s="374"/>
      <c r="M43" s="374"/>
      <c r="N43" s="374"/>
      <c r="O43" s="374"/>
      <c r="P43" s="374"/>
    </row>
    <row r="44" spans="2:16" s="110" customFormat="1" ht="11.25" customHeight="1"/>
  </sheetData>
  <mergeCells count="7">
    <mergeCell ref="B1:I1"/>
    <mergeCell ref="B3:I3"/>
    <mergeCell ref="B42:B43"/>
    <mergeCell ref="B38:C39"/>
    <mergeCell ref="D38:G38"/>
    <mergeCell ref="B40:B41"/>
    <mergeCell ref="B5:I5"/>
  </mergeCells>
  <conditionalFormatting sqref="I42">
    <cfRule type="cellIs" dxfId="0" priority="6" operator="notEqual">
      <formula>0</formula>
    </cfRule>
  </conditionalFormatting>
  <hyperlinks>
    <hyperlink ref="B1:F1" location="Cuprins_ro!B34" display="II. Poziția investițională internațională la 31.03.2023 (date provizorii) " xr:uid="{13FD9951-41C1-4D77-ADAB-EFC393220BC0}"/>
    <hyperlink ref="B1:I1" location="Cuprins_ro!B30" display="II. Poziția investițională internațională la 31.03.2024 (date provizorii) " xr:uid="{1ECDF71F-9ECD-4BD8-B787-5A6E696C159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CD17-0B77-4E40-857C-9A2728F36AC7}">
  <dimension ref="B1:L14"/>
  <sheetViews>
    <sheetView showGridLines="0" showRowColHeaders="0" zoomScaleNormal="100" workbookViewId="0"/>
  </sheetViews>
  <sheetFormatPr defaultRowHeight="12"/>
  <cols>
    <col min="1" max="1" width="5.7109375" style="174" customWidth="1"/>
    <col min="2" max="2" width="29.85546875" style="174" customWidth="1"/>
    <col min="3" max="7" width="9.5703125" style="174" customWidth="1"/>
    <col min="8" max="10" width="8" style="174" customWidth="1"/>
    <col min="11" max="11" width="10.7109375" style="174" customWidth="1"/>
    <col min="12" max="16384" width="9.140625" style="174"/>
  </cols>
  <sheetData>
    <row r="1" spans="2:12" s="217" customFormat="1" ht="15.75">
      <c r="B1" s="812" t="s">
        <v>88</v>
      </c>
      <c r="C1" s="812"/>
      <c r="D1" s="812"/>
      <c r="E1" s="812"/>
      <c r="F1" s="812"/>
      <c r="G1" s="812"/>
      <c r="H1" s="812"/>
      <c r="I1" s="812"/>
      <c r="J1" s="812"/>
      <c r="K1" s="813"/>
    </row>
    <row r="3" spans="2:12" s="64" customFormat="1" ht="14.25">
      <c r="B3" s="688" t="s">
        <v>98</v>
      </c>
      <c r="C3" s="688"/>
      <c r="D3" s="688"/>
      <c r="E3" s="688"/>
      <c r="F3" s="688"/>
      <c r="G3" s="688"/>
      <c r="H3" s="688"/>
      <c r="I3" s="688"/>
      <c r="J3" s="688"/>
    </row>
    <row r="4" spans="2:12" ht="5.0999999999999996" customHeight="1">
      <c r="B4" s="179"/>
      <c r="C4" s="179"/>
      <c r="D4" s="179"/>
      <c r="E4" s="179"/>
      <c r="F4" s="179"/>
      <c r="G4" s="179"/>
      <c r="H4" s="179"/>
      <c r="I4" s="179"/>
    </row>
    <row r="5" spans="2:12" ht="12.75" thickBot="1">
      <c r="B5" s="180"/>
      <c r="C5" s="748">
        <v>2022</v>
      </c>
      <c r="D5" s="742"/>
      <c r="E5" s="742"/>
      <c r="F5" s="749"/>
      <c r="G5" s="54">
        <v>2024</v>
      </c>
      <c r="H5" s="814">
        <v>2022</v>
      </c>
      <c r="I5" s="742"/>
      <c r="J5" s="742"/>
      <c r="K5" s="749"/>
      <c r="L5" s="54">
        <v>2024</v>
      </c>
    </row>
    <row r="6" spans="2:12" ht="12.75" thickBot="1">
      <c r="B6" s="181"/>
      <c r="C6" s="55" t="s">
        <v>0</v>
      </c>
      <c r="D6" s="56" t="s">
        <v>1</v>
      </c>
      <c r="E6" s="56" t="s">
        <v>2</v>
      </c>
      <c r="F6" s="56" t="s">
        <v>3</v>
      </c>
      <c r="G6" s="54" t="s">
        <v>0</v>
      </c>
      <c r="H6" s="55" t="s">
        <v>0</v>
      </c>
      <c r="I6" s="55" t="s">
        <v>1</v>
      </c>
      <c r="J6" s="55" t="s">
        <v>2</v>
      </c>
      <c r="K6" s="55" t="s">
        <v>3</v>
      </c>
      <c r="L6" s="55" t="s">
        <v>0</v>
      </c>
    </row>
    <row r="7" spans="2:12" ht="12.75" thickBot="1">
      <c r="B7" s="136"/>
      <c r="C7" s="806" t="s">
        <v>289</v>
      </c>
      <c r="D7" s="807"/>
      <c r="E7" s="807"/>
      <c r="F7" s="807"/>
      <c r="G7" s="808"/>
      <c r="H7" s="809" t="s">
        <v>290</v>
      </c>
      <c r="I7" s="810"/>
      <c r="J7" s="810"/>
      <c r="K7" s="810"/>
      <c r="L7" s="811"/>
    </row>
    <row r="8" spans="2:12" ht="13.5" thickTop="1" thickBot="1">
      <c r="B8" s="57" t="s">
        <v>366</v>
      </c>
      <c r="C8" s="139">
        <v>9949.0300000000007</v>
      </c>
      <c r="D8" s="140">
        <v>10036.31</v>
      </c>
      <c r="E8" s="140">
        <v>9762.8700000000008</v>
      </c>
      <c r="F8" s="141">
        <v>10465.65</v>
      </c>
      <c r="G8" s="142">
        <v>10323.67</v>
      </c>
      <c r="H8" s="131">
        <v>67</v>
      </c>
      <c r="I8" s="131">
        <v>65.3</v>
      </c>
      <c r="J8" s="131">
        <v>61.8</v>
      </c>
      <c r="K8" s="131">
        <v>63.3</v>
      </c>
      <c r="L8" s="131">
        <v>60.9</v>
      </c>
    </row>
    <row r="9" spans="2:12" ht="13.5" thickTop="1" thickBot="1">
      <c r="B9" s="137"/>
      <c r="C9" s="143"/>
      <c r="D9" s="143"/>
      <c r="E9" s="143"/>
      <c r="F9" s="143"/>
      <c r="G9" s="144"/>
      <c r="H9" s="145"/>
      <c r="I9" s="145"/>
      <c r="J9" s="145"/>
      <c r="K9" s="145"/>
      <c r="L9" s="145"/>
    </row>
    <row r="10" spans="2:12" ht="13.5" thickTop="1" thickBot="1">
      <c r="B10" s="58" t="s">
        <v>367</v>
      </c>
      <c r="C10" s="146">
        <v>3476.97</v>
      </c>
      <c r="D10" s="146">
        <v>3574.01</v>
      </c>
      <c r="E10" s="139">
        <v>3347.51</v>
      </c>
      <c r="F10" s="139">
        <v>3820.52</v>
      </c>
      <c r="G10" s="147">
        <v>3727.83</v>
      </c>
      <c r="H10" s="131">
        <v>23.4</v>
      </c>
      <c r="I10" s="132">
        <v>23.3</v>
      </c>
      <c r="J10" s="132">
        <v>21.2</v>
      </c>
      <c r="K10" s="131">
        <v>23.1</v>
      </c>
      <c r="L10" s="131">
        <v>22</v>
      </c>
    </row>
    <row r="11" spans="2:12" ht="13.5" thickTop="1" thickBot="1">
      <c r="B11" s="58" t="s">
        <v>368</v>
      </c>
      <c r="C11" s="146">
        <v>6472.06</v>
      </c>
      <c r="D11" s="146">
        <v>6462.3</v>
      </c>
      <c r="E11" s="139">
        <v>6415.36</v>
      </c>
      <c r="F11" s="139">
        <v>6645.13</v>
      </c>
      <c r="G11" s="147">
        <v>6595.84</v>
      </c>
      <c r="H11" s="131">
        <v>43.6</v>
      </c>
      <c r="I11" s="132">
        <v>42.1</v>
      </c>
      <c r="J11" s="132">
        <v>40.6</v>
      </c>
      <c r="K11" s="131">
        <v>40.200000000000003</v>
      </c>
      <c r="L11" s="131">
        <v>38.9</v>
      </c>
    </row>
    <row r="12" spans="2:12" ht="13.5" thickTop="1" thickBot="1">
      <c r="B12" s="138"/>
      <c r="C12" s="148"/>
      <c r="D12" s="148"/>
      <c r="E12" s="149"/>
      <c r="F12" s="149"/>
      <c r="G12" s="150"/>
      <c r="H12" s="151"/>
      <c r="I12" s="152"/>
      <c r="J12" s="152"/>
      <c r="K12" s="151"/>
      <c r="L12" s="151"/>
    </row>
    <row r="13" spans="2:12" ht="13.5" thickTop="1" thickBot="1">
      <c r="B13" s="58" t="s">
        <v>369</v>
      </c>
      <c r="C13" s="153">
        <v>2856.45</v>
      </c>
      <c r="D13" s="153">
        <v>2881.31</v>
      </c>
      <c r="E13" s="153">
        <v>2886.88</v>
      </c>
      <c r="F13" s="153">
        <v>3035.98</v>
      </c>
      <c r="G13" s="154">
        <v>3014.53</v>
      </c>
      <c r="H13" s="131">
        <v>19.2</v>
      </c>
      <c r="I13" s="131">
        <v>18.8</v>
      </c>
      <c r="J13" s="131">
        <v>18.3</v>
      </c>
      <c r="K13" s="131">
        <v>18.399999999999999</v>
      </c>
      <c r="L13" s="131">
        <v>17.8</v>
      </c>
    </row>
    <row r="14" spans="2:12" ht="12.75" thickTop="1">
      <c r="B14" s="62" t="s">
        <v>370</v>
      </c>
      <c r="C14" s="155">
        <v>7092.58</v>
      </c>
      <c r="D14" s="155">
        <v>7155</v>
      </c>
      <c r="E14" s="156">
        <v>6875.99</v>
      </c>
      <c r="F14" s="156">
        <v>7429.67</v>
      </c>
      <c r="G14" s="157">
        <v>7309.14</v>
      </c>
      <c r="H14" s="158">
        <v>47.8</v>
      </c>
      <c r="I14" s="159">
        <v>46.6</v>
      </c>
      <c r="J14" s="159">
        <v>43.5</v>
      </c>
      <c r="K14" s="158">
        <v>44.9</v>
      </c>
      <c r="L14" s="158">
        <v>43.1</v>
      </c>
    </row>
  </sheetData>
  <mergeCells count="6">
    <mergeCell ref="C7:G7"/>
    <mergeCell ref="H7:L7"/>
    <mergeCell ref="B3:J3"/>
    <mergeCell ref="B1:K1"/>
    <mergeCell ref="C5:F5"/>
    <mergeCell ref="H5:K5"/>
  </mergeCells>
  <hyperlinks>
    <hyperlink ref="B1:J1" location="Cuprins_ro!B44" display="III. Datoria externă brută la 31.03.2023 (date provizorii)" xr:uid="{1FA9662E-8E5A-468A-91F4-11D2B03CCB23}"/>
    <hyperlink ref="B1:K1" location="Cuprins_ro!B40" display="III. Datoria externă brută la 31.03.2024 (date provizorii)" xr:uid="{23246431-1D8A-4CC1-9ABF-0F5B8EC08DD7}"/>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318-7F90-459A-B6C8-5CC41037559D}">
  <dimension ref="B1:L17"/>
  <sheetViews>
    <sheetView showGridLines="0" showRowColHeaders="0" zoomScaleNormal="100" workbookViewId="0"/>
  </sheetViews>
  <sheetFormatPr defaultRowHeight="12"/>
  <cols>
    <col min="1" max="1" width="5.7109375" style="174" customWidth="1"/>
    <col min="2" max="2" width="62" style="174" customWidth="1"/>
    <col min="3" max="10" width="7.42578125" style="174" customWidth="1"/>
    <col min="11" max="16384" width="9.140625" style="174"/>
  </cols>
  <sheetData>
    <row r="1" spans="2:12" s="217" customFormat="1" ht="15.75">
      <c r="B1" s="812" t="s">
        <v>88</v>
      </c>
      <c r="C1" s="812"/>
      <c r="D1" s="812"/>
      <c r="E1" s="812"/>
      <c r="F1" s="812"/>
      <c r="G1" s="812"/>
      <c r="H1" s="812"/>
      <c r="I1" s="812"/>
      <c r="J1" s="812"/>
      <c r="K1" s="813"/>
      <c r="L1" s="218"/>
    </row>
    <row r="3" spans="2:12" s="64" customFormat="1" ht="14.25">
      <c r="B3" s="688" t="s">
        <v>99</v>
      </c>
      <c r="C3" s="688"/>
      <c r="D3" s="688"/>
      <c r="E3" s="688"/>
      <c r="F3" s="688"/>
      <c r="G3" s="688"/>
      <c r="H3" s="688"/>
      <c r="I3" s="688"/>
      <c r="J3" s="688"/>
      <c r="K3" s="688"/>
    </row>
    <row r="4" spans="2:12" ht="5.0999999999999996" customHeight="1"/>
    <row r="5" spans="2:12">
      <c r="B5" s="817"/>
      <c r="C5" s="819">
        <v>2023</v>
      </c>
      <c r="D5" s="820"/>
      <c r="E5" s="820"/>
      <c r="F5" s="821"/>
      <c r="G5" s="825">
        <v>2024</v>
      </c>
      <c r="H5" s="128" t="s">
        <v>100</v>
      </c>
    </row>
    <row r="6" spans="2:12" ht="12.75" thickBot="1">
      <c r="B6" s="817"/>
      <c r="C6" s="822"/>
      <c r="D6" s="823"/>
      <c r="E6" s="823"/>
      <c r="F6" s="824"/>
      <c r="G6" s="826"/>
      <c r="H6" s="128" t="s">
        <v>101</v>
      </c>
    </row>
    <row r="7" spans="2:12" ht="13.5" thickTop="1" thickBot="1">
      <c r="B7" s="817"/>
      <c r="C7" s="115" t="s">
        <v>0</v>
      </c>
      <c r="D7" s="115" t="s">
        <v>1</v>
      </c>
      <c r="E7" s="115" t="s">
        <v>2</v>
      </c>
      <c r="F7" s="115" t="s">
        <v>3</v>
      </c>
      <c r="G7" s="115" t="s">
        <v>0</v>
      </c>
      <c r="H7" s="160"/>
    </row>
    <row r="8" spans="2:12" ht="13.5" thickTop="1" thickBot="1">
      <c r="B8" s="818"/>
      <c r="C8" s="827" t="s">
        <v>9</v>
      </c>
      <c r="D8" s="815"/>
      <c r="E8" s="815"/>
      <c r="F8" s="815"/>
      <c r="G8" s="816"/>
      <c r="H8" s="161" t="s">
        <v>102</v>
      </c>
    </row>
    <row r="9" spans="2:12" ht="13.5" thickTop="1" thickBot="1">
      <c r="B9" s="58" t="s">
        <v>371</v>
      </c>
      <c r="C9" s="131">
        <v>34.9</v>
      </c>
      <c r="D9" s="131">
        <v>35.6</v>
      </c>
      <c r="E9" s="131">
        <v>34.299999999999997</v>
      </c>
      <c r="F9" s="131">
        <v>36.5</v>
      </c>
      <c r="G9" s="131">
        <v>36.1</v>
      </c>
      <c r="H9" s="164">
        <v>-0.4</v>
      </c>
    </row>
    <row r="10" spans="2:12" ht="13.5" thickTop="1" thickBot="1">
      <c r="B10" s="58" t="s">
        <v>372</v>
      </c>
      <c r="C10" s="131">
        <v>71.3</v>
      </c>
      <c r="D10" s="131">
        <v>71.3</v>
      </c>
      <c r="E10" s="131">
        <v>70.400000000000006</v>
      </c>
      <c r="F10" s="131">
        <v>71</v>
      </c>
      <c r="G10" s="131">
        <v>70.8</v>
      </c>
      <c r="H10" s="164">
        <v>-0.2</v>
      </c>
    </row>
    <row r="11" spans="2:12" ht="13.5" thickTop="1" thickBot="1">
      <c r="B11" s="58" t="s">
        <v>373</v>
      </c>
      <c r="C11" s="131">
        <v>28.7</v>
      </c>
      <c r="D11" s="131">
        <v>28.7</v>
      </c>
      <c r="E11" s="131">
        <v>29.6</v>
      </c>
      <c r="F11" s="131">
        <v>29</v>
      </c>
      <c r="G11" s="131">
        <v>29.2</v>
      </c>
      <c r="H11" s="164">
        <v>0.2</v>
      </c>
    </row>
    <row r="12" spans="2:12" ht="25.5" thickTop="1" thickBot="1">
      <c r="B12" s="58" t="s">
        <v>374</v>
      </c>
      <c r="C12" s="131">
        <v>57.4</v>
      </c>
      <c r="D12" s="131">
        <v>58</v>
      </c>
      <c r="E12" s="131">
        <v>57</v>
      </c>
      <c r="F12" s="131">
        <v>59.5</v>
      </c>
      <c r="G12" s="131">
        <v>59.3</v>
      </c>
      <c r="H12" s="164">
        <v>-0.2</v>
      </c>
    </row>
    <row r="13" spans="2:12" ht="25.5" thickTop="1" thickBot="1">
      <c r="B13" s="58" t="s">
        <v>375</v>
      </c>
      <c r="C13" s="131">
        <v>0.5</v>
      </c>
      <c r="D13" s="131">
        <v>0.6</v>
      </c>
      <c r="E13" s="131">
        <v>0.6</v>
      </c>
      <c r="F13" s="131">
        <v>0.7</v>
      </c>
      <c r="G13" s="131">
        <v>0.5</v>
      </c>
      <c r="H13" s="164">
        <v>-0.1</v>
      </c>
    </row>
    <row r="14" spans="2:12" ht="25.5" thickTop="1" thickBot="1">
      <c r="B14" s="58" t="s">
        <v>376</v>
      </c>
      <c r="C14" s="130">
        <v>195</v>
      </c>
      <c r="D14" s="130">
        <v>112</v>
      </c>
      <c r="E14" s="130">
        <v>62</v>
      </c>
      <c r="F14" s="130">
        <v>236</v>
      </c>
      <c r="G14" s="130">
        <v>84</v>
      </c>
      <c r="H14" s="165">
        <v>-152</v>
      </c>
    </row>
    <row r="15" spans="2:12" ht="13.5" thickTop="1" thickBot="1">
      <c r="B15" s="162"/>
      <c r="C15" s="815" t="s">
        <v>377</v>
      </c>
      <c r="D15" s="815"/>
      <c r="E15" s="815"/>
      <c r="F15" s="815"/>
      <c r="G15" s="816"/>
      <c r="H15" s="163" t="s">
        <v>378</v>
      </c>
    </row>
    <row r="16" spans="2:12" ht="36.75" thickTop="1">
      <c r="B16" s="62" t="s">
        <v>379</v>
      </c>
      <c r="C16" s="166">
        <v>9.6999999999999993</v>
      </c>
      <c r="D16" s="166">
        <v>6.3</v>
      </c>
      <c r="E16" s="166">
        <v>3.1</v>
      </c>
      <c r="F16" s="166">
        <v>6.7</v>
      </c>
      <c r="G16" s="166">
        <v>8.4</v>
      </c>
      <c r="H16" s="167">
        <v>1.7</v>
      </c>
    </row>
    <row r="17" spans="2:2">
      <c r="B17" s="168" t="s">
        <v>380</v>
      </c>
    </row>
  </sheetData>
  <mergeCells count="7">
    <mergeCell ref="C15:G15"/>
    <mergeCell ref="B1:K1"/>
    <mergeCell ref="B3:K3"/>
    <mergeCell ref="B5:B8"/>
    <mergeCell ref="C5:F6"/>
    <mergeCell ref="G5:G6"/>
    <mergeCell ref="C8:G8"/>
  </mergeCells>
  <hyperlinks>
    <hyperlink ref="B1:J1" location="Cuprins_ro!B44" display="III. Datoria externă brută la 31.03.2023 (date provizorii)" xr:uid="{C777DEF7-E7E7-47BF-80D9-B67FAC8B1DA3}"/>
    <hyperlink ref="B1:K1" location="Cuprins_ro!B40" display="III. Datoria externă brută la 31.03.2024 (date provizorii)" xr:uid="{CBDB386A-1B9E-4325-9EF2-ABECE8025E27}"/>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4DFB-BCBA-4DD2-8D5A-666E6F9B9B78}">
  <dimension ref="B1:K16"/>
  <sheetViews>
    <sheetView showGridLines="0" showRowColHeaders="0" zoomScaleNormal="100" workbookViewId="0"/>
  </sheetViews>
  <sheetFormatPr defaultRowHeight="12"/>
  <cols>
    <col min="1" max="1" width="5.7109375" style="174" customWidth="1"/>
    <col min="2" max="2" width="67.28515625" style="174" customWidth="1"/>
    <col min="3" max="3" width="10.42578125" style="174" customWidth="1"/>
    <col min="4" max="10" width="6.5703125" style="174" customWidth="1"/>
    <col min="11" max="11" width="7.28515625" style="174" customWidth="1"/>
    <col min="12" max="16384" width="9.140625" style="174"/>
  </cols>
  <sheetData>
    <row r="1" spans="2:11" s="217" customFormat="1" ht="15.75">
      <c r="B1" s="812" t="s">
        <v>88</v>
      </c>
      <c r="C1" s="812"/>
      <c r="D1" s="812"/>
      <c r="E1" s="812"/>
      <c r="F1" s="812"/>
      <c r="G1" s="812"/>
      <c r="H1" s="812"/>
      <c r="I1" s="812"/>
      <c r="J1" s="812"/>
      <c r="K1" s="813"/>
    </row>
    <row r="3" spans="2:11" s="64" customFormat="1" ht="14.25">
      <c r="B3" s="688" t="s">
        <v>116</v>
      </c>
      <c r="C3" s="688"/>
      <c r="D3" s="688"/>
      <c r="E3" s="688"/>
      <c r="F3" s="688"/>
      <c r="G3" s="688"/>
      <c r="H3" s="688"/>
      <c r="I3" s="178"/>
      <c r="J3" s="178"/>
    </row>
    <row r="4" spans="2:11" ht="5.0999999999999996" customHeight="1" thickBot="1"/>
    <row r="5" spans="2:11" ht="12.75" thickBot="1">
      <c r="B5" s="831"/>
      <c r="C5" s="832">
        <v>2023</v>
      </c>
      <c r="D5" s="810"/>
      <c r="E5" s="810"/>
      <c r="F5" s="811"/>
      <c r="G5" s="53">
        <v>2024</v>
      </c>
    </row>
    <row r="6" spans="2:11" ht="12.75" thickBot="1">
      <c r="B6" s="831"/>
      <c r="C6" s="55" t="s">
        <v>0</v>
      </c>
      <c r="D6" s="56" t="s">
        <v>1</v>
      </c>
      <c r="E6" s="56" t="s">
        <v>2</v>
      </c>
      <c r="F6" s="56" t="s">
        <v>3</v>
      </c>
      <c r="G6" s="53" t="s">
        <v>0</v>
      </c>
    </row>
    <row r="7" spans="2:11" ht="12.75" thickBot="1">
      <c r="B7" s="216"/>
      <c r="C7" s="828" t="s">
        <v>178</v>
      </c>
      <c r="D7" s="747"/>
      <c r="E7" s="747"/>
      <c r="F7" s="747"/>
      <c r="G7" s="747"/>
    </row>
    <row r="8" spans="2:11" ht="13.5" thickTop="1" thickBot="1">
      <c r="B8" s="169" t="s">
        <v>381</v>
      </c>
      <c r="C8" s="263">
        <v>139.57</v>
      </c>
      <c r="D8" s="263">
        <v>222.27</v>
      </c>
      <c r="E8" s="263">
        <v>485.23</v>
      </c>
      <c r="F8" s="263">
        <v>203.52</v>
      </c>
      <c r="G8" s="263">
        <v>176.78</v>
      </c>
    </row>
    <row r="9" spans="2:11" ht="25.5" thickTop="1" thickBot="1">
      <c r="B9" s="170" t="s">
        <v>382</v>
      </c>
      <c r="C9" s="130">
        <v>39.770000000000003</v>
      </c>
      <c r="D9" s="130">
        <v>97.75</v>
      </c>
      <c r="E9" s="130">
        <v>366.65</v>
      </c>
      <c r="F9" s="130">
        <v>87.21</v>
      </c>
      <c r="G9" s="130">
        <v>76.739999999999995</v>
      </c>
    </row>
    <row r="10" spans="2:11" ht="13.5" thickTop="1" thickBot="1">
      <c r="B10" s="171" t="s">
        <v>383</v>
      </c>
      <c r="C10" s="166">
        <v>37.35</v>
      </c>
      <c r="D10" s="166">
        <v>89.38</v>
      </c>
      <c r="E10" s="166">
        <v>363.49</v>
      </c>
      <c r="F10" s="166">
        <v>78.13</v>
      </c>
      <c r="G10" s="166">
        <v>70.91</v>
      </c>
    </row>
    <row r="11" spans="2:11" ht="13.5" thickTop="1" thickBot="1">
      <c r="B11" s="172" t="s">
        <v>384</v>
      </c>
      <c r="C11" s="264">
        <v>99.8</v>
      </c>
      <c r="D11" s="264">
        <v>124.52</v>
      </c>
      <c r="E11" s="264">
        <v>118.58</v>
      </c>
      <c r="F11" s="264">
        <v>116.31</v>
      </c>
      <c r="G11" s="264">
        <v>100.04</v>
      </c>
    </row>
    <row r="12" spans="2:11" ht="13.5" thickTop="1" thickBot="1">
      <c r="B12" s="261"/>
      <c r="C12" s="829" t="s">
        <v>385</v>
      </c>
      <c r="D12" s="830"/>
      <c r="E12" s="830"/>
      <c r="F12" s="830"/>
      <c r="G12" s="830"/>
    </row>
    <row r="13" spans="2:11" ht="13.5" thickTop="1" thickBot="1">
      <c r="B13" s="262" t="s">
        <v>381</v>
      </c>
      <c r="C13" s="265">
        <v>9.3000000000000007</v>
      </c>
      <c r="D13" s="265">
        <v>16.100000000000001</v>
      </c>
      <c r="E13" s="265">
        <v>33.200000000000003</v>
      </c>
      <c r="F13" s="265">
        <v>13.4</v>
      </c>
      <c r="G13" s="265">
        <v>13</v>
      </c>
    </row>
    <row r="14" spans="2:11" ht="25.5" thickTop="1" thickBot="1">
      <c r="B14" s="170" t="s">
        <v>382</v>
      </c>
      <c r="C14" s="264">
        <v>2.6</v>
      </c>
      <c r="D14" s="264">
        <v>7.1</v>
      </c>
      <c r="E14" s="264">
        <v>25.1</v>
      </c>
      <c r="F14" s="264">
        <v>5.7</v>
      </c>
      <c r="G14" s="264">
        <v>5.6</v>
      </c>
    </row>
    <row r="15" spans="2:11" ht="13.5" thickTop="1" thickBot="1">
      <c r="B15" s="171" t="s">
        <v>383</v>
      </c>
      <c r="C15" s="264">
        <v>2.5</v>
      </c>
      <c r="D15" s="264">
        <v>6.5</v>
      </c>
      <c r="E15" s="264">
        <v>24.9</v>
      </c>
      <c r="F15" s="264">
        <v>5.0999999999999996</v>
      </c>
      <c r="G15" s="264">
        <v>5.2</v>
      </c>
    </row>
    <row r="16" spans="2:11" ht="12.75" thickTop="1">
      <c r="B16" s="172" t="s">
        <v>384</v>
      </c>
      <c r="C16" s="264">
        <v>6.7</v>
      </c>
      <c r="D16" s="264">
        <v>9</v>
      </c>
      <c r="E16" s="264">
        <v>8.1</v>
      </c>
      <c r="F16" s="264">
        <v>7.7</v>
      </c>
      <c r="G16" s="264">
        <v>7.2</v>
      </c>
    </row>
  </sheetData>
  <mergeCells count="6">
    <mergeCell ref="C7:G7"/>
    <mergeCell ref="C12:G12"/>
    <mergeCell ref="B3:H3"/>
    <mergeCell ref="B1:K1"/>
    <mergeCell ref="B5:B6"/>
    <mergeCell ref="C5:F5"/>
  </mergeCells>
  <hyperlinks>
    <hyperlink ref="B1:J1" location="Cuprins_ro!B44" display="III. Datoria externă brută la 31.03.2023 (date provizorii)" xr:uid="{BD1E3E48-75FC-4118-A0A4-698750B664C1}"/>
    <hyperlink ref="B1:K1" location="Cuprins_ro!B40" display="III. Datoria externă brută la 31.03.2024 (date provizorii)" xr:uid="{A915A69E-1684-42E8-88ED-077B6728127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7953-B287-4C1B-80D8-B88D01F89D2D}">
  <dimension ref="B1:L51"/>
  <sheetViews>
    <sheetView showGridLines="0" showRowColHeaders="0" zoomScaleNormal="100" workbookViewId="0"/>
  </sheetViews>
  <sheetFormatPr defaultColWidth="9.140625" defaultRowHeight="12"/>
  <cols>
    <col min="1" max="1" width="5.7109375" style="176" customWidth="1"/>
    <col min="2" max="2" width="30.140625" style="176" customWidth="1"/>
    <col min="3" max="7" width="8.85546875" style="176" customWidth="1"/>
    <col min="8" max="8" width="3" style="176" customWidth="1"/>
    <col min="9" max="9" width="20.7109375" style="176" customWidth="1"/>
    <col min="10" max="10" width="8.85546875" style="176" customWidth="1"/>
    <col min="11" max="16384" width="9.140625" style="176"/>
  </cols>
  <sheetData>
    <row r="1" spans="2:11" s="217" customFormat="1" ht="15.75">
      <c r="B1" s="812" t="s">
        <v>88</v>
      </c>
      <c r="C1" s="812"/>
      <c r="D1" s="812"/>
      <c r="E1" s="812"/>
      <c r="F1" s="812"/>
      <c r="G1" s="812"/>
      <c r="H1" s="812"/>
      <c r="I1" s="812"/>
      <c r="J1" s="812"/>
      <c r="K1" s="813"/>
    </row>
    <row r="2" spans="2:11" ht="12" customHeight="1"/>
    <row r="3" spans="2:11" s="177" customFormat="1" ht="30" customHeight="1">
      <c r="B3" s="668" t="s">
        <v>103</v>
      </c>
      <c r="C3" s="668"/>
      <c r="D3" s="668"/>
      <c r="E3" s="668"/>
      <c r="F3" s="668"/>
      <c r="G3" s="668"/>
      <c r="H3" s="668"/>
      <c r="I3" s="668"/>
      <c r="J3" s="668"/>
    </row>
    <row r="4" spans="2:11" ht="5.0999999999999996" customHeight="1">
      <c r="B4" s="838"/>
      <c r="C4" s="838"/>
      <c r="D4" s="838"/>
      <c r="E4" s="203"/>
    </row>
    <row r="5" spans="2:11" s="260" customFormat="1" ht="14.25">
      <c r="B5" s="839" t="s">
        <v>431</v>
      </c>
      <c r="C5" s="839"/>
      <c r="D5" s="839"/>
      <c r="E5" s="839"/>
      <c r="F5" s="839"/>
      <c r="G5" s="839"/>
      <c r="H5" s="839"/>
      <c r="I5" s="839"/>
      <c r="J5" s="840"/>
    </row>
    <row r="6" spans="2:11" ht="4.5" customHeight="1"/>
    <row r="7" spans="2:11">
      <c r="K7" s="204"/>
    </row>
    <row r="33" spans="2:12">
      <c r="B33" s="833"/>
      <c r="C33" s="835">
        <v>2023</v>
      </c>
      <c r="D33" s="836"/>
      <c r="E33" s="836"/>
      <c r="F33" s="837"/>
      <c r="G33" s="220">
        <v>2024</v>
      </c>
    </row>
    <row r="34" spans="2:12">
      <c r="B34" s="834"/>
      <c r="C34" s="220" t="s">
        <v>0</v>
      </c>
      <c r="D34" s="220" t="s">
        <v>1</v>
      </c>
      <c r="E34" s="220" t="s">
        <v>2</v>
      </c>
      <c r="F34" s="220" t="s">
        <v>3</v>
      </c>
      <c r="G34" s="220" t="s">
        <v>0</v>
      </c>
      <c r="I34" s="219"/>
      <c r="J34" s="219" t="s">
        <v>87</v>
      </c>
    </row>
    <row r="35" spans="2:12">
      <c r="B35" s="210" t="s">
        <v>367</v>
      </c>
      <c r="C35" s="222">
        <v>3476.97</v>
      </c>
      <c r="D35" s="222">
        <v>3574.0100000000007</v>
      </c>
      <c r="E35" s="222">
        <v>3347.51</v>
      </c>
      <c r="F35" s="222">
        <v>3820.5199999999995</v>
      </c>
      <c r="G35" s="222">
        <v>3727.83</v>
      </c>
      <c r="I35" s="221" t="s">
        <v>213</v>
      </c>
      <c r="J35" s="222">
        <v>3351.74</v>
      </c>
    </row>
    <row r="36" spans="2:12">
      <c r="B36" s="210" t="s">
        <v>369</v>
      </c>
      <c r="C36" s="222">
        <v>0.78</v>
      </c>
      <c r="D36" s="222">
        <v>1.01</v>
      </c>
      <c r="E36" s="222">
        <v>1.1499999999999999</v>
      </c>
      <c r="F36" s="222">
        <v>1.2999999999999998</v>
      </c>
      <c r="G36" s="222">
        <v>1.5</v>
      </c>
      <c r="I36" s="221" t="s">
        <v>386</v>
      </c>
      <c r="J36" s="222">
        <v>374.59</v>
      </c>
    </row>
    <row r="37" spans="2:12">
      <c r="B37" s="210" t="s">
        <v>370</v>
      </c>
      <c r="C37" s="222">
        <v>3476.1899999999996</v>
      </c>
      <c r="D37" s="222">
        <v>3573.0000000000005</v>
      </c>
      <c r="E37" s="222">
        <v>3346.36</v>
      </c>
      <c r="F37" s="222">
        <v>3819.2199999999993</v>
      </c>
      <c r="G37" s="222">
        <v>3726.33</v>
      </c>
      <c r="I37" s="221" t="s">
        <v>387</v>
      </c>
      <c r="J37" s="222">
        <v>1.5</v>
      </c>
    </row>
    <row r="41" spans="2:12" s="174" customFormat="1">
      <c r="B41" s="185"/>
    </row>
    <row r="42" spans="2:12" s="174" customFormat="1" ht="11.25" customHeight="1">
      <c r="B42" s="205"/>
    </row>
    <row r="43" spans="2:12">
      <c r="B43" s="206"/>
      <c r="C43" s="207" t="s">
        <v>71</v>
      </c>
      <c r="D43" s="207" t="s">
        <v>72</v>
      </c>
      <c r="E43" s="207" t="s">
        <v>69</v>
      </c>
      <c r="F43" s="207" t="s">
        <v>73</v>
      </c>
      <c r="G43" s="207" t="s">
        <v>430</v>
      </c>
      <c r="H43" s="207"/>
      <c r="I43" s="207" t="s">
        <v>77</v>
      </c>
      <c r="J43" s="207" t="s">
        <v>78</v>
      </c>
    </row>
    <row r="44" spans="2:12">
      <c r="B44" s="210" t="s">
        <v>367</v>
      </c>
      <c r="C44" s="208">
        <v>2677.95</v>
      </c>
      <c r="D44" s="208">
        <v>2709.6</v>
      </c>
      <c r="E44" s="208">
        <v>2798.9300000000003</v>
      </c>
      <c r="F44" s="208">
        <v>3263.61</v>
      </c>
      <c r="G44" s="208">
        <v>3476.97</v>
      </c>
      <c r="H44" s="208"/>
      <c r="I44" s="208">
        <v>3347.51</v>
      </c>
      <c r="J44" s="208">
        <v>3820.5199999999995</v>
      </c>
      <c r="K44" s="209"/>
      <c r="L44" s="211"/>
    </row>
    <row r="45" spans="2:12">
      <c r="B45" s="210" t="s">
        <v>368</v>
      </c>
      <c r="C45" s="208">
        <v>6012.03</v>
      </c>
      <c r="D45" s="208">
        <v>5908.07</v>
      </c>
      <c r="E45" s="208">
        <v>6031.6999999999989</v>
      </c>
      <c r="F45" s="208">
        <v>6329.7099999999991</v>
      </c>
      <c r="G45" s="208">
        <v>6472.0599999999995</v>
      </c>
      <c r="H45" s="208"/>
      <c r="I45" s="208">
        <v>6415.3600000000006</v>
      </c>
      <c r="J45" s="208">
        <v>6645.13</v>
      </c>
      <c r="K45" s="209"/>
      <c r="L45" s="211"/>
    </row>
    <row r="46" spans="2:12" s="214" customFormat="1">
      <c r="B46" s="210" t="s">
        <v>389</v>
      </c>
      <c r="C46" s="212">
        <v>62.2</v>
      </c>
      <c r="D46" s="212">
        <v>60.5</v>
      </c>
      <c r="E46" s="212">
        <v>61.4</v>
      </c>
      <c r="F46" s="212">
        <v>66.099999999999994</v>
      </c>
      <c r="G46" s="212">
        <v>67</v>
      </c>
      <c r="H46" s="212"/>
      <c r="I46" s="212">
        <v>61.8</v>
      </c>
      <c r="J46" s="212">
        <v>63.3</v>
      </c>
      <c r="K46" s="213"/>
    </row>
    <row r="47" spans="2:12" s="214" customFormat="1">
      <c r="B47" s="210" t="s">
        <v>390</v>
      </c>
      <c r="C47" s="212">
        <v>19.2</v>
      </c>
      <c r="D47" s="212">
        <v>19</v>
      </c>
      <c r="E47" s="212">
        <v>19.5</v>
      </c>
      <c r="F47" s="212">
        <v>22.5</v>
      </c>
      <c r="G47" s="212">
        <v>23.4</v>
      </c>
      <c r="H47" s="212"/>
      <c r="I47" s="212">
        <v>21.2</v>
      </c>
      <c r="J47" s="212">
        <v>23.1</v>
      </c>
    </row>
    <row r="48" spans="2:12" s="214" customFormat="1">
      <c r="B48" s="210" t="s">
        <v>391</v>
      </c>
      <c r="C48" s="212">
        <v>43</v>
      </c>
      <c r="D48" s="212">
        <v>41.5</v>
      </c>
      <c r="E48" s="212">
        <v>41.9</v>
      </c>
      <c r="F48" s="212">
        <v>43.6</v>
      </c>
      <c r="G48" s="212">
        <v>43.6</v>
      </c>
      <c r="H48" s="212"/>
      <c r="I48" s="212">
        <v>40.6</v>
      </c>
      <c r="J48" s="212">
        <v>40.200000000000003</v>
      </c>
    </row>
    <row r="51" spans="3:6">
      <c r="C51" s="215"/>
      <c r="D51" s="215"/>
      <c r="E51" s="215"/>
      <c r="F51" s="215"/>
    </row>
  </sheetData>
  <mergeCells count="6">
    <mergeCell ref="B1:K1"/>
    <mergeCell ref="B33:B34"/>
    <mergeCell ref="C33:F33"/>
    <mergeCell ref="B4:D4"/>
    <mergeCell ref="B5:J5"/>
    <mergeCell ref="B3:J3"/>
  </mergeCells>
  <hyperlinks>
    <hyperlink ref="B1:J1" location="Cuprins_ro!B44" display="III. Datoria externă brută la 31.03.2023 (date provizorii)" xr:uid="{A4726794-2150-4807-BD9F-F93574308934}"/>
    <hyperlink ref="B1:K1" location="Cuprins_ro!B40" display="III. Datoria externă brută la 31.03.2024 (date provizorii)" xr:uid="{71C54AE1-F404-4AF2-9BF1-EFF1D02F419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8DFF-1411-4034-970F-3C9C8F4AEB80}">
  <sheetPr codeName="Sheet3"/>
  <dimension ref="B1:U47"/>
  <sheetViews>
    <sheetView showGridLines="0" showRowColHeaders="0" zoomScaleNormal="100" workbookViewId="0"/>
  </sheetViews>
  <sheetFormatPr defaultColWidth="9.140625" defaultRowHeight="12.75"/>
  <cols>
    <col min="1" max="1" width="5.7109375" style="8" customWidth="1"/>
    <col min="2" max="2" width="40.7109375" style="8" customWidth="1"/>
    <col min="3" max="7" width="11.28515625" style="8" customWidth="1"/>
    <col min="8" max="16384" width="9.140625" style="8"/>
  </cols>
  <sheetData>
    <row r="1" spans="2:18" s="7" customFormat="1" ht="15">
      <c r="B1" s="640" t="s">
        <v>82</v>
      </c>
      <c r="C1" s="640"/>
      <c r="D1" s="640"/>
      <c r="E1" s="640"/>
      <c r="F1" s="640"/>
      <c r="G1" s="640"/>
      <c r="H1" s="640"/>
    </row>
    <row r="2" spans="2:18" ht="11.25" customHeight="1">
      <c r="B2" s="659"/>
      <c r="C2" s="660"/>
      <c r="D2" s="660"/>
      <c r="E2" s="660"/>
      <c r="F2" s="660"/>
      <c r="G2" s="660"/>
    </row>
    <row r="3" spans="2:18" s="457" customFormat="1" ht="30" customHeight="1">
      <c r="B3" s="641" t="s">
        <v>111</v>
      </c>
      <c r="C3" s="641"/>
      <c r="D3" s="641"/>
      <c r="E3" s="641"/>
      <c r="F3" s="641"/>
      <c r="G3" s="641"/>
      <c r="I3" s="458"/>
    </row>
    <row r="4" spans="2:18" ht="5.0999999999999996" customHeight="1">
      <c r="B4" s="18"/>
      <c r="C4" s="19"/>
      <c r="D4" s="19"/>
      <c r="E4" s="19"/>
      <c r="F4" s="19"/>
      <c r="G4" s="19"/>
      <c r="I4" s="22"/>
      <c r="J4" s="22"/>
      <c r="K4" s="22"/>
      <c r="L4" s="22"/>
      <c r="M4" s="22"/>
      <c r="N4" s="22"/>
      <c r="O4" s="22"/>
      <c r="P4" s="22"/>
    </row>
    <row r="5" spans="2:18" s="460" customFormat="1" ht="15">
      <c r="B5" s="656" t="s">
        <v>58</v>
      </c>
      <c r="C5" s="656"/>
      <c r="D5" s="656"/>
      <c r="E5" s="656"/>
      <c r="F5" s="656"/>
      <c r="G5" s="656"/>
      <c r="H5" s="459"/>
      <c r="I5" s="458"/>
      <c r="J5" s="458"/>
      <c r="K5" s="458"/>
      <c r="L5" s="458"/>
      <c r="M5" s="458"/>
      <c r="N5" s="458"/>
      <c r="O5" s="458"/>
      <c r="P5" s="458"/>
    </row>
    <row r="6" spans="2:18">
      <c r="C6" s="9"/>
      <c r="D6" s="9"/>
      <c r="E6" s="9"/>
      <c r="F6" s="9"/>
      <c r="R6" s="9"/>
    </row>
    <row r="28" spans="2:17" ht="15" customHeight="1">
      <c r="B28" s="657"/>
      <c r="C28" s="661">
        <v>2023</v>
      </c>
      <c r="D28" s="662"/>
      <c r="E28" s="662"/>
      <c r="F28" s="662"/>
      <c r="G28" s="10">
        <v>2024</v>
      </c>
    </row>
    <row r="29" spans="2:17" s="12" customFormat="1" ht="11.25">
      <c r="B29" s="658"/>
      <c r="C29" s="10" t="s">
        <v>0</v>
      </c>
      <c r="D29" s="10" t="s">
        <v>1</v>
      </c>
      <c r="E29" s="10" t="s">
        <v>2</v>
      </c>
      <c r="F29" s="10" t="s">
        <v>3</v>
      </c>
      <c r="G29" s="10" t="s">
        <v>3</v>
      </c>
    </row>
    <row r="30" spans="2:17" s="12" customFormat="1" ht="11.25">
      <c r="B30" s="11" t="s">
        <v>191</v>
      </c>
      <c r="C30" s="31">
        <f>ROUND(C31,1)+ROUND(C32,1)</f>
        <v>115.69999999999999</v>
      </c>
      <c r="D30" s="31">
        <f t="shared" ref="D30:G30" si="0">ROUND(D31,1)+ROUND(D32,1)</f>
        <v>91.5</v>
      </c>
      <c r="E30" s="31">
        <f t="shared" si="0"/>
        <v>89.6</v>
      </c>
      <c r="F30" s="31">
        <f t="shared" si="0"/>
        <v>87.6</v>
      </c>
      <c r="G30" s="31">
        <f t="shared" si="0"/>
        <v>95.199999999999989</v>
      </c>
      <c r="L30" s="461"/>
      <c r="M30" s="462"/>
      <c r="N30" s="462"/>
      <c r="O30" s="462"/>
      <c r="P30" s="462"/>
      <c r="Q30" s="462"/>
    </row>
    <row r="31" spans="2:17" s="12" customFormat="1" ht="11.25">
      <c r="B31" s="11" t="s">
        <v>192</v>
      </c>
      <c r="C31" s="31">
        <v>43.853922090617878</v>
      </c>
      <c r="D31" s="31">
        <v>34.694910771633317</v>
      </c>
      <c r="E31" s="31">
        <v>32.38614065545201</v>
      </c>
      <c r="F31" s="31">
        <v>32.611662318044495</v>
      </c>
      <c r="G31" s="31">
        <v>35.857428202246894</v>
      </c>
      <c r="M31" s="462"/>
      <c r="N31" s="462"/>
      <c r="O31" s="462"/>
      <c r="P31" s="462"/>
      <c r="Q31" s="462"/>
    </row>
    <row r="32" spans="2:17" s="12" customFormat="1" ht="11.25">
      <c r="B32" s="11" t="s">
        <v>193</v>
      </c>
      <c r="C32" s="31">
        <v>71.812619469490002</v>
      </c>
      <c r="D32" s="31">
        <v>56.816241199954668</v>
      </c>
      <c r="E32" s="31">
        <v>57.166581304030665</v>
      </c>
      <c r="F32" s="31">
        <v>55.037034811864871</v>
      </c>
      <c r="G32" s="31">
        <v>59.339036977191562</v>
      </c>
      <c r="M32" s="462"/>
      <c r="N32" s="462"/>
      <c r="O32" s="462"/>
      <c r="P32" s="462"/>
      <c r="Q32" s="462"/>
    </row>
    <row r="33" spans="2:21" ht="6.75" customHeight="1">
      <c r="B33" s="32"/>
      <c r="K33" s="12"/>
      <c r="L33" s="12"/>
      <c r="M33" s="12"/>
      <c r="N33" s="12"/>
      <c r="O33" s="12"/>
    </row>
    <row r="34" spans="2:21">
      <c r="B34" s="28"/>
      <c r="C34" s="39" t="s">
        <v>114</v>
      </c>
      <c r="D34" s="39" t="s">
        <v>113</v>
      </c>
      <c r="E34" s="39" t="s">
        <v>112</v>
      </c>
      <c r="F34" s="39" t="s">
        <v>76</v>
      </c>
      <c r="G34" s="39" t="s">
        <v>115</v>
      </c>
    </row>
    <row r="35" spans="2:21" s="12" customFormat="1" ht="11.25">
      <c r="B35" s="15" t="s">
        <v>194</v>
      </c>
      <c r="C35" s="31">
        <f>SUM(C36:C37)</f>
        <v>135.4800188578744</v>
      </c>
      <c r="D35" s="31">
        <f t="shared" ref="D35:G35" si="1">SUM(D36:D37)</f>
        <v>133.4659006745058</v>
      </c>
      <c r="E35" s="31">
        <f t="shared" si="1"/>
        <v>128.07243113594609</v>
      </c>
      <c r="F35" s="31">
        <f t="shared" si="1"/>
        <v>130.97720305686605</v>
      </c>
      <c r="G35" s="31">
        <f t="shared" si="1"/>
        <v>126.15561935735509</v>
      </c>
      <c r="M35" s="461"/>
      <c r="N35" s="461"/>
      <c r="O35" s="461"/>
      <c r="P35" s="461"/>
      <c r="Q35" s="461"/>
      <c r="R35" s="461"/>
      <c r="S35" s="461"/>
      <c r="T35" s="461"/>
      <c r="U35" s="463"/>
    </row>
    <row r="36" spans="2:21" s="12" customFormat="1" ht="11.25">
      <c r="B36" s="15" t="s">
        <v>195</v>
      </c>
      <c r="C36" s="31">
        <v>45.815168569779388</v>
      </c>
      <c r="D36" s="31">
        <v>45.896658075768542</v>
      </c>
      <c r="E36" s="31">
        <v>43.817295224177698</v>
      </c>
      <c r="F36" s="31">
        <v>45.683312499090405</v>
      </c>
      <c r="G36" s="31">
        <v>44.486022450758597</v>
      </c>
      <c r="N36" s="461"/>
      <c r="O36" s="461"/>
      <c r="P36" s="461"/>
      <c r="Q36" s="461"/>
      <c r="R36" s="461"/>
      <c r="S36" s="461"/>
      <c r="T36" s="461"/>
      <c r="U36" s="463"/>
    </row>
    <row r="37" spans="2:21" s="12" customFormat="1" ht="11.25">
      <c r="B37" s="15" t="s">
        <v>196</v>
      </c>
      <c r="C37" s="31">
        <v>89.66485028809501</v>
      </c>
      <c r="D37" s="31">
        <v>87.569242598737247</v>
      </c>
      <c r="E37" s="31">
        <v>84.255135911768406</v>
      </c>
      <c r="F37" s="31">
        <v>85.29389055777564</v>
      </c>
      <c r="G37" s="31">
        <v>81.669596906596496</v>
      </c>
      <c r="N37" s="461"/>
      <c r="O37" s="461"/>
      <c r="P37" s="461"/>
      <c r="Q37" s="461"/>
      <c r="R37" s="461"/>
      <c r="S37" s="461"/>
      <c r="T37" s="461"/>
      <c r="U37" s="463"/>
    </row>
    <row r="45" spans="2:21">
      <c r="C45" s="30"/>
      <c r="D45" s="30"/>
      <c r="E45" s="30"/>
      <c r="F45" s="30"/>
      <c r="G45" s="30"/>
    </row>
    <row r="46" spans="2:21">
      <c r="C46" s="30"/>
      <c r="D46" s="30"/>
      <c r="E46" s="30"/>
      <c r="F46" s="30"/>
      <c r="G46" s="30"/>
    </row>
    <row r="47" spans="2:21">
      <c r="C47" s="30"/>
      <c r="D47" s="30"/>
      <c r="E47" s="30"/>
      <c r="F47" s="30"/>
      <c r="G47" s="30"/>
    </row>
  </sheetData>
  <mergeCells count="6">
    <mergeCell ref="B1:H1"/>
    <mergeCell ref="B5:G5"/>
    <mergeCell ref="B3:G3"/>
    <mergeCell ref="B28:B29"/>
    <mergeCell ref="B2:G2"/>
    <mergeCell ref="C28:F28"/>
  </mergeCells>
  <hyperlinks>
    <hyperlink ref="B1:C1" location="Cuprins_ro!B4" display="I. Balanța de plăți a Republicii Moldova în trimestrul I 2023 (date provizorii)" xr:uid="{C29D409F-727B-41F8-AB67-A762FF58FBE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3EDA-4B23-4136-8FF4-A4D0C6535D12}">
  <dimension ref="B1:K41"/>
  <sheetViews>
    <sheetView showGridLines="0" showRowColHeaders="0" zoomScaleNormal="100" workbookViewId="0"/>
  </sheetViews>
  <sheetFormatPr defaultColWidth="9.140625" defaultRowHeight="12" customHeight="1"/>
  <cols>
    <col min="1" max="1" width="5.7109375" style="195" customWidth="1"/>
    <col min="2" max="2" width="39.28515625" style="195" customWidth="1"/>
    <col min="3" max="7" width="12.140625" style="175" customWidth="1"/>
    <col min="8" max="16384" width="9.140625" style="195"/>
  </cols>
  <sheetData>
    <row r="1" spans="2:11" s="217" customFormat="1" ht="15.75">
      <c r="B1" s="812" t="s">
        <v>88</v>
      </c>
      <c r="C1" s="812"/>
      <c r="D1" s="812"/>
      <c r="E1" s="812"/>
      <c r="F1" s="812"/>
      <c r="G1" s="812"/>
      <c r="H1" s="812"/>
      <c r="I1" s="812"/>
      <c r="J1" s="812"/>
      <c r="K1" s="813"/>
    </row>
    <row r="2" spans="2:11" s="174" customFormat="1" ht="15" customHeight="1">
      <c r="B2" s="186"/>
      <c r="C2" s="193"/>
      <c r="D2" s="193"/>
      <c r="E2" s="193"/>
      <c r="F2" s="193"/>
      <c r="G2" s="193"/>
    </row>
    <row r="3" spans="2:11" s="173" customFormat="1" ht="30" customHeight="1">
      <c r="B3" s="668" t="s">
        <v>13</v>
      </c>
      <c r="C3" s="668"/>
      <c r="D3" s="668"/>
      <c r="E3" s="668"/>
      <c r="F3" s="668"/>
      <c r="G3" s="758"/>
    </row>
    <row r="4" spans="2:11" s="174" customFormat="1" ht="5.0999999999999996" customHeight="1"/>
    <row r="5" spans="2:11" s="257" customFormat="1" ht="14.25">
      <c r="B5" s="841" t="s">
        <v>104</v>
      </c>
      <c r="C5" s="841"/>
      <c r="D5" s="841"/>
      <c r="E5" s="841"/>
      <c r="F5" s="841"/>
      <c r="G5" s="840"/>
      <c r="H5" s="259"/>
    </row>
    <row r="6" spans="2:11" s="174" customFormat="1" ht="15" customHeight="1">
      <c r="B6" s="186"/>
      <c r="C6" s="193"/>
      <c r="D6" s="193"/>
      <c r="E6" s="193"/>
      <c r="F6" s="193"/>
      <c r="G6" s="193"/>
    </row>
    <row r="7" spans="2:11" s="174" customFormat="1" ht="15" customHeight="1">
      <c r="B7" s="193"/>
    </row>
    <row r="8" spans="2:11" ht="12" customHeight="1">
      <c r="B8" s="194"/>
      <c r="C8" s="195"/>
      <c r="D8" s="195"/>
      <c r="E8" s="195"/>
      <c r="F8" s="195"/>
      <c r="G8" s="195"/>
    </row>
    <row r="9" spans="2:11" ht="12" customHeight="1">
      <c r="B9" s="175"/>
      <c r="C9" s="195"/>
      <c r="D9" s="195"/>
      <c r="E9" s="195"/>
      <c r="F9" s="195"/>
      <c r="G9" s="195"/>
    </row>
    <row r="10" spans="2:11" ht="12" customHeight="1">
      <c r="B10" s="175"/>
      <c r="C10" s="195"/>
      <c r="D10" s="195"/>
      <c r="E10" s="195"/>
      <c r="F10" s="195"/>
      <c r="G10" s="195"/>
    </row>
    <row r="11" spans="2:11" ht="12" customHeight="1">
      <c r="B11" s="175"/>
      <c r="C11" s="195"/>
      <c r="D11" s="195"/>
      <c r="E11" s="195"/>
      <c r="F11" s="195"/>
      <c r="G11" s="195"/>
    </row>
    <row r="12" spans="2:11" ht="12" customHeight="1">
      <c r="B12" s="175"/>
      <c r="C12" s="195"/>
      <c r="D12" s="195"/>
      <c r="E12" s="195"/>
      <c r="F12" s="195"/>
      <c r="G12" s="195"/>
    </row>
    <row r="13" spans="2:11" ht="12" customHeight="1">
      <c r="B13" s="175"/>
      <c r="C13" s="195"/>
      <c r="D13" s="195"/>
      <c r="E13" s="195"/>
      <c r="F13" s="195"/>
      <c r="G13" s="195"/>
    </row>
    <row r="14" spans="2:11" ht="12" customHeight="1">
      <c r="B14" s="175"/>
      <c r="C14" s="195"/>
      <c r="D14" s="195"/>
      <c r="E14" s="195"/>
      <c r="F14" s="195"/>
      <c r="G14" s="195"/>
    </row>
    <row r="15" spans="2:11" ht="12" customHeight="1">
      <c r="B15" s="175"/>
      <c r="C15" s="195"/>
      <c r="D15" s="195"/>
      <c r="E15" s="195"/>
      <c r="F15" s="195"/>
      <c r="G15" s="195"/>
    </row>
    <row r="16" spans="2:11" ht="12" customHeight="1">
      <c r="B16" s="175"/>
      <c r="C16" s="195"/>
      <c r="D16" s="195"/>
      <c r="E16" s="195"/>
      <c r="F16" s="195"/>
      <c r="G16" s="195"/>
    </row>
    <row r="17" spans="2:7" ht="12" customHeight="1">
      <c r="B17" s="175"/>
      <c r="C17" s="195"/>
      <c r="D17" s="195"/>
      <c r="E17" s="195"/>
      <c r="F17" s="195"/>
      <c r="G17" s="195"/>
    </row>
    <row r="18" spans="2:7" s="196" customFormat="1" ht="12" customHeight="1"/>
    <row r="19" spans="2:7" ht="12" customHeight="1">
      <c r="B19" s="175"/>
      <c r="C19" s="195"/>
      <c r="D19" s="195"/>
      <c r="E19" s="195"/>
      <c r="F19" s="195"/>
      <c r="G19" s="195"/>
    </row>
    <row r="20" spans="2:7" ht="12" customHeight="1">
      <c r="B20" s="175"/>
      <c r="C20" s="195"/>
      <c r="D20" s="195"/>
      <c r="E20" s="195"/>
      <c r="F20" s="195"/>
      <c r="G20" s="195"/>
    </row>
    <row r="21" spans="2:7" ht="12" customHeight="1">
      <c r="B21" s="175"/>
      <c r="C21" s="195"/>
      <c r="D21" s="195"/>
      <c r="E21" s="195"/>
      <c r="F21" s="195"/>
      <c r="G21" s="195"/>
    </row>
    <row r="22" spans="2:7" ht="12" customHeight="1">
      <c r="B22" s="175"/>
      <c r="C22" s="195"/>
      <c r="D22" s="195"/>
      <c r="E22" s="195"/>
      <c r="F22" s="195"/>
      <c r="G22" s="195"/>
    </row>
    <row r="23" spans="2:7" ht="12" customHeight="1">
      <c r="B23" s="175"/>
      <c r="C23" s="195"/>
      <c r="D23" s="195"/>
      <c r="E23" s="195"/>
      <c r="F23" s="195"/>
      <c r="G23" s="195"/>
    </row>
    <row r="24" spans="2:7" ht="12" customHeight="1">
      <c r="B24" s="175"/>
      <c r="C24" s="195"/>
      <c r="D24" s="195"/>
      <c r="E24" s="195"/>
      <c r="F24" s="195"/>
      <c r="G24" s="195"/>
    </row>
    <row r="25" spans="2:7" ht="12" customHeight="1">
      <c r="B25" s="175"/>
      <c r="C25" s="195"/>
      <c r="D25" s="195"/>
      <c r="E25" s="195"/>
      <c r="F25" s="195"/>
      <c r="G25" s="195"/>
    </row>
    <row r="26" spans="2:7" ht="12" customHeight="1">
      <c r="B26" s="175"/>
      <c r="C26" s="195"/>
      <c r="D26" s="195"/>
      <c r="E26" s="195"/>
      <c r="F26" s="195"/>
      <c r="G26" s="195"/>
    </row>
    <row r="27" spans="2:7" ht="12" customHeight="1">
      <c r="B27" s="175"/>
      <c r="C27" s="195"/>
      <c r="D27" s="195"/>
      <c r="E27" s="195"/>
      <c r="F27" s="195"/>
      <c r="G27" s="195"/>
    </row>
    <row r="28" spans="2:7" ht="12" customHeight="1">
      <c r="B28" s="175"/>
      <c r="C28" s="195"/>
      <c r="D28" s="195"/>
      <c r="E28" s="195"/>
      <c r="F28" s="195"/>
      <c r="G28" s="195"/>
    </row>
    <row r="29" spans="2:7" ht="12" customHeight="1">
      <c r="B29" s="175"/>
      <c r="C29" s="195"/>
      <c r="D29" s="195"/>
      <c r="E29" s="195"/>
      <c r="F29" s="195"/>
      <c r="G29" s="195"/>
    </row>
    <row r="30" spans="2:7" ht="12" customHeight="1">
      <c r="B30" s="175"/>
      <c r="C30" s="195"/>
      <c r="D30" s="195"/>
      <c r="E30" s="195"/>
      <c r="F30" s="195"/>
      <c r="G30" s="195"/>
    </row>
    <row r="31" spans="2:7" ht="12" customHeight="1">
      <c r="B31" s="175"/>
      <c r="C31" s="195"/>
      <c r="D31" s="195"/>
      <c r="E31" s="195"/>
      <c r="F31" s="195"/>
      <c r="G31" s="195"/>
    </row>
    <row r="32" spans="2:7" s="199" customFormat="1">
      <c r="B32" s="197"/>
      <c r="C32" s="198" t="s">
        <v>14</v>
      </c>
      <c r="D32" s="198" t="s">
        <v>74</v>
      </c>
      <c r="E32" s="198" t="s">
        <v>70</v>
      </c>
      <c r="F32" s="198" t="s">
        <v>79</v>
      </c>
      <c r="G32" s="198" t="s">
        <v>14</v>
      </c>
    </row>
    <row r="33" spans="2:7">
      <c r="B33" s="200" t="s">
        <v>392</v>
      </c>
      <c r="C33" s="636">
        <v>30.099999999999998</v>
      </c>
      <c r="D33" s="636">
        <v>31.4</v>
      </c>
      <c r="E33" s="636">
        <v>32.4</v>
      </c>
      <c r="F33" s="636">
        <v>30.8</v>
      </c>
      <c r="G33" s="636">
        <v>30.599999999999998</v>
      </c>
    </row>
    <row r="34" spans="2:7">
      <c r="B34" s="200" t="s">
        <v>393</v>
      </c>
      <c r="C34" s="636">
        <v>27</v>
      </c>
      <c r="D34" s="636">
        <v>26.1</v>
      </c>
      <c r="E34" s="636">
        <v>30.599999999999998</v>
      </c>
      <c r="F34" s="636">
        <v>28.000000000000004</v>
      </c>
      <c r="G34" s="636">
        <v>28.199999999999996</v>
      </c>
    </row>
    <row r="35" spans="2:7">
      <c r="B35" s="200" t="s">
        <v>394</v>
      </c>
      <c r="C35" s="636">
        <v>12.7</v>
      </c>
      <c r="D35" s="636">
        <v>12.4</v>
      </c>
      <c r="E35" s="636">
        <v>12.8</v>
      </c>
      <c r="F35" s="636">
        <v>11.799999999999999</v>
      </c>
      <c r="G35" s="636">
        <v>12.1</v>
      </c>
    </row>
    <row r="36" spans="2:7">
      <c r="B36" s="200" t="s">
        <v>312</v>
      </c>
      <c r="C36" s="636">
        <v>14.799999999999999</v>
      </c>
      <c r="D36" s="636">
        <v>13.600000000000001</v>
      </c>
      <c r="E36" s="636">
        <v>7.1999999999999993</v>
      </c>
      <c r="F36" s="636">
        <v>8.9</v>
      </c>
      <c r="G36" s="636">
        <v>8.6999999999999993</v>
      </c>
    </row>
    <row r="37" spans="2:7">
      <c r="B37" s="200" t="s">
        <v>395</v>
      </c>
      <c r="C37" s="636">
        <v>5.5</v>
      </c>
      <c r="D37" s="636">
        <v>6.6000000000000005</v>
      </c>
      <c r="E37" s="636">
        <v>6.8000000000000007</v>
      </c>
      <c r="F37" s="636">
        <v>7.7</v>
      </c>
      <c r="G37" s="636">
        <v>7.7</v>
      </c>
    </row>
    <row r="38" spans="2:7">
      <c r="B38" s="200" t="s">
        <v>315</v>
      </c>
      <c r="C38" s="636">
        <v>2.1</v>
      </c>
      <c r="D38" s="636">
        <v>2</v>
      </c>
      <c r="E38" s="636">
        <v>2.1999999999999997</v>
      </c>
      <c r="F38" s="636">
        <v>2</v>
      </c>
      <c r="G38" s="636">
        <v>2</v>
      </c>
    </row>
    <row r="39" spans="2:7">
      <c r="B39" s="201" t="s">
        <v>396</v>
      </c>
      <c r="C39" s="636">
        <v>7.7999999999999954</v>
      </c>
      <c r="D39" s="636">
        <v>7.8999999999999959</v>
      </c>
      <c r="E39" s="636">
        <v>8.0000000000000071</v>
      </c>
      <c r="F39" s="636">
        <f>100-SUM(F33:F38)</f>
        <v>10.799999999999983</v>
      </c>
      <c r="G39" s="636">
        <f>100-SUM(G33:G38)</f>
        <v>10.700000000000003</v>
      </c>
    </row>
    <row r="40" spans="2:7" ht="12" customHeight="1">
      <c r="B40" s="175"/>
      <c r="C40" s="202"/>
      <c r="D40" s="202"/>
      <c r="E40" s="202"/>
      <c r="F40" s="202"/>
      <c r="G40" s="202"/>
    </row>
    <row r="41" spans="2:7" ht="12" customHeight="1">
      <c r="B41" s="175"/>
      <c r="C41" s="195"/>
      <c r="D41" s="195"/>
      <c r="E41" s="195"/>
      <c r="F41" s="195"/>
      <c r="G41" s="195"/>
    </row>
  </sheetData>
  <mergeCells count="3">
    <mergeCell ref="B1:K1"/>
    <mergeCell ref="B3:G3"/>
    <mergeCell ref="B5:G5"/>
  </mergeCells>
  <hyperlinks>
    <hyperlink ref="B1:J1" location="Cuprins_ro!B44" display="III. Datoria externă brută la 31.03.2023 (date provizorii)" xr:uid="{0F7A5302-5F11-487D-BDCF-73314F14F7E5}"/>
    <hyperlink ref="B1:K1" location="Cuprins_ro!B40" display="III. Datoria externă brută la 31.03.2024 (date provizorii)" xr:uid="{0EC32ECC-9AE0-401D-A992-67E647CA06BE}"/>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74E8-ED4E-4ED4-A4A7-80BA7AF90B4B}">
  <dimension ref="B1:K42"/>
  <sheetViews>
    <sheetView showGridLines="0" showRowColHeaders="0" zoomScaleNormal="100" workbookViewId="0"/>
  </sheetViews>
  <sheetFormatPr defaultRowHeight="12"/>
  <cols>
    <col min="1" max="1" width="5.7109375" style="174" customWidth="1"/>
    <col min="2" max="2" width="44.5703125" style="174" customWidth="1"/>
    <col min="3" max="10" width="11.85546875" style="174" customWidth="1"/>
    <col min="11" max="12" width="9.140625" style="174"/>
    <col min="13" max="13" width="41.140625" style="174" customWidth="1"/>
    <col min="14" max="16384" width="9.140625" style="174"/>
  </cols>
  <sheetData>
    <row r="1" spans="2:11" s="217" customFormat="1" ht="15.75">
      <c r="B1" s="812" t="s">
        <v>88</v>
      </c>
      <c r="C1" s="812"/>
      <c r="D1" s="812"/>
      <c r="E1" s="812"/>
      <c r="F1" s="812"/>
      <c r="G1" s="812"/>
      <c r="H1" s="812"/>
      <c r="I1" s="812"/>
      <c r="J1" s="812"/>
      <c r="K1" s="813"/>
    </row>
    <row r="3" spans="2:11" s="64" customFormat="1" ht="14.25">
      <c r="B3" s="688" t="s">
        <v>397</v>
      </c>
      <c r="C3" s="688"/>
      <c r="D3" s="688"/>
      <c r="E3" s="688"/>
      <c r="F3" s="688"/>
      <c r="G3" s="688"/>
      <c r="H3" s="688"/>
      <c r="I3" s="688"/>
      <c r="J3" s="688"/>
    </row>
    <row r="4" spans="2:11" ht="12.75" thickBot="1">
      <c r="B4" s="842"/>
      <c r="C4" s="822">
        <v>2023</v>
      </c>
      <c r="D4" s="823"/>
      <c r="E4" s="823"/>
      <c r="F4" s="824"/>
      <c r="G4" s="115">
        <v>2024</v>
      </c>
      <c r="H4" s="128" t="s">
        <v>100</v>
      </c>
    </row>
    <row r="5" spans="2:11" ht="13.5" thickTop="1" thickBot="1">
      <c r="B5" s="843"/>
      <c r="C5" s="115" t="s">
        <v>0</v>
      </c>
      <c r="D5" s="115" t="s">
        <v>1</v>
      </c>
      <c r="E5" s="115" t="s">
        <v>2</v>
      </c>
      <c r="F5" s="115" t="s">
        <v>3</v>
      </c>
      <c r="G5" s="115" t="s">
        <v>0</v>
      </c>
      <c r="H5" s="115" t="s">
        <v>101</v>
      </c>
    </row>
    <row r="6" spans="2:11" ht="13.5" thickTop="1" thickBot="1">
      <c r="B6" s="117" t="s">
        <v>303</v>
      </c>
      <c r="C6" s="226">
        <v>64.69</v>
      </c>
      <c r="D6" s="226">
        <v>60.19</v>
      </c>
      <c r="E6" s="226">
        <v>59.17</v>
      </c>
      <c r="F6" s="226">
        <v>56.58</v>
      </c>
      <c r="G6" s="226">
        <v>54.82</v>
      </c>
      <c r="H6" s="229">
        <v>96.9</v>
      </c>
    </row>
    <row r="7" spans="2:11" ht="13.5" thickTop="1" thickBot="1">
      <c r="B7" s="121" t="s">
        <v>398</v>
      </c>
      <c r="C7" s="139">
        <v>64.69</v>
      </c>
      <c r="D7" s="139">
        <v>60.19</v>
      </c>
      <c r="E7" s="139">
        <v>59.17</v>
      </c>
      <c r="F7" s="139">
        <v>56.58</v>
      </c>
      <c r="G7" s="139">
        <v>54.82</v>
      </c>
      <c r="H7" s="131">
        <v>96.9</v>
      </c>
    </row>
    <row r="8" spans="2:11" ht="13.5" thickTop="1" thickBot="1">
      <c r="B8" s="117" t="s">
        <v>399</v>
      </c>
      <c r="C8" s="226">
        <v>3353.34</v>
      </c>
      <c r="D8" s="226">
        <v>3453.97</v>
      </c>
      <c r="E8" s="226">
        <v>3223.58</v>
      </c>
      <c r="F8" s="226">
        <v>3695.85</v>
      </c>
      <c r="G8" s="226">
        <v>3609.69</v>
      </c>
      <c r="H8" s="229">
        <v>97.7</v>
      </c>
    </row>
    <row r="9" spans="2:11" ht="13.5" thickTop="1" thickBot="1">
      <c r="B9" s="224" t="s">
        <v>400</v>
      </c>
      <c r="C9" s="227">
        <v>3148.6</v>
      </c>
      <c r="D9" s="227">
        <v>3252.74</v>
      </c>
      <c r="E9" s="227">
        <v>3029.86</v>
      </c>
      <c r="F9" s="227">
        <v>3356.08</v>
      </c>
      <c r="G9" s="227">
        <v>3281.71</v>
      </c>
      <c r="H9" s="230">
        <v>97.8</v>
      </c>
    </row>
    <row r="10" spans="2:11" ht="13.5" thickTop="1" thickBot="1">
      <c r="B10" s="225" t="s">
        <v>398</v>
      </c>
      <c r="C10" s="139">
        <v>982</v>
      </c>
      <c r="D10" s="139">
        <v>1063.3599999999999</v>
      </c>
      <c r="E10" s="139">
        <v>1026.53</v>
      </c>
      <c r="F10" s="139">
        <v>1121.52</v>
      </c>
      <c r="G10" s="139">
        <v>1084.7</v>
      </c>
      <c r="H10" s="131">
        <v>96.7</v>
      </c>
    </row>
    <row r="11" spans="2:11" ht="13.5" thickTop="1" thickBot="1">
      <c r="B11" s="225" t="s">
        <v>311</v>
      </c>
      <c r="C11" s="139">
        <v>790.47</v>
      </c>
      <c r="D11" s="139">
        <v>786.51</v>
      </c>
      <c r="E11" s="139">
        <v>773.87</v>
      </c>
      <c r="F11" s="139">
        <v>808.07</v>
      </c>
      <c r="G11" s="139">
        <v>796.59</v>
      </c>
      <c r="H11" s="131">
        <v>98.6</v>
      </c>
    </row>
    <row r="12" spans="2:11" ht="13.5" thickTop="1" thickBot="1">
      <c r="B12" s="225" t="s">
        <v>310</v>
      </c>
      <c r="C12" s="139">
        <v>402.65</v>
      </c>
      <c r="D12" s="139">
        <v>405.78</v>
      </c>
      <c r="E12" s="139">
        <v>387.74</v>
      </c>
      <c r="F12" s="139">
        <v>406.56</v>
      </c>
      <c r="G12" s="139">
        <v>411.11</v>
      </c>
      <c r="H12" s="131">
        <v>101.1</v>
      </c>
    </row>
    <row r="13" spans="2:11" ht="13.5" thickTop="1" thickBot="1">
      <c r="B13" s="225" t="s">
        <v>401</v>
      </c>
      <c r="C13" s="139">
        <v>491.9</v>
      </c>
      <c r="D13" s="139">
        <v>464.6</v>
      </c>
      <c r="E13" s="139">
        <v>218.88</v>
      </c>
      <c r="F13" s="139">
        <v>315.23</v>
      </c>
      <c r="G13" s="139">
        <v>302.18</v>
      </c>
      <c r="H13" s="131">
        <v>95.9</v>
      </c>
    </row>
    <row r="14" spans="2:11" ht="13.5" thickTop="1" thickBot="1">
      <c r="B14" s="225" t="s">
        <v>402</v>
      </c>
      <c r="C14" s="139">
        <v>190.41</v>
      </c>
      <c r="D14" s="139">
        <v>234.9</v>
      </c>
      <c r="E14" s="139">
        <v>226.59</v>
      </c>
      <c r="F14" s="139">
        <v>294.70999999999998</v>
      </c>
      <c r="G14" s="139">
        <v>285.77999999999997</v>
      </c>
      <c r="H14" s="131">
        <v>97</v>
      </c>
    </row>
    <row r="15" spans="2:11" ht="13.5" thickTop="1" thickBot="1">
      <c r="B15" s="225" t="s">
        <v>316</v>
      </c>
      <c r="C15" s="139">
        <v>148.16</v>
      </c>
      <c r="D15" s="139">
        <v>147.32</v>
      </c>
      <c r="E15" s="139">
        <v>249.01</v>
      </c>
      <c r="F15" s="139">
        <v>261.06</v>
      </c>
      <c r="G15" s="139">
        <v>254.23</v>
      </c>
      <c r="H15" s="131">
        <v>97.4</v>
      </c>
    </row>
    <row r="16" spans="2:11" ht="13.5" thickTop="1" thickBot="1">
      <c r="B16" s="225" t="s">
        <v>403</v>
      </c>
      <c r="C16" s="139">
        <v>74.06</v>
      </c>
      <c r="D16" s="139">
        <v>73</v>
      </c>
      <c r="E16" s="139">
        <v>74.239999999999995</v>
      </c>
      <c r="F16" s="139">
        <v>75.430000000000007</v>
      </c>
      <c r="G16" s="139">
        <v>76.319999999999993</v>
      </c>
      <c r="H16" s="131">
        <v>101.2</v>
      </c>
    </row>
    <row r="17" spans="2:8" ht="13.5" thickTop="1" thickBot="1">
      <c r="B17" s="225" t="s">
        <v>404</v>
      </c>
      <c r="C17" s="139">
        <v>68.95</v>
      </c>
      <c r="D17" s="139">
        <v>77.27</v>
      </c>
      <c r="E17" s="139">
        <v>73</v>
      </c>
      <c r="F17" s="139">
        <v>73.5</v>
      </c>
      <c r="G17" s="139">
        <v>70.8</v>
      </c>
      <c r="H17" s="131">
        <v>96.3</v>
      </c>
    </row>
    <row r="18" spans="2:8" ht="13.5" thickTop="1" thickBot="1">
      <c r="B18" s="224" t="s">
        <v>405</v>
      </c>
      <c r="C18" s="227">
        <v>204.11</v>
      </c>
      <c r="D18" s="227">
        <v>200.6</v>
      </c>
      <c r="E18" s="227">
        <v>193.17</v>
      </c>
      <c r="F18" s="227">
        <v>339.3</v>
      </c>
      <c r="G18" s="227">
        <v>327.54000000000002</v>
      </c>
      <c r="H18" s="230">
        <v>96.5</v>
      </c>
    </row>
    <row r="19" spans="2:8" ht="13.5" thickTop="1" thickBot="1">
      <c r="B19" s="225" t="s">
        <v>406</v>
      </c>
      <c r="C19" s="139">
        <v>52.26</v>
      </c>
      <c r="D19" s="139">
        <v>49.19</v>
      </c>
      <c r="E19" s="139">
        <v>47.51</v>
      </c>
      <c r="F19" s="139">
        <v>145.30000000000001</v>
      </c>
      <c r="G19" s="139">
        <v>137.49</v>
      </c>
      <c r="H19" s="131">
        <v>94.6</v>
      </c>
    </row>
    <row r="20" spans="2:8" ht="13.5" thickTop="1" thickBot="1">
      <c r="B20" s="225" t="s">
        <v>407</v>
      </c>
      <c r="C20" s="139">
        <v>81.599999999999994</v>
      </c>
      <c r="D20" s="139">
        <v>81.94</v>
      </c>
      <c r="E20" s="139">
        <v>79.040000000000006</v>
      </c>
      <c r="F20" s="139">
        <v>127.89</v>
      </c>
      <c r="G20" s="139">
        <v>124.02</v>
      </c>
      <c r="H20" s="131">
        <v>97</v>
      </c>
    </row>
    <row r="21" spans="2:8" ht="13.5" thickTop="1" thickBot="1">
      <c r="B21" s="225" t="s">
        <v>408</v>
      </c>
      <c r="C21" s="139">
        <v>22.22</v>
      </c>
      <c r="D21" s="139">
        <v>22.32</v>
      </c>
      <c r="E21" s="139">
        <v>21.52</v>
      </c>
      <c r="F21" s="139">
        <v>22.7</v>
      </c>
      <c r="G21" s="139">
        <v>24.16</v>
      </c>
      <c r="H21" s="131">
        <v>106.4</v>
      </c>
    </row>
    <row r="22" spans="2:8" ht="13.5" thickTop="1" thickBot="1">
      <c r="B22" s="225" t="s">
        <v>409</v>
      </c>
      <c r="C22" s="139">
        <v>14.6</v>
      </c>
      <c r="D22" s="139">
        <v>14.6</v>
      </c>
      <c r="E22" s="139">
        <v>14.6</v>
      </c>
      <c r="F22" s="139">
        <v>14.6</v>
      </c>
      <c r="G22" s="139">
        <v>14.6</v>
      </c>
      <c r="H22" s="131">
        <v>100</v>
      </c>
    </row>
    <row r="23" spans="2:8" ht="13.5" thickTop="1" thickBot="1">
      <c r="B23" s="225" t="s">
        <v>410</v>
      </c>
      <c r="C23" s="139">
        <v>16.16</v>
      </c>
      <c r="D23" s="139">
        <v>15.38</v>
      </c>
      <c r="E23" s="139">
        <v>14.65</v>
      </c>
      <c r="F23" s="139">
        <v>14.59</v>
      </c>
      <c r="G23" s="139">
        <v>13.96</v>
      </c>
      <c r="H23" s="131">
        <v>95.7</v>
      </c>
    </row>
    <row r="24" spans="2:8" ht="13.5" thickTop="1" thickBot="1">
      <c r="B24" s="225" t="s">
        <v>411</v>
      </c>
      <c r="C24" s="139">
        <v>12.07</v>
      </c>
      <c r="D24" s="139">
        <v>12.07</v>
      </c>
      <c r="E24" s="139">
        <v>10.93</v>
      </c>
      <c r="F24" s="139">
        <v>9.16</v>
      </c>
      <c r="G24" s="139">
        <v>8.41</v>
      </c>
      <c r="H24" s="131">
        <v>91.8</v>
      </c>
    </row>
    <row r="25" spans="2:8" ht="13.5" thickTop="1" thickBot="1">
      <c r="B25" s="225" t="s">
        <v>412</v>
      </c>
      <c r="C25" s="139">
        <v>5.2</v>
      </c>
      <c r="D25" s="139">
        <v>5.0999999999999996</v>
      </c>
      <c r="E25" s="139">
        <v>4.92</v>
      </c>
      <c r="F25" s="139">
        <v>5.0599999999999996</v>
      </c>
      <c r="G25" s="139">
        <v>4.9000000000000004</v>
      </c>
      <c r="H25" s="131">
        <v>96.8</v>
      </c>
    </row>
    <row r="26" spans="2:8" ht="13.5" thickTop="1" thickBot="1">
      <c r="B26" s="122" t="s">
        <v>254</v>
      </c>
      <c r="C26" s="227">
        <v>0.63</v>
      </c>
      <c r="D26" s="227">
        <v>0.63</v>
      </c>
      <c r="E26" s="227">
        <v>0.55000000000000004</v>
      </c>
      <c r="F26" s="227">
        <v>0.47</v>
      </c>
      <c r="G26" s="227">
        <v>0.44</v>
      </c>
      <c r="H26" s="230">
        <v>93.6</v>
      </c>
    </row>
    <row r="27" spans="2:8" ht="13.5" thickTop="1" thickBot="1">
      <c r="B27" s="117" t="s">
        <v>413</v>
      </c>
      <c r="C27" s="226">
        <v>31.67</v>
      </c>
      <c r="D27" s="226">
        <v>32.65</v>
      </c>
      <c r="E27" s="226">
        <v>52.2</v>
      </c>
      <c r="F27" s="226">
        <v>54.56</v>
      </c>
      <c r="G27" s="226">
        <v>49.54</v>
      </c>
      <c r="H27" s="229">
        <v>90.8</v>
      </c>
    </row>
    <row r="28" spans="2:8" ht="13.5" thickTop="1" thickBot="1">
      <c r="B28" s="224" t="s">
        <v>400</v>
      </c>
      <c r="C28" s="227">
        <v>31.67</v>
      </c>
      <c r="D28" s="227">
        <v>32.65</v>
      </c>
      <c r="E28" s="227">
        <v>52.2</v>
      </c>
      <c r="F28" s="227">
        <v>54.56</v>
      </c>
      <c r="G28" s="227">
        <v>49.54</v>
      </c>
      <c r="H28" s="230">
        <v>90.8</v>
      </c>
    </row>
    <row r="29" spans="2:8" ht="13.5" thickTop="1" thickBot="1">
      <c r="B29" s="225" t="s">
        <v>310</v>
      </c>
      <c r="C29" s="139">
        <v>22.67</v>
      </c>
      <c r="D29" s="139">
        <v>22.61</v>
      </c>
      <c r="E29" s="139">
        <v>42.08</v>
      </c>
      <c r="F29" s="139">
        <v>43.34</v>
      </c>
      <c r="G29" s="139">
        <v>41.59</v>
      </c>
      <c r="H29" s="131">
        <v>96</v>
      </c>
    </row>
    <row r="30" spans="2:8" ht="13.5" thickTop="1" thickBot="1">
      <c r="B30" s="225" t="s">
        <v>401</v>
      </c>
      <c r="C30" s="139">
        <v>8.64</v>
      </c>
      <c r="D30" s="139">
        <v>9.7100000000000009</v>
      </c>
      <c r="E30" s="139">
        <v>9.83</v>
      </c>
      <c r="F30" s="139">
        <v>10.95</v>
      </c>
      <c r="G30" s="139">
        <v>7.73</v>
      </c>
      <c r="H30" s="131">
        <v>70.599999999999994</v>
      </c>
    </row>
    <row r="31" spans="2:8" ht="13.5" thickTop="1" thickBot="1">
      <c r="B31" s="225" t="s">
        <v>414</v>
      </c>
      <c r="C31" s="139">
        <v>0.36</v>
      </c>
      <c r="D31" s="139">
        <v>0.33</v>
      </c>
      <c r="E31" s="139">
        <v>0.28999999999999998</v>
      </c>
      <c r="F31" s="139">
        <v>0.27</v>
      </c>
      <c r="G31" s="139">
        <v>0.22</v>
      </c>
      <c r="H31" s="131">
        <v>81.5</v>
      </c>
    </row>
    <row r="32" spans="2:8" ht="13.5" thickTop="1" thickBot="1">
      <c r="B32" s="117" t="s">
        <v>415</v>
      </c>
      <c r="C32" s="226">
        <v>27.12</v>
      </c>
      <c r="D32" s="226">
        <v>26.82</v>
      </c>
      <c r="E32" s="226">
        <v>11.96</v>
      </c>
      <c r="F32" s="226">
        <v>12.7</v>
      </c>
      <c r="G32" s="226">
        <v>12.72</v>
      </c>
      <c r="H32" s="229">
        <v>100.2</v>
      </c>
    </row>
    <row r="33" spans="2:8" ht="13.5" thickTop="1" thickBot="1">
      <c r="B33" s="224" t="s">
        <v>416</v>
      </c>
      <c r="C33" s="227">
        <v>27.12</v>
      </c>
      <c r="D33" s="227">
        <v>26.82</v>
      </c>
      <c r="E33" s="227">
        <v>11.96</v>
      </c>
      <c r="F33" s="227">
        <v>12.7</v>
      </c>
      <c r="G33" s="227">
        <v>12.72</v>
      </c>
      <c r="H33" s="230">
        <v>100.2</v>
      </c>
    </row>
    <row r="34" spans="2:8" ht="13.5" thickTop="1" thickBot="1">
      <c r="B34" s="225" t="s">
        <v>401</v>
      </c>
      <c r="C34" s="139">
        <v>12.6</v>
      </c>
      <c r="D34" s="139">
        <v>12.53</v>
      </c>
      <c r="E34" s="139">
        <v>11.96</v>
      </c>
      <c r="F34" s="139">
        <v>12.7</v>
      </c>
      <c r="G34" s="139">
        <v>12.72</v>
      </c>
      <c r="H34" s="131">
        <v>100.2</v>
      </c>
    </row>
    <row r="35" spans="2:8" ht="13.5" thickTop="1" thickBot="1">
      <c r="B35" s="225" t="s">
        <v>310</v>
      </c>
      <c r="C35" s="139">
        <v>14.52</v>
      </c>
      <c r="D35" s="139">
        <v>14.29</v>
      </c>
      <c r="E35" s="232"/>
      <c r="F35" s="232"/>
      <c r="G35" s="232"/>
      <c r="H35" s="151"/>
    </row>
    <row r="36" spans="2:8" ht="13.5" thickTop="1" thickBot="1">
      <c r="B36" s="117" t="s">
        <v>417</v>
      </c>
      <c r="C36" s="226">
        <v>3096.25</v>
      </c>
      <c r="D36" s="226">
        <v>3064.71</v>
      </c>
      <c r="E36" s="226">
        <v>3013.79</v>
      </c>
      <c r="F36" s="226">
        <v>3092.93</v>
      </c>
      <c r="G36" s="226">
        <v>3064.73</v>
      </c>
      <c r="H36" s="229">
        <v>99.1</v>
      </c>
    </row>
    <row r="37" spans="2:8" ht="13.5" thickTop="1" thickBot="1">
      <c r="B37" s="224" t="s">
        <v>416</v>
      </c>
      <c r="C37" s="227">
        <v>298.85000000000002</v>
      </c>
      <c r="D37" s="227">
        <v>279.64999999999998</v>
      </c>
      <c r="E37" s="227">
        <v>281.7</v>
      </c>
      <c r="F37" s="227">
        <v>292.08</v>
      </c>
      <c r="G37" s="227">
        <v>304.29000000000002</v>
      </c>
      <c r="H37" s="230">
        <v>104.2</v>
      </c>
    </row>
    <row r="38" spans="2:8" ht="13.5" thickTop="1" thickBot="1">
      <c r="B38" s="224" t="s">
        <v>418</v>
      </c>
      <c r="C38" s="227">
        <v>2797.4</v>
      </c>
      <c r="D38" s="227">
        <v>2785.06</v>
      </c>
      <c r="E38" s="227">
        <v>2732.09</v>
      </c>
      <c r="F38" s="227">
        <v>2800.85</v>
      </c>
      <c r="G38" s="227">
        <v>2760.44</v>
      </c>
      <c r="H38" s="230">
        <v>98.6</v>
      </c>
    </row>
    <row r="39" spans="2:8" ht="12.75" thickTop="1">
      <c r="B39" s="223" t="s">
        <v>419</v>
      </c>
      <c r="C39" s="228">
        <v>6573.07</v>
      </c>
      <c r="D39" s="228">
        <v>6638.34</v>
      </c>
      <c r="E39" s="228">
        <v>6360.7</v>
      </c>
      <c r="F39" s="228">
        <v>6912.62</v>
      </c>
      <c r="G39" s="228">
        <v>6791.5</v>
      </c>
      <c r="H39" s="231">
        <v>-1.8</v>
      </c>
    </row>
    <row r="40" spans="2:8" ht="33.75" customHeight="1">
      <c r="B40" s="184"/>
    </row>
    <row r="41" spans="2:8" ht="33.75" customHeight="1"/>
    <row r="42" spans="2:8" ht="11.25" customHeight="1">
      <c r="B42" s="192"/>
    </row>
  </sheetData>
  <mergeCells count="4">
    <mergeCell ref="B1:K1"/>
    <mergeCell ref="C4:F4"/>
    <mergeCell ref="B4:B5"/>
    <mergeCell ref="B3:J3"/>
  </mergeCells>
  <hyperlinks>
    <hyperlink ref="B1:J1" location="Cuprins_ro!B44" display="III. Datoria externă brută la 31.03.2023 (date provizorii)" xr:uid="{87B2109A-522D-43C7-A8F0-65783749BE5C}"/>
    <hyperlink ref="B1:K1" location="Cuprins_ro!B40" display="III. Datoria externă brută la 31.03.2024 (date provizorii)" xr:uid="{1661DD3F-93A9-494A-A098-2AC1357EB14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D260-4AFD-443C-A214-327E3F852D6A}">
  <dimension ref="B1:K43"/>
  <sheetViews>
    <sheetView showGridLines="0" showRowColHeaders="0" zoomScaleNormal="100" workbookViewId="0"/>
  </sheetViews>
  <sheetFormatPr defaultColWidth="9.140625" defaultRowHeight="12"/>
  <cols>
    <col min="1" max="1" width="5.7109375" style="176" customWidth="1"/>
    <col min="2" max="2" width="30.140625" style="176" customWidth="1"/>
    <col min="3" max="7" width="8.85546875" style="176" customWidth="1"/>
    <col min="8" max="8" width="3" style="176" customWidth="1"/>
    <col min="9" max="9" width="32.5703125" style="176" customWidth="1"/>
    <col min="10" max="10" width="8.85546875" style="176" customWidth="1"/>
    <col min="11" max="16384" width="9.140625" style="176"/>
  </cols>
  <sheetData>
    <row r="1" spans="2:11" s="217" customFormat="1" ht="15.75">
      <c r="B1" s="812" t="s">
        <v>88</v>
      </c>
      <c r="C1" s="812"/>
      <c r="D1" s="812"/>
      <c r="E1" s="812"/>
      <c r="F1" s="812"/>
      <c r="G1" s="812"/>
      <c r="H1" s="812"/>
      <c r="I1" s="812"/>
      <c r="J1" s="812"/>
      <c r="K1" s="813"/>
    </row>
    <row r="2" spans="2:11" ht="12" customHeight="1"/>
    <row r="3" spans="2:11" s="177" customFormat="1" ht="30" customHeight="1">
      <c r="B3" s="668" t="s">
        <v>105</v>
      </c>
      <c r="C3" s="668"/>
      <c r="D3" s="668"/>
      <c r="E3" s="668"/>
      <c r="F3" s="668"/>
      <c r="G3" s="668"/>
      <c r="H3" s="668"/>
      <c r="I3" s="668"/>
      <c r="J3" s="668"/>
    </row>
    <row r="4" spans="2:11" ht="5.0999999999999996" customHeight="1">
      <c r="B4" s="838"/>
      <c r="C4" s="838"/>
      <c r="D4" s="838"/>
      <c r="E4" s="203"/>
    </row>
    <row r="5" spans="2:11" s="260" customFormat="1" ht="14.25">
      <c r="B5" s="839" t="s">
        <v>107</v>
      </c>
      <c r="C5" s="839"/>
      <c r="D5" s="839"/>
      <c r="E5" s="839"/>
      <c r="F5" s="839"/>
      <c r="G5" s="839"/>
      <c r="H5" s="839"/>
      <c r="I5" s="839"/>
      <c r="J5" s="840"/>
    </row>
    <row r="6" spans="2:11" ht="4.5" customHeight="1"/>
    <row r="7" spans="2:11">
      <c r="K7" s="204"/>
    </row>
    <row r="33" spans="2:10">
      <c r="B33" s="844"/>
      <c r="C33" s="846">
        <v>2023</v>
      </c>
      <c r="D33" s="847"/>
      <c r="E33" s="847"/>
      <c r="F33" s="848"/>
      <c r="G33" s="637">
        <v>2024</v>
      </c>
      <c r="H33" s="638"/>
      <c r="I33" s="219"/>
      <c r="J33" s="233" t="s">
        <v>87</v>
      </c>
    </row>
    <row r="34" spans="2:10">
      <c r="B34" s="845"/>
      <c r="C34" s="637" t="s">
        <v>0</v>
      </c>
      <c r="D34" s="637" t="s">
        <v>1</v>
      </c>
      <c r="E34" s="637" t="s">
        <v>2</v>
      </c>
      <c r="F34" s="637" t="s">
        <v>3</v>
      </c>
      <c r="G34" s="637" t="s">
        <v>0</v>
      </c>
      <c r="H34" s="638"/>
      <c r="I34" s="221" t="s">
        <v>288</v>
      </c>
      <c r="J34" s="234">
        <v>0.374</v>
      </c>
    </row>
    <row r="35" spans="2:10">
      <c r="B35" s="639" t="s">
        <v>367</v>
      </c>
      <c r="C35" s="222">
        <v>6472.0599999999995</v>
      </c>
      <c r="D35" s="222">
        <v>6462.2999999999993</v>
      </c>
      <c r="E35" s="222">
        <v>6415.3600000000006</v>
      </c>
      <c r="F35" s="222">
        <v>6645.13</v>
      </c>
      <c r="G35" s="222">
        <v>6595.8399999999983</v>
      </c>
      <c r="H35" s="638"/>
      <c r="I35" s="221" t="s">
        <v>213</v>
      </c>
      <c r="J35" s="234">
        <v>0.309</v>
      </c>
    </row>
    <row r="36" spans="2:10" ht="36">
      <c r="B36" s="639" t="s">
        <v>369</v>
      </c>
      <c r="C36" s="222">
        <v>2855.6699999999996</v>
      </c>
      <c r="D36" s="222">
        <v>2880.2999999999997</v>
      </c>
      <c r="E36" s="222">
        <v>2885.73</v>
      </c>
      <c r="F36" s="222">
        <v>3034.68</v>
      </c>
      <c r="G36" s="222">
        <v>3013.0299999999997</v>
      </c>
      <c r="H36" s="638"/>
      <c r="I36" s="221" t="s">
        <v>106</v>
      </c>
      <c r="J36" s="234">
        <v>0.28199999999999997</v>
      </c>
    </row>
    <row r="37" spans="2:10">
      <c r="B37" s="639" t="s">
        <v>370</v>
      </c>
      <c r="C37" s="222">
        <v>3616.39</v>
      </c>
      <c r="D37" s="222">
        <v>3581.9999999999995</v>
      </c>
      <c r="E37" s="222">
        <v>3529.6300000000006</v>
      </c>
      <c r="F37" s="222">
        <v>3610.4500000000003</v>
      </c>
      <c r="G37" s="222">
        <v>3582.8099999999986</v>
      </c>
      <c r="H37" s="638"/>
      <c r="I37" s="221" t="s">
        <v>287</v>
      </c>
      <c r="J37" s="234">
        <v>2.8000000000000001E-2</v>
      </c>
    </row>
    <row r="38" spans="2:10">
      <c r="B38" s="638"/>
      <c r="C38" s="638"/>
      <c r="D38" s="638"/>
      <c r="E38" s="638"/>
      <c r="F38" s="638"/>
      <c r="G38" s="638"/>
      <c r="H38" s="638"/>
      <c r="I38" s="221" t="s">
        <v>420</v>
      </c>
      <c r="J38" s="234">
        <v>7.0000000000000001E-3</v>
      </c>
    </row>
    <row r="43" spans="2:10">
      <c r="C43" s="215"/>
      <c r="D43" s="215"/>
      <c r="E43" s="215"/>
      <c r="F43" s="215"/>
    </row>
  </sheetData>
  <mergeCells count="6">
    <mergeCell ref="B1:K1"/>
    <mergeCell ref="B4:D4"/>
    <mergeCell ref="B5:J5"/>
    <mergeCell ref="B33:B34"/>
    <mergeCell ref="C33:F33"/>
    <mergeCell ref="B3:J3"/>
  </mergeCells>
  <hyperlinks>
    <hyperlink ref="B1:J1" location="Cuprins_ro!B44" display="III. Datoria externă brută la 31.03.2023 (date provizorii)" xr:uid="{A1ADDD3E-EA78-4BB2-B46D-83658B85AB47}"/>
    <hyperlink ref="B1:K1" location="Cuprins_ro!B40" display="III. Datoria externă brută la 31.03.2024 (date provizorii)" xr:uid="{6923CBF6-65E3-466E-8D46-A689D8CEA3A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D6C2-F99A-4BAA-A795-A945A7071013}">
  <dimension ref="B1:K42"/>
  <sheetViews>
    <sheetView showGridLines="0" showRowColHeaders="0" zoomScaleNormal="100" workbookViewId="0"/>
  </sheetViews>
  <sheetFormatPr defaultColWidth="9.140625" defaultRowHeight="12"/>
  <cols>
    <col min="1" max="1" width="5.7109375" style="174" customWidth="1"/>
    <col min="2" max="2" width="51.7109375" style="174" customWidth="1"/>
    <col min="3" max="7" width="12.140625" style="174" customWidth="1"/>
    <col min="8" max="16384" width="9.140625" style="174"/>
  </cols>
  <sheetData>
    <row r="1" spans="2:11" s="217" customFormat="1" ht="15.75">
      <c r="B1" s="812" t="s">
        <v>88</v>
      </c>
      <c r="C1" s="812"/>
      <c r="D1" s="812"/>
      <c r="E1" s="812"/>
      <c r="F1" s="812"/>
      <c r="G1" s="812"/>
      <c r="H1" s="812"/>
      <c r="I1" s="812"/>
      <c r="J1" s="812"/>
      <c r="K1" s="813"/>
    </row>
    <row r="2" spans="2:11">
      <c r="B2" s="182"/>
      <c r="C2" s="182"/>
      <c r="D2" s="182"/>
      <c r="E2" s="182"/>
      <c r="F2" s="182"/>
    </row>
    <row r="3" spans="2:11" s="64" customFormat="1" ht="14.25">
      <c r="B3" s="669" t="s">
        <v>56</v>
      </c>
      <c r="C3" s="669"/>
      <c r="D3" s="669"/>
      <c r="E3" s="669"/>
      <c r="F3" s="669"/>
      <c r="G3" s="669"/>
    </row>
    <row r="4" spans="2:11" ht="5.0999999999999996" customHeight="1">
      <c r="B4" s="187"/>
      <c r="C4" s="187"/>
      <c r="D4" s="187"/>
      <c r="E4" s="187"/>
      <c r="F4" s="187"/>
    </row>
    <row r="5" spans="2:11" s="257" customFormat="1" ht="14.25">
      <c r="B5" s="841" t="s">
        <v>108</v>
      </c>
      <c r="C5" s="841"/>
      <c r="D5" s="841"/>
      <c r="E5" s="841"/>
      <c r="F5" s="841"/>
      <c r="G5" s="840"/>
      <c r="H5" s="259"/>
    </row>
    <row r="27" spans="2:7" ht="11.25" customHeight="1"/>
    <row r="28" spans="2:7" ht="11.25" customHeight="1"/>
    <row r="29" spans="2:7" ht="11.25" customHeight="1"/>
    <row r="30" spans="2:7" ht="11.25" customHeight="1"/>
    <row r="31" spans="2:7" ht="11.25" customHeight="1"/>
    <row r="32" spans="2:7">
      <c r="B32" s="185" t="s">
        <v>388</v>
      </c>
      <c r="C32" s="187"/>
      <c r="D32" s="187"/>
      <c r="E32" s="187"/>
      <c r="F32" s="187"/>
      <c r="G32" s="187"/>
    </row>
    <row r="33" spans="2:7" ht="11.25" customHeight="1">
      <c r="B33" s="187"/>
      <c r="C33" s="187"/>
      <c r="D33" s="187"/>
      <c r="E33" s="187"/>
      <c r="F33" s="187"/>
      <c r="G33" s="187"/>
    </row>
    <row r="34" spans="2:7">
      <c r="B34" s="189"/>
      <c r="C34" s="190" t="s">
        <v>14</v>
      </c>
      <c r="D34" s="190" t="s">
        <v>74</v>
      </c>
      <c r="E34" s="190" t="s">
        <v>70</v>
      </c>
      <c r="F34" s="190" t="s">
        <v>79</v>
      </c>
      <c r="G34" s="190" t="s">
        <v>14</v>
      </c>
    </row>
    <row r="35" spans="2:7">
      <c r="B35" s="183" t="s">
        <v>421</v>
      </c>
      <c r="C35" s="222">
        <v>3676.3195587892169</v>
      </c>
      <c r="D35" s="222">
        <v>3718.3895587892171</v>
      </c>
      <c r="E35" s="222">
        <v>3723.6095587892173</v>
      </c>
      <c r="F35" s="222">
        <v>3867.1395587892175</v>
      </c>
      <c r="G35" s="222">
        <v>3872.429558789217</v>
      </c>
    </row>
    <row r="36" spans="2:7">
      <c r="B36" s="183" t="s">
        <v>422</v>
      </c>
      <c r="C36" s="222">
        <v>1899.1599999999999</v>
      </c>
      <c r="D36" s="222">
        <v>1888.68</v>
      </c>
      <c r="E36" s="222">
        <v>1846.1200000000001</v>
      </c>
      <c r="F36" s="222">
        <v>1882.47</v>
      </c>
      <c r="G36" s="222">
        <v>1856.73</v>
      </c>
    </row>
    <row r="37" spans="2:7">
      <c r="B37" s="183" t="s">
        <v>423</v>
      </c>
      <c r="C37" s="222">
        <v>522.41</v>
      </c>
      <c r="D37" s="222">
        <v>463.74</v>
      </c>
      <c r="E37" s="222">
        <v>456.67</v>
      </c>
      <c r="F37" s="222">
        <v>512.73</v>
      </c>
      <c r="G37" s="222">
        <v>482.05</v>
      </c>
    </row>
    <row r="38" spans="2:7">
      <c r="B38" s="183" t="s">
        <v>309</v>
      </c>
      <c r="C38" s="222">
        <v>306.85000000000002</v>
      </c>
      <c r="D38" s="222">
        <v>322.83999999999997</v>
      </c>
      <c r="E38" s="222">
        <v>319.3</v>
      </c>
      <c r="F38" s="222">
        <v>310.77000000000004</v>
      </c>
      <c r="G38" s="222">
        <v>311.10000000000002</v>
      </c>
    </row>
    <row r="39" spans="2:7">
      <c r="B39" s="183" t="s">
        <v>424</v>
      </c>
      <c r="C39" s="222">
        <v>67.320441210782732</v>
      </c>
      <c r="D39" s="222">
        <v>68.650441210782731</v>
      </c>
      <c r="E39" s="222">
        <v>69.660441210782736</v>
      </c>
      <c r="F39" s="222">
        <v>72.020441210782735</v>
      </c>
      <c r="G39" s="222">
        <v>73.53044121078274</v>
      </c>
    </row>
    <row r="40" spans="2:7" ht="15" customHeight="1"/>
    <row r="42" spans="2:7">
      <c r="B42" s="191"/>
    </row>
  </sheetData>
  <mergeCells count="3">
    <mergeCell ref="B1:K1"/>
    <mergeCell ref="B5:G5"/>
    <mergeCell ref="B3:G3"/>
  </mergeCells>
  <hyperlinks>
    <hyperlink ref="B1:J1" location="Cuprins_ro!B44" display="III. Datoria externă brută la 31.03.2023 (date provizorii)" xr:uid="{3E99685A-4EEE-4CB9-8264-37ABCF8F53DB}"/>
    <hyperlink ref="B1:K1" location="Cuprins_ro!B40" display="III. Datoria externă brută la 31.03.2024 (date provizorii)" xr:uid="{019A84E6-7FE4-434C-A65D-69AB73C52076}"/>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1EED-B142-411F-BDA9-83D7C266AB00}">
  <dimension ref="B1:M37"/>
  <sheetViews>
    <sheetView showGridLines="0" showRowColHeaders="0" zoomScaleNormal="100" workbookViewId="0"/>
  </sheetViews>
  <sheetFormatPr defaultRowHeight="12"/>
  <cols>
    <col min="1" max="1" width="5.7109375" style="174" customWidth="1"/>
    <col min="2" max="2" width="42.140625" style="174" customWidth="1"/>
    <col min="3" max="3" width="9.85546875" style="174" customWidth="1"/>
    <col min="4" max="12" width="7" style="174" customWidth="1"/>
    <col min="13" max="16384" width="9.140625" style="174"/>
  </cols>
  <sheetData>
    <row r="1" spans="2:13" s="217" customFormat="1" ht="15.75">
      <c r="B1" s="812" t="s">
        <v>88</v>
      </c>
      <c r="C1" s="812"/>
      <c r="D1" s="812"/>
      <c r="E1" s="812"/>
      <c r="F1" s="812"/>
      <c r="G1" s="812"/>
      <c r="H1" s="812"/>
      <c r="I1" s="812"/>
      <c r="J1" s="812"/>
      <c r="K1" s="813"/>
      <c r="L1" s="218"/>
    </row>
    <row r="3" spans="2:13" s="64" customFormat="1" ht="14.25">
      <c r="B3" s="849" t="s">
        <v>80</v>
      </c>
      <c r="C3" s="850"/>
      <c r="D3" s="850"/>
      <c r="E3" s="850"/>
      <c r="F3" s="850"/>
      <c r="G3" s="850"/>
      <c r="H3" s="850"/>
      <c r="I3" s="850"/>
      <c r="J3" s="850"/>
      <c r="K3" s="850"/>
      <c r="L3" s="850"/>
    </row>
    <row r="4" spans="2:13" ht="5.0999999999999996" customHeight="1"/>
    <row r="5" spans="2:13" s="257" customFormat="1" ht="14.25">
      <c r="B5" s="258" t="s">
        <v>109</v>
      </c>
      <c r="C5" s="258"/>
      <c r="D5" s="258"/>
      <c r="E5" s="258"/>
      <c r="F5" s="258"/>
      <c r="G5" s="258"/>
      <c r="H5" s="258"/>
      <c r="I5" s="258"/>
      <c r="J5" s="258"/>
      <c r="K5" s="258"/>
      <c r="L5" s="258"/>
      <c r="M5" s="259"/>
    </row>
    <row r="28" spans="2:3" ht="11.25" customHeight="1"/>
    <row r="29" spans="2:3">
      <c r="B29" s="188"/>
      <c r="C29" s="133" t="s">
        <v>87</v>
      </c>
    </row>
    <row r="30" spans="2:3">
      <c r="B30" s="188" t="s">
        <v>396</v>
      </c>
      <c r="C30" s="222">
        <v>2619.6099999999997</v>
      </c>
    </row>
    <row r="31" spans="2:3">
      <c r="B31" s="188" t="s">
        <v>307</v>
      </c>
      <c r="C31" s="222">
        <v>140.84</v>
      </c>
    </row>
    <row r="32" spans="2:3">
      <c r="B32" s="188" t="s">
        <v>416</v>
      </c>
      <c r="C32" s="222">
        <v>304.28000000000009</v>
      </c>
    </row>
    <row r="33" spans="2:3">
      <c r="B33" s="188" t="s">
        <v>310</v>
      </c>
      <c r="C33" s="222">
        <v>179.02</v>
      </c>
    </row>
    <row r="34" spans="2:3">
      <c r="B34" s="188" t="s">
        <v>401</v>
      </c>
      <c r="C34" s="222">
        <v>84.06</v>
      </c>
    </row>
    <row r="35" spans="2:3">
      <c r="B35" s="188" t="s">
        <v>425</v>
      </c>
      <c r="C35" s="222">
        <v>27.28</v>
      </c>
    </row>
    <row r="36" spans="2:3">
      <c r="B36" s="188" t="s">
        <v>404</v>
      </c>
      <c r="C36" s="222">
        <v>7.11</v>
      </c>
    </row>
    <row r="37" spans="2:3">
      <c r="B37" s="188" t="s">
        <v>426</v>
      </c>
      <c r="C37" s="222">
        <v>6.81</v>
      </c>
    </row>
  </sheetData>
  <mergeCells count="2">
    <mergeCell ref="B1:K1"/>
    <mergeCell ref="B3:L3"/>
  </mergeCells>
  <hyperlinks>
    <hyperlink ref="B1:J1" location="Cuprins_ro!B44" display="III. Datoria externă brută la 31.03.2023 (date provizorii)" xr:uid="{891245B5-CB2C-4392-9C86-E6B424948D76}"/>
    <hyperlink ref="B1:K1" location="Cuprins_ro!B40" display="III. Datoria externă brută la 31.03.2024 (date provizorii)" xr:uid="{BE6B9AB3-0C7A-44BE-9465-CDFD95F7F5A7}"/>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CE6D-ACB2-4F84-AF78-D5876E04F849}">
  <dimension ref="B1:H156"/>
  <sheetViews>
    <sheetView showGridLines="0" showRowColHeaders="0" zoomScaleNormal="100" workbookViewId="0"/>
  </sheetViews>
  <sheetFormatPr defaultColWidth="9.140625" defaultRowHeight="10.5"/>
  <cols>
    <col min="1" max="1" width="5.7109375" style="80" customWidth="1"/>
    <col min="2" max="2" width="56.5703125" style="80" customWidth="1"/>
    <col min="3" max="7" width="9" style="80" customWidth="1"/>
    <col min="8" max="16384" width="9.140625" style="80"/>
  </cols>
  <sheetData>
    <row r="1" spans="2:8" s="64" customFormat="1" ht="14.25">
      <c r="B1" s="663" t="s">
        <v>82</v>
      </c>
      <c r="C1" s="663"/>
      <c r="D1" s="663"/>
      <c r="E1" s="663"/>
      <c r="F1" s="663"/>
      <c r="G1" s="663"/>
      <c r="H1" s="395"/>
    </row>
    <row r="2" spans="2:8" ht="11.25" customHeight="1">
      <c r="B2" s="668"/>
      <c r="C2" s="668"/>
      <c r="D2" s="668"/>
      <c r="E2" s="668"/>
      <c r="F2" s="668"/>
      <c r="G2" s="668"/>
    </row>
    <row r="3" spans="2:8" s="102" customFormat="1" ht="30" customHeight="1">
      <c r="B3" s="669" t="s">
        <v>171</v>
      </c>
      <c r="C3" s="669"/>
      <c r="D3" s="669"/>
      <c r="E3" s="669"/>
      <c r="F3" s="669"/>
      <c r="G3" s="669"/>
    </row>
    <row r="4" spans="2:8" ht="5.0999999999999996" customHeight="1">
      <c r="B4" s="438"/>
      <c r="C4" s="438"/>
      <c r="D4" s="438"/>
      <c r="E4" s="438"/>
      <c r="F4" s="438"/>
      <c r="G4" s="438"/>
    </row>
    <row r="5" spans="2:8" s="284" customFormat="1" ht="14.25">
      <c r="B5" s="670" t="s">
        <v>170</v>
      </c>
      <c r="C5" s="670"/>
      <c r="D5" s="670"/>
      <c r="E5" s="670"/>
      <c r="F5" s="670"/>
      <c r="G5" s="670"/>
    </row>
    <row r="6" spans="2:8" ht="11.25" customHeight="1">
      <c r="B6" s="441"/>
    </row>
    <row r="7" spans="2:8" ht="11.25" customHeight="1">
      <c r="B7" s="441"/>
    </row>
    <row r="8" spans="2:8" ht="11.25" customHeight="1">
      <c r="B8" s="441"/>
    </row>
    <row r="9" spans="2:8" ht="11.25" customHeight="1">
      <c r="B9" s="441"/>
    </row>
    <row r="10" spans="2:8" ht="11.25" customHeight="1">
      <c r="B10" s="441"/>
    </row>
    <row r="11" spans="2:8" ht="11.25" customHeight="1">
      <c r="B11" s="441"/>
    </row>
    <row r="12" spans="2:8" ht="11.25" customHeight="1">
      <c r="B12" s="441"/>
    </row>
    <row r="13" spans="2:8" ht="11.25" customHeight="1">
      <c r="B13" s="441"/>
    </row>
    <row r="14" spans="2:8" ht="11.25" customHeight="1">
      <c r="B14" s="441"/>
    </row>
    <row r="15" spans="2:8" ht="11.25" customHeight="1">
      <c r="B15" s="441"/>
    </row>
    <row r="16" spans="2:8" ht="11.25" customHeight="1">
      <c r="B16" s="441"/>
    </row>
    <row r="17" spans="2:7" ht="11.25" customHeight="1">
      <c r="B17" s="441"/>
    </row>
    <row r="18" spans="2:7" ht="11.25" customHeight="1">
      <c r="B18" s="441"/>
    </row>
    <row r="19" spans="2:7" ht="11.25" customHeight="1">
      <c r="B19" s="441"/>
    </row>
    <row r="20" spans="2:7" ht="11.25" customHeight="1">
      <c r="B20" s="441"/>
    </row>
    <row r="21" spans="2:7" ht="11.25" customHeight="1">
      <c r="B21" s="441"/>
    </row>
    <row r="22" spans="2:7" ht="11.25" customHeight="1">
      <c r="B22" s="441"/>
    </row>
    <row r="23" spans="2:7" ht="11.25" customHeight="1">
      <c r="B23" s="441"/>
    </row>
    <row r="24" spans="2:7" ht="11.25" customHeight="1">
      <c r="B24" s="441"/>
    </row>
    <row r="25" spans="2:7" ht="11.25" customHeight="1">
      <c r="B25" s="441"/>
    </row>
    <row r="26" spans="2:7" ht="11.25" customHeight="1">
      <c r="B26" s="441"/>
    </row>
    <row r="27" spans="2:7" ht="11.25" customHeight="1">
      <c r="B27" s="441"/>
    </row>
    <row r="28" spans="2:7" ht="11.25" customHeight="1">
      <c r="B28" s="441"/>
    </row>
    <row r="29" spans="2:7" ht="11.25" customHeight="1">
      <c r="B29" s="441"/>
    </row>
    <row r="30" spans="2:7" ht="11.25" customHeight="1">
      <c r="B30" s="664"/>
      <c r="C30" s="666">
        <v>2023</v>
      </c>
      <c r="D30" s="667"/>
      <c r="E30" s="667"/>
      <c r="F30" s="667"/>
      <c r="G30" s="442">
        <v>2024</v>
      </c>
    </row>
    <row r="31" spans="2:7">
      <c r="B31" s="665"/>
      <c r="C31" s="443" t="s">
        <v>0</v>
      </c>
      <c r="D31" s="443" t="s">
        <v>1</v>
      </c>
      <c r="E31" s="443" t="s">
        <v>2</v>
      </c>
      <c r="F31" s="443" t="s">
        <v>3</v>
      </c>
      <c r="G31" s="443" t="s">
        <v>0</v>
      </c>
    </row>
    <row r="32" spans="2:7">
      <c r="B32" s="444" t="s">
        <v>197</v>
      </c>
      <c r="C32" s="445">
        <v>-498.77999999999975</v>
      </c>
      <c r="D32" s="445">
        <v>-396.13999999999987</v>
      </c>
      <c r="E32" s="445">
        <v>-555.85999999999967</v>
      </c>
      <c r="F32" s="445">
        <v>-522.87000000000035</v>
      </c>
      <c r="G32" s="445">
        <v>-449.61000000000058</v>
      </c>
    </row>
    <row r="33" spans="2:7">
      <c r="B33" s="446" t="s">
        <v>198</v>
      </c>
      <c r="C33" s="315">
        <v>14.17</v>
      </c>
      <c r="D33" s="315">
        <v>25.089999999999996</v>
      </c>
      <c r="E33" s="315">
        <v>24.97</v>
      </c>
      <c r="F33" s="315">
        <v>17.62</v>
      </c>
      <c r="G33" s="315">
        <v>11.47</v>
      </c>
    </row>
    <row r="34" spans="2:7">
      <c r="B34" s="446" t="s">
        <v>199</v>
      </c>
      <c r="C34" s="315">
        <v>-465.47000000000008</v>
      </c>
      <c r="D34" s="315">
        <v>-294.67000000000007</v>
      </c>
      <c r="E34" s="315">
        <v>-616.27999999999986</v>
      </c>
      <c r="F34" s="315">
        <v>-461.03999999999996</v>
      </c>
      <c r="G34" s="315">
        <v>-493.1099999999999</v>
      </c>
    </row>
    <row r="35" spans="2:7">
      <c r="B35" s="447" t="s">
        <v>200</v>
      </c>
      <c r="C35" s="315">
        <v>19.139999999999645</v>
      </c>
      <c r="D35" s="315">
        <v>76.379999999999825</v>
      </c>
      <c r="E35" s="315">
        <v>-85.390000000000214</v>
      </c>
      <c r="F35" s="315">
        <v>44.210000000000377</v>
      </c>
      <c r="G35" s="315">
        <v>-54.969999999999345</v>
      </c>
    </row>
    <row r="36" spans="2:7" ht="11.25" customHeight="1"/>
    <row r="37" spans="2:7" ht="11.25" customHeight="1"/>
    <row r="38" spans="2:7" ht="11.25" customHeight="1"/>
    <row r="39" spans="2:7" ht="11.25" customHeight="1"/>
    <row r="40" spans="2:7" ht="11.25" customHeight="1"/>
    <row r="41" spans="2:7" ht="11.25" customHeight="1"/>
    <row r="42" spans="2:7" ht="11.25" customHeight="1"/>
    <row r="43" spans="2:7" ht="11.25" customHeight="1"/>
    <row r="44" spans="2:7" ht="11.25" customHeight="1"/>
    <row r="45" spans="2:7" ht="11.25" customHeight="1"/>
    <row r="46" spans="2:7" ht="11.25" customHeight="1">
      <c r="C46" s="448"/>
      <c r="D46" s="448"/>
      <c r="E46" s="448"/>
      <c r="F46" s="448"/>
      <c r="G46" s="448"/>
    </row>
    <row r="47" spans="2:7" ht="11.25" customHeight="1">
      <c r="C47" s="448"/>
      <c r="D47" s="448"/>
      <c r="E47" s="448"/>
      <c r="F47" s="448"/>
      <c r="G47" s="448"/>
    </row>
    <row r="48" spans="2:7" ht="11.25" customHeight="1">
      <c r="C48" s="448"/>
      <c r="D48" s="448"/>
      <c r="E48" s="448"/>
      <c r="F48" s="448"/>
      <c r="G48" s="448"/>
    </row>
    <row r="49" spans="3:7" ht="11.25" customHeight="1">
      <c r="C49" s="448"/>
      <c r="D49" s="448"/>
      <c r="E49" s="448"/>
      <c r="F49" s="448"/>
      <c r="G49" s="448"/>
    </row>
    <row r="50" spans="3:7" ht="11.25" customHeight="1">
      <c r="C50" s="448"/>
      <c r="D50" s="448"/>
      <c r="E50" s="448"/>
      <c r="F50" s="448"/>
      <c r="G50" s="448"/>
    </row>
    <row r="51" spans="3:7" ht="11.25" customHeight="1"/>
    <row r="52" spans="3:7" ht="11.25" customHeight="1"/>
    <row r="53" spans="3:7" ht="11.25" customHeight="1"/>
    <row r="54" spans="3:7" ht="11.25" customHeight="1"/>
    <row r="55" spans="3:7" ht="11.25" customHeight="1"/>
    <row r="56" spans="3:7" ht="11.25" customHeight="1"/>
    <row r="57" spans="3:7" ht="11.25" customHeight="1"/>
    <row r="58" spans="3:7" ht="11.25" customHeight="1"/>
    <row r="59" spans="3:7" ht="11.25" customHeight="1"/>
    <row r="60" spans="3:7" ht="11.25" customHeight="1"/>
    <row r="61" spans="3:7" ht="11.25" customHeight="1"/>
    <row r="62" spans="3:7" ht="11.25" customHeight="1"/>
    <row r="63" spans="3:7" ht="11.25" customHeight="1"/>
    <row r="64" spans="3:7"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sheetData>
  <mergeCells count="6">
    <mergeCell ref="B1:G1"/>
    <mergeCell ref="B30:B31"/>
    <mergeCell ref="C30:F30"/>
    <mergeCell ref="B2:G2"/>
    <mergeCell ref="B3:G3"/>
    <mergeCell ref="B5:G5"/>
  </mergeCells>
  <hyperlinks>
    <hyperlink ref="B1" location="Cuprins_ro!B4" display="I. Balanța de plăți a Republicii Moldova în trimestrul I 2023 (date provizorii)" xr:uid="{0D2FAE27-1BC3-403F-8F4E-26E65C18E6CA}"/>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103-3384-441D-B57A-E5B5FDCFCC13}">
  <sheetPr codeName="Sheet4"/>
  <dimension ref="B1:AC174"/>
  <sheetViews>
    <sheetView showGridLines="0" showRowColHeaders="0" zoomScaleNormal="100" workbookViewId="0"/>
  </sheetViews>
  <sheetFormatPr defaultRowHeight="14.25"/>
  <cols>
    <col min="1" max="1" width="5.7109375" style="64" customWidth="1"/>
    <col min="2" max="2" width="51.7109375" style="64" customWidth="1"/>
    <col min="3" max="7" width="8.85546875" style="64" customWidth="1"/>
    <col min="8" max="16384" width="9.140625" style="64"/>
  </cols>
  <sheetData>
    <row r="1" spans="2:29">
      <c r="B1" s="663" t="s">
        <v>82</v>
      </c>
      <c r="C1" s="663"/>
      <c r="D1" s="663"/>
      <c r="E1" s="663"/>
      <c r="F1" s="663"/>
      <c r="G1" s="663"/>
      <c r="H1" s="663"/>
    </row>
    <row r="2" spans="2:29" ht="11.25" customHeight="1"/>
    <row r="3" spans="2:29">
      <c r="B3" s="672" t="s">
        <v>61</v>
      </c>
      <c r="C3" s="672"/>
      <c r="D3" s="672"/>
      <c r="E3" s="672"/>
      <c r="F3" s="672"/>
      <c r="G3" s="672"/>
    </row>
    <row r="4" spans="2:29" ht="5.0999999999999996" customHeight="1">
      <c r="B4" s="89"/>
    </row>
    <row r="5" spans="2:29" ht="11.25" customHeight="1">
      <c r="B5" s="671"/>
      <c r="C5" s="673">
        <v>2023</v>
      </c>
      <c r="D5" s="674"/>
      <c r="E5" s="674"/>
      <c r="F5" s="674"/>
      <c r="G5" s="531">
        <v>2024</v>
      </c>
    </row>
    <row r="6" spans="2:29" s="80" customFormat="1" ht="12.75" thickBot="1">
      <c r="B6" s="671"/>
      <c r="C6" s="532" t="s">
        <v>0</v>
      </c>
      <c r="D6" s="513" t="s">
        <v>1</v>
      </c>
      <c r="E6" s="513" t="s">
        <v>2</v>
      </c>
      <c r="F6" s="513" t="s">
        <v>3</v>
      </c>
      <c r="G6" s="533" t="s">
        <v>0</v>
      </c>
    </row>
    <row r="7" spans="2:29" s="80" customFormat="1" ht="13.5" thickTop="1" thickBot="1">
      <c r="B7" s="548" t="s">
        <v>201</v>
      </c>
      <c r="C7" s="549">
        <v>-498.78</v>
      </c>
      <c r="D7" s="549">
        <v>-396.14</v>
      </c>
      <c r="E7" s="549">
        <v>-555.86</v>
      </c>
      <c r="F7" s="549">
        <v>-522.87</v>
      </c>
      <c r="G7" s="549">
        <v>-449.61</v>
      </c>
      <c r="N7" s="448"/>
      <c r="T7" s="448"/>
      <c r="U7" s="448"/>
      <c r="V7" s="448"/>
      <c r="W7" s="448"/>
      <c r="X7" s="448"/>
      <c r="Y7" s="448"/>
      <c r="Z7" s="448"/>
      <c r="AA7" s="448"/>
      <c r="AB7" s="448"/>
      <c r="AC7" s="448"/>
    </row>
    <row r="8" spans="2:29" s="80" customFormat="1" ht="13.5" thickTop="1" thickBot="1">
      <c r="B8" s="534" t="s">
        <v>202</v>
      </c>
      <c r="C8" s="535">
        <v>-1234.83</v>
      </c>
      <c r="D8" s="535">
        <v>-1063.49</v>
      </c>
      <c r="E8" s="535">
        <v>-1298.51</v>
      </c>
      <c r="F8" s="535">
        <v>-1290.97</v>
      </c>
      <c r="G8" s="536">
        <v>-1101.94</v>
      </c>
      <c r="N8" s="448"/>
      <c r="T8" s="448"/>
      <c r="U8" s="448"/>
      <c r="V8" s="448"/>
      <c r="W8" s="448"/>
      <c r="X8" s="448"/>
      <c r="Y8" s="448"/>
      <c r="Z8" s="448"/>
      <c r="AA8" s="448"/>
      <c r="AB8" s="448"/>
      <c r="AC8" s="448"/>
    </row>
    <row r="9" spans="2:29" s="80" customFormat="1" ht="13.5" thickTop="1" thickBot="1">
      <c r="B9" s="534" t="s">
        <v>203</v>
      </c>
      <c r="C9" s="535">
        <v>273.87</v>
      </c>
      <c r="D9" s="535">
        <v>185.24</v>
      </c>
      <c r="E9" s="535">
        <v>180.87</v>
      </c>
      <c r="F9" s="535">
        <v>245.84</v>
      </c>
      <c r="G9" s="536">
        <v>209.66</v>
      </c>
      <c r="N9" s="448"/>
      <c r="T9" s="448"/>
      <c r="U9" s="448"/>
      <c r="V9" s="448"/>
      <c r="W9" s="448"/>
      <c r="X9" s="448"/>
      <c r="Y9" s="448"/>
      <c r="Z9" s="448"/>
      <c r="AA9" s="448"/>
      <c r="AB9" s="448"/>
      <c r="AC9" s="448"/>
    </row>
    <row r="10" spans="2:29" s="80" customFormat="1" ht="13.5" thickTop="1" thickBot="1">
      <c r="B10" s="534" t="s">
        <v>204</v>
      </c>
      <c r="C10" s="535">
        <v>62.5</v>
      </c>
      <c r="D10" s="535">
        <v>66.83</v>
      </c>
      <c r="E10" s="535">
        <v>44.24</v>
      </c>
      <c r="F10" s="535">
        <v>36.24</v>
      </c>
      <c r="G10" s="536">
        <v>77.540000000000006</v>
      </c>
      <c r="N10" s="448"/>
      <c r="T10" s="448"/>
      <c r="U10" s="448"/>
      <c r="V10" s="448"/>
      <c r="W10" s="448"/>
      <c r="X10" s="448"/>
      <c r="Y10" s="448"/>
      <c r="Z10" s="448"/>
      <c r="AA10" s="448"/>
      <c r="AB10" s="448"/>
      <c r="AC10" s="448"/>
    </row>
    <row r="11" spans="2:29" s="80" customFormat="1" ht="13.5" thickTop="1" thickBot="1">
      <c r="B11" s="534" t="s">
        <v>205</v>
      </c>
      <c r="C11" s="535">
        <v>399.68</v>
      </c>
      <c r="D11" s="535">
        <v>415.28</v>
      </c>
      <c r="E11" s="535">
        <v>517.54</v>
      </c>
      <c r="F11" s="535">
        <v>486.02</v>
      </c>
      <c r="G11" s="536">
        <v>365.13</v>
      </c>
      <c r="N11" s="448"/>
      <c r="T11" s="448"/>
      <c r="U11" s="448"/>
      <c r="V11" s="448"/>
      <c r="W11" s="448"/>
      <c r="X11" s="448"/>
      <c r="Y11" s="448"/>
      <c r="Z11" s="448"/>
      <c r="AA11" s="448"/>
      <c r="AB11" s="448"/>
      <c r="AC11" s="448"/>
    </row>
    <row r="12" spans="2:29" s="80" customFormat="1" ht="13.5" thickTop="1" thickBot="1">
      <c r="B12" s="537" t="s">
        <v>206</v>
      </c>
      <c r="C12" s="538">
        <v>14.17</v>
      </c>
      <c r="D12" s="538">
        <v>25.09</v>
      </c>
      <c r="E12" s="538">
        <v>24.97</v>
      </c>
      <c r="F12" s="538">
        <v>17.62</v>
      </c>
      <c r="G12" s="539">
        <v>11.47</v>
      </c>
      <c r="N12" s="448"/>
      <c r="T12" s="448"/>
      <c r="U12" s="448"/>
      <c r="V12" s="448"/>
      <c r="W12" s="448"/>
      <c r="X12" s="448"/>
      <c r="Y12" s="448"/>
      <c r="Z12" s="448"/>
      <c r="AA12" s="448"/>
      <c r="AB12" s="448"/>
      <c r="AC12" s="448"/>
    </row>
    <row r="13" spans="2:29" s="80" customFormat="1" ht="13.5" thickTop="1" thickBot="1">
      <c r="B13" s="537" t="s">
        <v>207</v>
      </c>
      <c r="C13" s="538">
        <v>-484.61</v>
      </c>
      <c r="D13" s="538">
        <v>-371.05</v>
      </c>
      <c r="E13" s="538">
        <v>-530.89</v>
      </c>
      <c r="F13" s="538">
        <v>-505.25</v>
      </c>
      <c r="G13" s="539">
        <v>-438.14</v>
      </c>
      <c r="N13" s="448"/>
      <c r="T13" s="448"/>
      <c r="U13" s="448"/>
      <c r="V13" s="448"/>
      <c r="W13" s="448"/>
      <c r="X13" s="448"/>
      <c r="Y13" s="448"/>
      <c r="Z13" s="448"/>
      <c r="AA13" s="448"/>
      <c r="AB13" s="448"/>
      <c r="AC13" s="448"/>
    </row>
    <row r="14" spans="2:29" s="80" customFormat="1" ht="13.5" thickTop="1" thickBot="1">
      <c r="B14" s="537" t="s">
        <v>208</v>
      </c>
      <c r="C14" s="538">
        <v>-465.47</v>
      </c>
      <c r="D14" s="538">
        <v>-294.67</v>
      </c>
      <c r="E14" s="538">
        <v>-616.28</v>
      </c>
      <c r="F14" s="538">
        <v>-461.04</v>
      </c>
      <c r="G14" s="539">
        <v>-493.11</v>
      </c>
      <c r="N14" s="448"/>
      <c r="T14" s="448"/>
      <c r="U14" s="448"/>
      <c r="V14" s="448"/>
      <c r="W14" s="448"/>
      <c r="X14" s="448"/>
      <c r="Y14" s="448"/>
      <c r="Z14" s="448"/>
      <c r="AA14" s="448"/>
      <c r="AB14" s="448"/>
      <c r="AC14" s="448"/>
    </row>
    <row r="15" spans="2:29" s="80" customFormat="1" ht="13.5" thickTop="1" thickBot="1">
      <c r="B15" s="534" t="s">
        <v>209</v>
      </c>
      <c r="C15" s="535">
        <v>-139.13</v>
      </c>
      <c r="D15" s="535">
        <v>-58.12</v>
      </c>
      <c r="E15" s="535">
        <v>-105.74</v>
      </c>
      <c r="F15" s="535">
        <v>-113.27</v>
      </c>
      <c r="G15" s="536">
        <v>-47.24</v>
      </c>
      <c r="N15" s="448"/>
      <c r="T15" s="448"/>
      <c r="U15" s="448"/>
      <c r="V15" s="448"/>
      <c r="W15" s="448"/>
      <c r="X15" s="448"/>
      <c r="Y15" s="448"/>
      <c r="Z15" s="448"/>
      <c r="AA15" s="448"/>
      <c r="AB15" s="448"/>
      <c r="AC15" s="448"/>
    </row>
    <row r="16" spans="2:29" s="80" customFormat="1" ht="13.5" thickTop="1" thickBot="1">
      <c r="B16" s="534" t="s">
        <v>210</v>
      </c>
      <c r="C16" s="535">
        <v>0.17</v>
      </c>
      <c r="D16" s="535">
        <v>0.12</v>
      </c>
      <c r="E16" s="535">
        <v>0.36</v>
      </c>
      <c r="F16" s="535">
        <v>-0.91</v>
      </c>
      <c r="G16" s="536">
        <v>1.07</v>
      </c>
      <c r="N16" s="448"/>
      <c r="T16" s="448"/>
      <c r="U16" s="448"/>
      <c r="V16" s="448"/>
      <c r="W16" s="448"/>
      <c r="X16" s="448"/>
      <c r="Y16" s="448"/>
      <c r="Z16" s="448"/>
      <c r="AA16" s="448"/>
      <c r="AB16" s="448"/>
      <c r="AC16" s="448"/>
    </row>
    <row r="17" spans="2:29" s="80" customFormat="1" ht="13.5" thickTop="1" thickBot="1">
      <c r="B17" s="534" t="s">
        <v>211</v>
      </c>
      <c r="C17" s="535">
        <v>-482.08</v>
      </c>
      <c r="D17" s="535">
        <v>-484.94</v>
      </c>
      <c r="E17" s="535">
        <v>-546.78</v>
      </c>
      <c r="F17" s="535">
        <v>-798.44</v>
      </c>
      <c r="G17" s="536">
        <v>-454.03</v>
      </c>
      <c r="N17" s="448"/>
      <c r="T17" s="448"/>
      <c r="U17" s="448"/>
      <c r="V17" s="448"/>
      <c r="W17" s="448"/>
      <c r="X17" s="448"/>
      <c r="Y17" s="448"/>
      <c r="Z17" s="448"/>
      <c r="AA17" s="448"/>
      <c r="AB17" s="448"/>
      <c r="AC17" s="448"/>
    </row>
    <row r="18" spans="2:29" s="80" customFormat="1" ht="13.5" thickTop="1" thickBot="1">
      <c r="B18" s="540" t="s">
        <v>212</v>
      </c>
      <c r="C18" s="541">
        <v>-169.55</v>
      </c>
      <c r="D18" s="541">
        <v>-337.88</v>
      </c>
      <c r="E18" s="541">
        <v>-427.49</v>
      </c>
      <c r="F18" s="541">
        <v>-422.48</v>
      </c>
      <c r="G18" s="542">
        <v>-358.08</v>
      </c>
      <c r="N18" s="448"/>
      <c r="T18" s="448"/>
      <c r="U18" s="448"/>
      <c r="V18" s="448"/>
      <c r="W18" s="448"/>
      <c r="X18" s="448"/>
      <c r="Y18" s="448"/>
      <c r="Z18" s="448"/>
      <c r="AA18" s="448"/>
      <c r="AB18" s="448"/>
      <c r="AC18" s="448"/>
    </row>
    <row r="19" spans="2:29" s="80" customFormat="1" ht="13.5" thickTop="1" thickBot="1">
      <c r="B19" s="543" t="s">
        <v>213</v>
      </c>
      <c r="C19" s="541">
        <v>-193.61</v>
      </c>
      <c r="D19" s="541">
        <v>-52.58</v>
      </c>
      <c r="E19" s="541">
        <v>42.15</v>
      </c>
      <c r="F19" s="541">
        <v>-295.62</v>
      </c>
      <c r="G19" s="542">
        <v>12.28</v>
      </c>
      <c r="N19" s="448"/>
      <c r="T19" s="448"/>
      <c r="U19" s="448"/>
      <c r="V19" s="448"/>
      <c r="W19" s="448"/>
      <c r="X19" s="448"/>
      <c r="Y19" s="448"/>
      <c r="Z19" s="448"/>
      <c r="AA19" s="448"/>
      <c r="AB19" s="448"/>
      <c r="AC19" s="448"/>
    </row>
    <row r="20" spans="2:29" s="80" customFormat="1" ht="13.5" thickTop="1" thickBot="1">
      <c r="B20" s="540" t="s">
        <v>214</v>
      </c>
      <c r="C20" s="541">
        <v>-119.77</v>
      </c>
      <c r="D20" s="541">
        <v>-95.25</v>
      </c>
      <c r="E20" s="541">
        <v>-162.21</v>
      </c>
      <c r="F20" s="541">
        <v>-81.11</v>
      </c>
      <c r="G20" s="542">
        <v>-109</v>
      </c>
      <c r="N20" s="448"/>
      <c r="T20" s="448"/>
      <c r="U20" s="448"/>
      <c r="V20" s="448"/>
      <c r="W20" s="448"/>
      <c r="X20" s="448"/>
      <c r="Y20" s="448"/>
      <c r="Z20" s="448"/>
      <c r="AA20" s="448"/>
      <c r="AB20" s="448"/>
      <c r="AC20" s="448"/>
    </row>
    <row r="21" spans="2:29" s="80" customFormat="1" ht="13.5" thickTop="1" thickBot="1">
      <c r="B21" s="540" t="s">
        <v>215</v>
      </c>
      <c r="C21" s="541">
        <v>0.85</v>
      </c>
      <c r="D21" s="541">
        <v>0.77</v>
      </c>
      <c r="E21" s="541">
        <v>0.77</v>
      </c>
      <c r="F21" s="541">
        <v>0.77</v>
      </c>
      <c r="G21" s="542">
        <v>0.77</v>
      </c>
      <c r="N21" s="448"/>
      <c r="T21" s="448"/>
      <c r="U21" s="448"/>
      <c r="V21" s="448"/>
      <c r="W21" s="448"/>
      <c r="X21" s="448"/>
      <c r="Y21" s="448"/>
      <c r="Z21" s="448"/>
      <c r="AA21" s="448"/>
      <c r="AB21" s="448"/>
      <c r="AC21" s="448"/>
    </row>
    <row r="22" spans="2:29" s="80" customFormat="1" ht="13.5" thickTop="1" thickBot="1">
      <c r="B22" s="534" t="s">
        <v>216</v>
      </c>
      <c r="C22" s="544">
        <v>155.57</v>
      </c>
      <c r="D22" s="544">
        <v>248.27</v>
      </c>
      <c r="E22" s="544">
        <v>35.880000000000003</v>
      </c>
      <c r="F22" s="544">
        <v>451.58</v>
      </c>
      <c r="G22" s="545">
        <v>7.09</v>
      </c>
      <c r="N22" s="448"/>
      <c r="T22" s="448"/>
      <c r="U22" s="448"/>
      <c r="V22" s="448"/>
      <c r="W22" s="448"/>
      <c r="X22" s="448"/>
      <c r="Y22" s="448"/>
      <c r="Z22" s="448"/>
      <c r="AA22" s="448"/>
      <c r="AB22" s="448"/>
      <c r="AC22" s="448"/>
    </row>
    <row r="23" spans="2:29" s="80" customFormat="1" ht="13.5" thickTop="1" thickBot="1">
      <c r="B23" s="540" t="s">
        <v>200</v>
      </c>
      <c r="C23" s="541">
        <v>19.14</v>
      </c>
      <c r="D23" s="541">
        <v>76.38</v>
      </c>
      <c r="E23" s="541">
        <v>-85.39</v>
      </c>
      <c r="F23" s="541">
        <v>44.21</v>
      </c>
      <c r="G23" s="542">
        <v>-54.97</v>
      </c>
      <c r="N23" s="448"/>
      <c r="T23" s="448"/>
      <c r="U23" s="448"/>
      <c r="V23" s="448"/>
      <c r="W23" s="448"/>
      <c r="X23" s="448"/>
      <c r="Y23" s="448"/>
      <c r="Z23" s="448"/>
      <c r="AA23" s="448"/>
      <c r="AB23" s="448"/>
      <c r="AC23" s="448"/>
    </row>
    <row r="24" spans="2:29" s="80" customFormat="1" ht="12.75" thickTop="1">
      <c r="B24" s="546" t="s">
        <v>217</v>
      </c>
      <c r="C24" s="156">
        <v>465.38</v>
      </c>
      <c r="D24" s="156">
        <v>508.33</v>
      </c>
      <c r="E24" s="156">
        <v>493.32</v>
      </c>
      <c r="F24" s="156">
        <v>479.26</v>
      </c>
      <c r="G24" s="547">
        <v>435.33</v>
      </c>
      <c r="N24" s="448"/>
      <c r="T24" s="448"/>
      <c r="U24" s="448"/>
      <c r="V24" s="448"/>
      <c r="W24" s="448"/>
      <c r="X24" s="448"/>
      <c r="Y24" s="448"/>
      <c r="Z24" s="448"/>
      <c r="AA24" s="448"/>
      <c r="AB24" s="448"/>
      <c r="AC24" s="448"/>
    </row>
    <row r="25" spans="2:29" ht="33.75" customHeight="1">
      <c r="B25" s="403"/>
      <c r="C25" s="404"/>
      <c r="D25" s="404"/>
      <c r="E25" s="404"/>
      <c r="F25" s="404"/>
      <c r="G25" s="404"/>
    </row>
    <row r="26" spans="2:29" ht="11.25" customHeight="1">
      <c r="B26" s="268"/>
    </row>
    <row r="31" spans="2:29">
      <c r="C31" s="267"/>
      <c r="D31" s="267"/>
      <c r="E31" s="267"/>
      <c r="F31" s="267"/>
      <c r="G31" s="267"/>
    </row>
    <row r="88" spans="3:7">
      <c r="C88" s="267"/>
      <c r="D88" s="267"/>
      <c r="E88" s="267"/>
      <c r="F88" s="267"/>
      <c r="G88" s="267"/>
    </row>
    <row r="89" spans="3:7">
      <c r="C89" s="267"/>
      <c r="D89" s="267"/>
      <c r="E89" s="267"/>
      <c r="F89" s="267"/>
      <c r="G89" s="267"/>
    </row>
    <row r="90" spans="3:7">
      <c r="C90" s="267"/>
      <c r="D90" s="267"/>
      <c r="E90" s="267"/>
      <c r="F90" s="267"/>
      <c r="G90" s="267"/>
    </row>
    <row r="91" spans="3:7">
      <c r="C91" s="267"/>
      <c r="D91" s="267"/>
      <c r="E91" s="267"/>
      <c r="F91" s="267"/>
      <c r="G91" s="267"/>
    </row>
    <row r="92" spans="3:7">
      <c r="C92" s="267"/>
      <c r="D92" s="267"/>
      <c r="E92" s="267"/>
      <c r="F92" s="267"/>
      <c r="G92" s="267"/>
    </row>
    <row r="93" spans="3:7">
      <c r="C93" s="267"/>
      <c r="D93" s="267"/>
      <c r="E93" s="267"/>
      <c r="F93" s="267"/>
      <c r="G93" s="267"/>
    </row>
    <row r="94" spans="3:7">
      <c r="C94" s="267"/>
      <c r="D94" s="267"/>
      <c r="E94" s="267"/>
      <c r="F94" s="267"/>
      <c r="G94" s="267"/>
    </row>
    <row r="95" spans="3:7">
      <c r="C95" s="267"/>
      <c r="D95" s="267"/>
      <c r="E95" s="267"/>
      <c r="F95" s="267"/>
      <c r="G95" s="267"/>
    </row>
    <row r="96" spans="3:7">
      <c r="C96" s="267"/>
      <c r="D96" s="267"/>
      <c r="E96" s="267"/>
      <c r="F96" s="267"/>
      <c r="G96" s="267"/>
    </row>
    <row r="97" spans="3:7">
      <c r="C97" s="267"/>
      <c r="D97" s="267"/>
      <c r="E97" s="267"/>
      <c r="F97" s="267"/>
      <c r="G97" s="267"/>
    </row>
    <row r="98" spans="3:7">
      <c r="C98" s="267"/>
      <c r="D98" s="267"/>
      <c r="E98" s="267"/>
      <c r="F98" s="267"/>
      <c r="G98" s="267"/>
    </row>
    <row r="99" spans="3:7">
      <c r="C99" s="267"/>
      <c r="D99" s="267"/>
      <c r="E99" s="267"/>
      <c r="F99" s="267"/>
      <c r="G99" s="267"/>
    </row>
    <row r="100" spans="3:7">
      <c r="C100" s="267"/>
      <c r="D100" s="267"/>
      <c r="E100" s="267"/>
      <c r="F100" s="267"/>
      <c r="G100" s="267"/>
    </row>
    <row r="101" spans="3:7">
      <c r="C101" s="267"/>
      <c r="D101" s="267"/>
      <c r="E101" s="267"/>
      <c r="F101" s="267"/>
      <c r="G101" s="267"/>
    </row>
    <row r="102" spans="3:7">
      <c r="C102" s="267"/>
      <c r="D102" s="267"/>
      <c r="E102" s="267"/>
      <c r="F102" s="267"/>
      <c r="G102" s="267"/>
    </row>
    <row r="103" spans="3:7">
      <c r="C103" s="267"/>
      <c r="D103" s="267"/>
      <c r="E103" s="267"/>
      <c r="F103" s="267"/>
      <c r="G103" s="267"/>
    </row>
    <row r="104" spans="3:7">
      <c r="C104" s="267"/>
      <c r="D104" s="267"/>
      <c r="E104" s="267"/>
      <c r="F104" s="267"/>
      <c r="G104" s="267"/>
    </row>
    <row r="105" spans="3:7">
      <c r="C105" s="267"/>
      <c r="D105" s="267"/>
      <c r="E105" s="267"/>
      <c r="F105" s="267"/>
      <c r="G105" s="267"/>
    </row>
    <row r="106" spans="3:7">
      <c r="C106" s="267"/>
      <c r="D106" s="267"/>
      <c r="E106" s="267"/>
      <c r="F106" s="267"/>
      <c r="G106" s="267"/>
    </row>
    <row r="107" spans="3:7">
      <c r="C107" s="267"/>
      <c r="D107" s="267"/>
      <c r="E107" s="267"/>
      <c r="F107" s="267"/>
      <c r="G107" s="267"/>
    </row>
    <row r="108" spans="3:7">
      <c r="C108" s="267"/>
      <c r="D108" s="267"/>
      <c r="E108" s="267"/>
      <c r="F108" s="267"/>
      <c r="G108" s="267"/>
    </row>
    <row r="109" spans="3:7">
      <c r="C109" s="267"/>
      <c r="D109" s="267"/>
      <c r="E109" s="267"/>
      <c r="F109" s="267"/>
      <c r="G109" s="267"/>
    </row>
    <row r="110" spans="3:7">
      <c r="C110" s="267"/>
      <c r="D110" s="267"/>
      <c r="E110" s="267"/>
      <c r="F110" s="267"/>
      <c r="G110" s="267"/>
    </row>
    <row r="111" spans="3:7">
      <c r="C111" s="267"/>
      <c r="D111" s="267"/>
      <c r="E111" s="267"/>
      <c r="F111" s="267"/>
      <c r="G111" s="267"/>
    </row>
    <row r="112" spans="3:7">
      <c r="C112" s="267"/>
      <c r="D112" s="267"/>
      <c r="E112" s="267"/>
      <c r="F112" s="267"/>
      <c r="G112" s="267"/>
    </row>
    <row r="113" spans="3:7">
      <c r="C113" s="267"/>
      <c r="D113" s="267"/>
      <c r="E113" s="267"/>
      <c r="F113" s="267"/>
      <c r="G113" s="267"/>
    </row>
    <row r="114" spans="3:7">
      <c r="C114" s="267"/>
      <c r="D114" s="267"/>
      <c r="E114" s="267"/>
      <c r="F114" s="267"/>
      <c r="G114" s="267"/>
    </row>
    <row r="115" spans="3:7">
      <c r="C115" s="267"/>
      <c r="D115" s="267"/>
      <c r="E115" s="267"/>
      <c r="F115" s="267"/>
      <c r="G115" s="267"/>
    </row>
    <row r="116" spans="3:7">
      <c r="C116" s="267"/>
      <c r="D116" s="267"/>
      <c r="E116" s="267"/>
      <c r="F116" s="267"/>
      <c r="G116" s="267"/>
    </row>
    <row r="117" spans="3:7">
      <c r="C117" s="267"/>
      <c r="D117" s="267"/>
      <c r="E117" s="267"/>
      <c r="F117" s="267"/>
      <c r="G117" s="267"/>
    </row>
    <row r="118" spans="3:7">
      <c r="C118" s="267"/>
      <c r="D118" s="267"/>
      <c r="E118" s="267"/>
      <c r="F118" s="267"/>
      <c r="G118" s="267"/>
    </row>
    <row r="119" spans="3:7">
      <c r="C119" s="267"/>
      <c r="D119" s="267"/>
      <c r="E119" s="267"/>
      <c r="F119" s="267"/>
      <c r="G119" s="267"/>
    </row>
    <row r="120" spans="3:7">
      <c r="C120" s="267"/>
      <c r="D120" s="267"/>
      <c r="E120" s="267"/>
      <c r="F120" s="267"/>
      <c r="G120" s="267"/>
    </row>
    <row r="121" spans="3:7">
      <c r="C121" s="267"/>
      <c r="D121" s="267"/>
      <c r="E121" s="267"/>
      <c r="F121" s="267"/>
      <c r="G121" s="267"/>
    </row>
    <row r="122" spans="3:7">
      <c r="C122" s="267"/>
      <c r="D122" s="267"/>
      <c r="E122" s="267"/>
      <c r="F122" s="267"/>
      <c r="G122" s="267"/>
    </row>
    <row r="123" spans="3:7">
      <c r="C123" s="267"/>
      <c r="D123" s="267"/>
      <c r="E123" s="267"/>
      <c r="F123" s="267"/>
      <c r="G123" s="267"/>
    </row>
    <row r="124" spans="3:7">
      <c r="C124" s="267"/>
      <c r="D124" s="267"/>
      <c r="E124" s="267"/>
      <c r="F124" s="267"/>
      <c r="G124" s="267"/>
    </row>
    <row r="125" spans="3:7">
      <c r="C125" s="267"/>
      <c r="D125" s="267"/>
      <c r="E125" s="267"/>
      <c r="F125" s="267"/>
      <c r="G125" s="267"/>
    </row>
    <row r="126" spans="3:7">
      <c r="C126" s="267"/>
      <c r="D126" s="267"/>
      <c r="E126" s="267"/>
      <c r="F126" s="267"/>
      <c r="G126" s="267"/>
    </row>
    <row r="127" spans="3:7">
      <c r="C127" s="267"/>
      <c r="D127" s="267"/>
      <c r="E127" s="267"/>
      <c r="F127" s="267"/>
      <c r="G127" s="267"/>
    </row>
    <row r="128" spans="3:7">
      <c r="C128" s="267"/>
      <c r="D128" s="267"/>
      <c r="E128" s="267"/>
      <c r="F128" s="267"/>
      <c r="G128" s="267"/>
    </row>
    <row r="129" spans="3:7">
      <c r="C129" s="267"/>
      <c r="D129" s="267"/>
      <c r="E129" s="267"/>
      <c r="F129" s="267"/>
      <c r="G129" s="267"/>
    </row>
    <row r="130" spans="3:7">
      <c r="C130" s="267"/>
      <c r="D130" s="267"/>
      <c r="E130" s="267"/>
      <c r="F130" s="267"/>
      <c r="G130" s="267"/>
    </row>
    <row r="131" spans="3:7">
      <c r="C131" s="267"/>
      <c r="D131" s="267"/>
      <c r="E131" s="267"/>
      <c r="F131" s="267"/>
      <c r="G131" s="267"/>
    </row>
    <row r="132" spans="3:7">
      <c r="C132" s="267"/>
      <c r="D132" s="267"/>
      <c r="E132" s="267"/>
      <c r="F132" s="267"/>
      <c r="G132" s="267"/>
    </row>
    <row r="133" spans="3:7">
      <c r="C133" s="267"/>
      <c r="D133" s="267"/>
      <c r="E133" s="267"/>
      <c r="F133" s="267"/>
      <c r="G133" s="267"/>
    </row>
    <row r="134" spans="3:7">
      <c r="C134" s="267"/>
      <c r="D134" s="267"/>
      <c r="E134" s="267"/>
      <c r="F134" s="267"/>
      <c r="G134" s="267"/>
    </row>
    <row r="135" spans="3:7">
      <c r="C135" s="267"/>
      <c r="D135" s="267"/>
      <c r="E135" s="267"/>
      <c r="F135" s="267"/>
      <c r="G135" s="267"/>
    </row>
    <row r="136" spans="3:7">
      <c r="C136" s="267"/>
      <c r="D136" s="267"/>
      <c r="E136" s="267"/>
      <c r="F136" s="267"/>
      <c r="G136" s="267"/>
    </row>
    <row r="137" spans="3:7">
      <c r="C137" s="267"/>
      <c r="D137" s="267"/>
      <c r="E137" s="267"/>
      <c r="F137" s="267"/>
      <c r="G137" s="267"/>
    </row>
    <row r="138" spans="3:7">
      <c r="C138" s="267"/>
      <c r="D138" s="267"/>
      <c r="E138" s="267"/>
      <c r="F138" s="267"/>
      <c r="G138" s="267"/>
    </row>
    <row r="139" spans="3:7">
      <c r="C139" s="267"/>
      <c r="D139" s="267"/>
      <c r="E139" s="267"/>
      <c r="F139" s="267"/>
      <c r="G139" s="267"/>
    </row>
    <row r="140" spans="3:7">
      <c r="C140" s="267"/>
      <c r="D140" s="267"/>
      <c r="E140" s="267"/>
      <c r="F140" s="267"/>
      <c r="G140" s="267"/>
    </row>
    <row r="141" spans="3:7">
      <c r="C141" s="267"/>
      <c r="D141" s="267"/>
      <c r="E141" s="267"/>
      <c r="F141" s="267"/>
      <c r="G141" s="267"/>
    </row>
    <row r="142" spans="3:7">
      <c r="C142" s="267"/>
      <c r="D142" s="267"/>
      <c r="E142" s="267"/>
      <c r="F142" s="267"/>
      <c r="G142" s="267"/>
    </row>
    <row r="143" spans="3:7">
      <c r="C143" s="267"/>
      <c r="D143" s="267"/>
      <c r="E143" s="267"/>
      <c r="F143" s="267"/>
      <c r="G143" s="267"/>
    </row>
    <row r="144" spans="3:7">
      <c r="C144" s="267"/>
      <c r="D144" s="267"/>
      <c r="E144" s="267"/>
      <c r="F144" s="267"/>
      <c r="G144" s="267"/>
    </row>
    <row r="145" spans="3:7">
      <c r="C145" s="267"/>
      <c r="D145" s="267"/>
      <c r="E145" s="267"/>
      <c r="F145" s="267"/>
      <c r="G145" s="267"/>
    </row>
    <row r="146" spans="3:7">
      <c r="C146" s="267"/>
      <c r="D146" s="267"/>
      <c r="E146" s="267"/>
      <c r="F146" s="267"/>
      <c r="G146" s="267"/>
    </row>
    <row r="147" spans="3:7">
      <c r="C147" s="267"/>
      <c r="D147" s="267"/>
      <c r="E147" s="267"/>
      <c r="F147" s="267"/>
      <c r="G147" s="267"/>
    </row>
    <row r="148" spans="3:7">
      <c r="C148" s="267"/>
      <c r="D148" s="267"/>
      <c r="E148" s="267"/>
      <c r="F148" s="267"/>
      <c r="G148" s="267"/>
    </row>
    <row r="149" spans="3:7">
      <c r="C149" s="267"/>
      <c r="D149" s="267"/>
      <c r="E149" s="267"/>
      <c r="F149" s="267"/>
      <c r="G149" s="267"/>
    </row>
    <row r="150" spans="3:7">
      <c r="C150" s="267"/>
      <c r="D150" s="267"/>
      <c r="E150" s="267"/>
      <c r="F150" s="267"/>
      <c r="G150" s="267"/>
    </row>
    <row r="151" spans="3:7">
      <c r="C151" s="267"/>
      <c r="D151" s="267"/>
      <c r="E151" s="267"/>
      <c r="F151" s="267"/>
      <c r="G151" s="267"/>
    </row>
    <row r="152" spans="3:7">
      <c r="C152" s="267"/>
      <c r="D152" s="267"/>
      <c r="E152" s="267"/>
      <c r="F152" s="267"/>
      <c r="G152" s="267"/>
    </row>
    <row r="153" spans="3:7">
      <c r="C153" s="267"/>
      <c r="D153" s="267"/>
      <c r="E153" s="267"/>
      <c r="F153" s="267"/>
      <c r="G153" s="267"/>
    </row>
    <row r="154" spans="3:7">
      <c r="C154" s="267"/>
      <c r="D154" s="267"/>
      <c r="E154" s="267"/>
      <c r="F154" s="267"/>
      <c r="G154" s="267"/>
    </row>
    <row r="155" spans="3:7">
      <c r="C155" s="267"/>
      <c r="D155" s="267"/>
      <c r="E155" s="267"/>
      <c r="F155" s="267"/>
      <c r="G155" s="267"/>
    </row>
    <row r="156" spans="3:7">
      <c r="C156" s="267"/>
      <c r="D156" s="267"/>
      <c r="E156" s="267"/>
      <c r="F156" s="267"/>
      <c r="G156" s="267"/>
    </row>
    <row r="157" spans="3:7">
      <c r="C157" s="267"/>
      <c r="D157" s="267"/>
      <c r="E157" s="267"/>
      <c r="F157" s="267"/>
      <c r="G157" s="267"/>
    </row>
    <row r="158" spans="3:7">
      <c r="C158" s="267"/>
      <c r="D158" s="267"/>
      <c r="E158" s="267"/>
      <c r="F158" s="267"/>
      <c r="G158" s="267"/>
    </row>
    <row r="159" spans="3:7">
      <c r="C159" s="267"/>
      <c r="D159" s="267"/>
      <c r="E159" s="267"/>
      <c r="F159" s="267"/>
      <c r="G159" s="267"/>
    </row>
    <row r="160" spans="3:7">
      <c r="C160" s="267"/>
      <c r="D160" s="267"/>
      <c r="E160" s="267"/>
      <c r="F160" s="267"/>
      <c r="G160" s="267"/>
    </row>
    <row r="161" spans="3:7">
      <c r="C161" s="267"/>
      <c r="D161" s="267"/>
      <c r="E161" s="267"/>
      <c r="F161" s="267"/>
      <c r="G161" s="267"/>
    </row>
    <row r="162" spans="3:7">
      <c r="C162" s="267"/>
      <c r="D162" s="267"/>
      <c r="E162" s="267"/>
      <c r="F162" s="267"/>
      <c r="G162" s="267"/>
    </row>
    <row r="163" spans="3:7">
      <c r="C163" s="267"/>
      <c r="D163" s="267"/>
      <c r="E163" s="267"/>
      <c r="F163" s="267"/>
      <c r="G163" s="267"/>
    </row>
    <row r="164" spans="3:7">
      <c r="C164" s="267"/>
      <c r="D164" s="267"/>
      <c r="E164" s="267"/>
      <c r="F164" s="267"/>
      <c r="G164" s="267"/>
    </row>
    <row r="165" spans="3:7">
      <c r="C165" s="267"/>
      <c r="D165" s="267"/>
      <c r="E165" s="267"/>
      <c r="F165" s="267"/>
      <c r="G165" s="267"/>
    </row>
    <row r="166" spans="3:7">
      <c r="C166" s="267"/>
      <c r="D166" s="267"/>
      <c r="E166" s="267"/>
      <c r="F166" s="267"/>
      <c r="G166" s="267"/>
    </row>
    <row r="167" spans="3:7">
      <c r="C167" s="267"/>
      <c r="D167" s="267"/>
      <c r="E167" s="267"/>
      <c r="F167" s="267"/>
      <c r="G167" s="267"/>
    </row>
    <row r="168" spans="3:7">
      <c r="C168" s="267"/>
      <c r="D168" s="267"/>
      <c r="E168" s="267"/>
      <c r="F168" s="267"/>
      <c r="G168" s="267"/>
    </row>
    <row r="169" spans="3:7">
      <c r="C169" s="267"/>
      <c r="D169" s="267"/>
      <c r="E169" s="267"/>
      <c r="F169" s="267"/>
      <c r="G169" s="267"/>
    </row>
    <row r="170" spans="3:7">
      <c r="C170" s="267"/>
      <c r="D170" s="267"/>
      <c r="E170" s="267"/>
      <c r="F170" s="267"/>
      <c r="G170" s="267"/>
    </row>
    <row r="171" spans="3:7">
      <c r="C171" s="267"/>
      <c r="D171" s="267"/>
      <c r="E171" s="267"/>
      <c r="F171" s="267"/>
      <c r="G171" s="267"/>
    </row>
    <row r="172" spans="3:7">
      <c r="C172" s="267"/>
      <c r="D172" s="267"/>
      <c r="E172" s="267"/>
      <c r="F172" s="267"/>
      <c r="G172" s="267"/>
    </row>
    <row r="173" spans="3:7">
      <c r="C173" s="267"/>
      <c r="D173" s="267"/>
      <c r="E173" s="267"/>
      <c r="F173" s="267"/>
      <c r="G173" s="267"/>
    </row>
    <row r="174" spans="3:7">
      <c r="C174" s="267"/>
      <c r="D174" s="267"/>
      <c r="E174" s="267"/>
      <c r="F174" s="267"/>
      <c r="G174" s="267"/>
    </row>
  </sheetData>
  <mergeCells count="4">
    <mergeCell ref="B1:H1"/>
    <mergeCell ref="B5:B6"/>
    <mergeCell ref="B3:G3"/>
    <mergeCell ref="C5:F5"/>
  </mergeCells>
  <hyperlinks>
    <hyperlink ref="B1:C1" location="Cuprins_ro!B4" display="I. Balanța de plăți a Republicii Moldova în trimestrul I 2023 (date provizorii)" xr:uid="{EBE64B1C-48E9-471D-8A5B-110CBEE319A9}"/>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CBFC-1E50-482B-A840-5E67080321E4}">
  <dimension ref="B1:L43"/>
  <sheetViews>
    <sheetView showGridLines="0" showRowColHeaders="0" zoomScaleNormal="100" workbookViewId="0"/>
  </sheetViews>
  <sheetFormatPr defaultRowHeight="14.25"/>
  <cols>
    <col min="1" max="1" width="5.7109375" style="272" customWidth="1"/>
    <col min="2" max="2" width="27.85546875" style="272" customWidth="1"/>
    <col min="3" max="3" width="9.28515625" style="272" bestFit="1" customWidth="1"/>
    <col min="4" max="6" width="9.28515625" style="272" customWidth="1"/>
    <col min="7" max="7" width="9.7109375" style="272" bestFit="1" customWidth="1"/>
    <col min="8" max="16384" width="9.140625" style="272"/>
  </cols>
  <sheetData>
    <row r="1" spans="2:12">
      <c r="B1" s="663" t="s">
        <v>82</v>
      </c>
      <c r="C1" s="663"/>
      <c r="D1" s="663"/>
      <c r="E1" s="663"/>
      <c r="F1" s="663"/>
      <c r="G1" s="663"/>
      <c r="H1" s="663"/>
      <c r="I1" s="663"/>
      <c r="J1" s="663"/>
      <c r="K1" s="663"/>
      <c r="L1" s="395"/>
    </row>
    <row r="2" spans="2:12" ht="11.25" customHeight="1"/>
    <row r="3" spans="2:12" ht="30" customHeight="1">
      <c r="B3" s="678" t="s">
        <v>118</v>
      </c>
      <c r="C3" s="678"/>
      <c r="D3" s="678"/>
      <c r="E3" s="678"/>
      <c r="F3" s="678"/>
      <c r="G3" s="678"/>
      <c r="H3" s="678"/>
      <c r="I3" s="678"/>
      <c r="J3" s="678"/>
      <c r="K3" s="678"/>
    </row>
    <row r="4" spans="2:12" s="64" customFormat="1" ht="5.0999999999999996" customHeight="1">
      <c r="B4" s="283"/>
      <c r="C4" s="283"/>
      <c r="D4" s="283"/>
      <c r="E4" s="283"/>
      <c r="F4" s="283"/>
      <c r="G4" s="283"/>
    </row>
    <row r="5" spans="2:12" s="464" customFormat="1">
      <c r="B5" s="670" t="s">
        <v>117</v>
      </c>
      <c r="C5" s="670"/>
      <c r="D5" s="670"/>
      <c r="E5" s="670"/>
      <c r="F5" s="670"/>
      <c r="G5" s="670"/>
      <c r="H5" s="670"/>
      <c r="I5" s="670"/>
      <c r="J5" s="670"/>
      <c r="K5" s="670"/>
    </row>
    <row r="31" spans="2:7">
      <c r="B31" s="274"/>
      <c r="C31" s="675">
        <v>2023</v>
      </c>
      <c r="D31" s="676"/>
      <c r="E31" s="676"/>
      <c r="F31" s="677"/>
      <c r="G31" s="280">
        <v>2024</v>
      </c>
    </row>
    <row r="32" spans="2:7" s="465" customFormat="1" ht="10.5">
      <c r="B32" s="275"/>
      <c r="C32" s="275" t="s">
        <v>0</v>
      </c>
      <c r="D32" s="275" t="s">
        <v>1</v>
      </c>
      <c r="E32" s="275" t="s">
        <v>2</v>
      </c>
      <c r="F32" s="275" t="s">
        <v>3</v>
      </c>
      <c r="G32" s="275" t="s">
        <v>0</v>
      </c>
    </row>
    <row r="33" spans="2:7" s="465" customFormat="1" ht="10.5">
      <c r="B33" s="276" t="s">
        <v>197</v>
      </c>
      <c r="C33" s="277">
        <f t="shared" ref="C33:G33" si="0">C34+C39</f>
        <v>-498.77999999999975</v>
      </c>
      <c r="D33" s="277">
        <f t="shared" si="0"/>
        <v>-396.13999999999987</v>
      </c>
      <c r="E33" s="277">
        <f t="shared" si="0"/>
        <v>-555.85999999999967</v>
      </c>
      <c r="F33" s="277">
        <f t="shared" si="0"/>
        <v>-522.87000000000035</v>
      </c>
      <c r="G33" s="277">
        <f t="shared" si="0"/>
        <v>-449.61078394499964</v>
      </c>
    </row>
    <row r="34" spans="2:7" s="465" customFormat="1" ht="10.5">
      <c r="B34" s="278" t="s">
        <v>218</v>
      </c>
      <c r="C34" s="279">
        <f t="shared" ref="C34:G34" si="1">SUM(C35:C38)</f>
        <v>2252.13</v>
      </c>
      <c r="D34" s="279">
        <f t="shared" si="1"/>
        <v>2170.7800000000002</v>
      </c>
      <c r="E34" s="279">
        <f t="shared" si="1"/>
        <v>2383.9700000000003</v>
      </c>
      <c r="F34" s="279">
        <f t="shared" si="1"/>
        <v>2412.3599999999997</v>
      </c>
      <c r="G34" s="279">
        <f t="shared" si="1"/>
        <v>2093.5528160550002</v>
      </c>
    </row>
    <row r="35" spans="2:7" s="465" customFormat="1" ht="10.5">
      <c r="B35" s="278" t="s">
        <v>219</v>
      </c>
      <c r="C35" s="279">
        <v>916.37</v>
      </c>
      <c r="D35" s="279">
        <v>799.99</v>
      </c>
      <c r="E35" s="279">
        <v>820.19999999999993</v>
      </c>
      <c r="F35" s="279">
        <v>888.93999999999994</v>
      </c>
      <c r="G35" s="279">
        <v>796.63</v>
      </c>
    </row>
    <row r="36" spans="2:7" s="465" customFormat="1" ht="10.5">
      <c r="B36" s="278" t="s">
        <v>203</v>
      </c>
      <c r="C36" s="279">
        <v>590.91999999999996</v>
      </c>
      <c r="D36" s="279">
        <v>577.44999999999993</v>
      </c>
      <c r="E36" s="279">
        <v>640.47000000000014</v>
      </c>
      <c r="F36" s="279">
        <v>630.91999999999985</v>
      </c>
      <c r="G36" s="279">
        <v>565.91999999999996</v>
      </c>
    </row>
    <row r="37" spans="2:7" s="465" customFormat="1" ht="10.5">
      <c r="B37" s="278" t="s">
        <v>220</v>
      </c>
      <c r="C37" s="279">
        <v>247.14000000000001</v>
      </c>
      <c r="D37" s="279">
        <v>274.42</v>
      </c>
      <c r="E37" s="279">
        <v>284.52999999999997</v>
      </c>
      <c r="F37" s="279">
        <v>287.95</v>
      </c>
      <c r="G37" s="279">
        <v>257.77999999999997</v>
      </c>
    </row>
    <row r="38" spans="2:7" s="465" customFormat="1" ht="10.5">
      <c r="B38" s="278" t="s">
        <v>205</v>
      </c>
      <c r="C38" s="279">
        <v>497.69999999999993</v>
      </c>
      <c r="D38" s="279">
        <v>518.91999999999996</v>
      </c>
      <c r="E38" s="279">
        <v>638.77</v>
      </c>
      <c r="F38" s="279">
        <v>604.54999999999995</v>
      </c>
      <c r="G38" s="279">
        <v>473.22281605500007</v>
      </c>
    </row>
    <row r="39" spans="2:7" s="465" customFormat="1" ht="10.5">
      <c r="B39" s="278" t="s">
        <v>221</v>
      </c>
      <c r="C39" s="279">
        <f t="shared" ref="C39:G39" si="2">SUM(C40:C43)</f>
        <v>-2750.91</v>
      </c>
      <c r="D39" s="279">
        <f t="shared" si="2"/>
        <v>-2566.92</v>
      </c>
      <c r="E39" s="279">
        <f t="shared" si="2"/>
        <v>-2939.83</v>
      </c>
      <c r="F39" s="279">
        <f t="shared" si="2"/>
        <v>-2935.23</v>
      </c>
      <c r="G39" s="279">
        <f t="shared" si="2"/>
        <v>-2543.1635999999999</v>
      </c>
    </row>
    <row r="40" spans="2:7" s="465" customFormat="1" ht="10.5">
      <c r="B40" s="278" t="s">
        <v>219</v>
      </c>
      <c r="C40" s="274">
        <v>-2151.1999999999998</v>
      </c>
      <c r="D40" s="274">
        <v>-1863.48</v>
      </c>
      <c r="E40" s="274">
        <v>-2118.71</v>
      </c>
      <c r="F40" s="274">
        <v>-2179.91</v>
      </c>
      <c r="G40" s="274">
        <v>-1898.5735999999999</v>
      </c>
    </row>
    <row r="41" spans="2:7" s="465" customFormat="1" ht="10.5">
      <c r="B41" s="278" t="s">
        <v>203</v>
      </c>
      <c r="C41" s="274">
        <v>-317.05</v>
      </c>
      <c r="D41" s="274">
        <v>-392.21</v>
      </c>
      <c r="E41" s="274">
        <v>-459.6</v>
      </c>
      <c r="F41" s="274">
        <v>-385.08</v>
      </c>
      <c r="G41" s="274">
        <v>-356.26</v>
      </c>
    </row>
    <row r="42" spans="2:7" s="465" customFormat="1" ht="10.5">
      <c r="B42" s="278" t="s">
        <v>220</v>
      </c>
      <c r="C42" s="274">
        <v>-184.64</v>
      </c>
      <c r="D42" s="274">
        <v>-207.59</v>
      </c>
      <c r="E42" s="274">
        <v>-240.29</v>
      </c>
      <c r="F42" s="274">
        <v>-251.71</v>
      </c>
      <c r="G42" s="274">
        <v>-180.24</v>
      </c>
    </row>
    <row r="43" spans="2:7" s="465" customFormat="1" ht="10.5">
      <c r="B43" s="278" t="s">
        <v>205</v>
      </c>
      <c r="C43" s="274">
        <v>-98.02</v>
      </c>
      <c r="D43" s="274">
        <v>-103.64</v>
      </c>
      <c r="E43" s="274">
        <v>-121.23</v>
      </c>
      <c r="F43" s="274">
        <v>-118.53</v>
      </c>
      <c r="G43" s="274">
        <v>-108.09</v>
      </c>
    </row>
  </sheetData>
  <mergeCells count="4">
    <mergeCell ref="B1:K1"/>
    <mergeCell ref="C31:F31"/>
    <mergeCell ref="B5:K5"/>
    <mergeCell ref="B3:K3"/>
  </mergeCells>
  <hyperlinks>
    <hyperlink ref="B1:C1" location="Cuprins_ro!B4" display="I. Balanța de plăți a Republicii Moldova în trimestrul I 2023 (date provizorii)" xr:uid="{616709D2-64EE-42C2-9A7A-7BFC75C9DCD1}"/>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7DA-FC55-4056-A69A-93EC78537737}">
  <sheetPr codeName="Sheet6"/>
  <dimension ref="B1:AA182"/>
  <sheetViews>
    <sheetView showGridLines="0" showRowColHeaders="0" zoomScaleNormal="100" workbookViewId="0"/>
  </sheetViews>
  <sheetFormatPr defaultRowHeight="14.25"/>
  <cols>
    <col min="1" max="1" width="5.7109375" style="64" customWidth="1"/>
    <col min="2" max="2" width="55.5703125" style="64" customWidth="1"/>
    <col min="3" max="7" width="7.5703125" style="64" customWidth="1"/>
    <col min="8" max="8" width="8.42578125" style="64" customWidth="1"/>
    <col min="9" max="16384" width="9.140625" style="64"/>
  </cols>
  <sheetData>
    <row r="1" spans="2:27">
      <c r="B1" s="663" t="s">
        <v>82</v>
      </c>
      <c r="C1" s="663"/>
      <c r="D1" s="663"/>
      <c r="E1" s="663"/>
      <c r="F1" s="663"/>
      <c r="G1" s="663"/>
      <c r="H1" s="663"/>
      <c r="I1" s="395"/>
    </row>
    <row r="2" spans="2:27" ht="11.25" customHeight="1"/>
    <row r="3" spans="2:27">
      <c r="B3" s="688" t="s">
        <v>59</v>
      </c>
      <c r="C3" s="688"/>
      <c r="D3" s="688"/>
      <c r="E3" s="688"/>
      <c r="F3" s="688"/>
      <c r="G3" s="688"/>
      <c r="H3" s="688"/>
    </row>
    <row r="4" spans="2:27" ht="5.0999999999999996" customHeight="1">
      <c r="B4" s="281"/>
    </row>
    <row r="5" spans="2:27" s="80" customFormat="1" ht="12.75" thickBot="1">
      <c r="B5" s="679"/>
      <c r="C5" s="682">
        <v>2023</v>
      </c>
      <c r="D5" s="683"/>
      <c r="E5" s="683"/>
      <c r="F5" s="684"/>
      <c r="G5" s="550">
        <v>2024</v>
      </c>
      <c r="H5" s="680" t="s">
        <v>119</v>
      </c>
    </row>
    <row r="6" spans="2:27" s="80" customFormat="1" ht="12.75" thickBot="1">
      <c r="B6" s="679"/>
      <c r="C6" s="532" t="s">
        <v>0</v>
      </c>
      <c r="D6" s="551" t="s">
        <v>1</v>
      </c>
      <c r="E6" s="551" t="s">
        <v>2</v>
      </c>
      <c r="F6" s="551" t="s">
        <v>3</v>
      </c>
      <c r="G6" s="533" t="s">
        <v>0</v>
      </c>
      <c r="H6" s="681"/>
    </row>
    <row r="7" spans="2:27" s="80" customFormat="1" ht="12">
      <c r="B7" s="679"/>
      <c r="C7" s="685" t="s">
        <v>9</v>
      </c>
      <c r="D7" s="686"/>
      <c r="E7" s="686"/>
      <c r="F7" s="686"/>
      <c r="G7" s="687"/>
      <c r="H7" s="552" t="s">
        <v>102</v>
      </c>
    </row>
    <row r="8" spans="2:27" s="80" customFormat="1" ht="12.75" thickBot="1">
      <c r="B8" s="553" t="s">
        <v>222</v>
      </c>
      <c r="C8" s="554">
        <v>-14.5</v>
      </c>
      <c r="D8" s="554">
        <v>-10</v>
      </c>
      <c r="E8" s="554">
        <v>-12.3</v>
      </c>
      <c r="F8" s="554">
        <v>-11.2</v>
      </c>
      <c r="G8" s="554">
        <v>-11.8</v>
      </c>
      <c r="H8" s="555">
        <v>2.7</v>
      </c>
      <c r="AA8" s="466"/>
    </row>
    <row r="9" spans="2:27" s="80" customFormat="1" ht="13.5" thickTop="1" thickBot="1">
      <c r="B9" s="537" t="s">
        <v>223</v>
      </c>
      <c r="C9" s="556">
        <v>-28</v>
      </c>
      <c r="D9" s="556">
        <v>-22.1</v>
      </c>
      <c r="E9" s="556">
        <v>-24.8</v>
      </c>
      <c r="F9" s="556">
        <v>-22.4</v>
      </c>
      <c r="G9" s="556">
        <v>-23.5</v>
      </c>
      <c r="H9" s="557">
        <v>4.5</v>
      </c>
      <c r="AA9" s="466"/>
    </row>
    <row r="10" spans="2:27" s="80" customFormat="1" ht="13.5" thickTop="1" thickBot="1">
      <c r="B10" s="558" t="s">
        <v>224</v>
      </c>
      <c r="C10" s="559">
        <v>43.9</v>
      </c>
      <c r="D10" s="559">
        <v>34.700000000000003</v>
      </c>
      <c r="E10" s="559">
        <v>32.4</v>
      </c>
      <c r="F10" s="559">
        <v>32.6</v>
      </c>
      <c r="G10" s="559">
        <v>35.9</v>
      </c>
      <c r="H10" s="560">
        <v>-8</v>
      </c>
      <c r="AA10" s="466"/>
    </row>
    <row r="11" spans="2:27" s="80" customFormat="1" ht="13.5" thickTop="1" thickBot="1">
      <c r="B11" s="558" t="s">
        <v>225</v>
      </c>
      <c r="C11" s="559">
        <v>71.8</v>
      </c>
      <c r="D11" s="559">
        <v>56.8</v>
      </c>
      <c r="E11" s="559">
        <v>57.2</v>
      </c>
      <c r="F11" s="559">
        <v>55</v>
      </c>
      <c r="G11" s="559">
        <v>59.3</v>
      </c>
      <c r="H11" s="560">
        <v>-12.5</v>
      </c>
      <c r="AA11" s="466"/>
    </row>
    <row r="12" spans="2:27" s="80" customFormat="1" ht="13.5" thickTop="1" thickBot="1">
      <c r="B12" s="537" t="s">
        <v>226</v>
      </c>
      <c r="C12" s="556">
        <v>1.8</v>
      </c>
      <c r="D12" s="556">
        <v>1.7</v>
      </c>
      <c r="E12" s="556">
        <v>1</v>
      </c>
      <c r="F12" s="556">
        <v>0.8</v>
      </c>
      <c r="G12" s="556">
        <v>2</v>
      </c>
      <c r="H12" s="557">
        <v>0.2</v>
      </c>
      <c r="AA12" s="466"/>
    </row>
    <row r="13" spans="2:27" s="80" customFormat="1" ht="13.5" thickTop="1" thickBot="1">
      <c r="B13" s="558" t="s">
        <v>227</v>
      </c>
      <c r="C13" s="559">
        <v>7.2</v>
      </c>
      <c r="D13" s="559">
        <v>6.9</v>
      </c>
      <c r="E13" s="559">
        <v>6.3</v>
      </c>
      <c r="F13" s="559">
        <v>6.2</v>
      </c>
      <c r="G13" s="559">
        <v>6.8</v>
      </c>
      <c r="H13" s="560">
        <v>-0.4</v>
      </c>
      <c r="AA13" s="466"/>
    </row>
    <row r="14" spans="2:27" s="80" customFormat="1" ht="13.5" thickTop="1" thickBot="1">
      <c r="B14" s="561" t="s">
        <v>228</v>
      </c>
      <c r="C14" s="562">
        <v>6.1</v>
      </c>
      <c r="D14" s="562">
        <v>5.6</v>
      </c>
      <c r="E14" s="562">
        <v>5.0999999999999996</v>
      </c>
      <c r="F14" s="562">
        <v>4.9000000000000004</v>
      </c>
      <c r="G14" s="562">
        <v>5.2</v>
      </c>
      <c r="H14" s="563">
        <v>-0.9</v>
      </c>
      <c r="AA14" s="466"/>
    </row>
    <row r="15" spans="2:27" s="80" customFormat="1" ht="13.5" thickTop="1" thickBot="1">
      <c r="B15" s="558" t="s">
        <v>229</v>
      </c>
      <c r="C15" s="559">
        <v>5.4</v>
      </c>
      <c r="D15" s="559">
        <v>5.2</v>
      </c>
      <c r="E15" s="559">
        <v>5.3</v>
      </c>
      <c r="F15" s="559">
        <v>5.4</v>
      </c>
      <c r="G15" s="559">
        <v>4.7</v>
      </c>
      <c r="H15" s="560">
        <v>-0.7</v>
      </c>
      <c r="AA15" s="466"/>
    </row>
    <row r="16" spans="2:27" s="80" customFormat="1" ht="13.5" thickTop="1" thickBot="1">
      <c r="B16" s="561" t="s">
        <v>230</v>
      </c>
      <c r="C16" s="564">
        <v>4.5999999999999996</v>
      </c>
      <c r="D16" s="564">
        <v>4.5</v>
      </c>
      <c r="E16" s="564">
        <v>4.7</v>
      </c>
      <c r="F16" s="564">
        <v>4.7</v>
      </c>
      <c r="G16" s="564">
        <v>4</v>
      </c>
      <c r="H16" s="565">
        <v>-0.6</v>
      </c>
      <c r="AA16" s="466"/>
    </row>
    <row r="17" spans="2:27" s="80" customFormat="1" ht="13.5" thickTop="1" thickBot="1">
      <c r="B17" s="537" t="s">
        <v>231</v>
      </c>
      <c r="C17" s="556">
        <v>11.6</v>
      </c>
      <c r="D17" s="556">
        <v>10.5</v>
      </c>
      <c r="E17" s="556">
        <v>11.5</v>
      </c>
      <c r="F17" s="556">
        <v>10.4</v>
      </c>
      <c r="G17" s="556">
        <v>9.6</v>
      </c>
      <c r="H17" s="557">
        <v>-2</v>
      </c>
      <c r="AA17" s="466"/>
    </row>
    <row r="18" spans="2:27" s="80" customFormat="1" ht="13.5" thickTop="1" thickBot="1">
      <c r="B18" s="566" t="s">
        <v>232</v>
      </c>
      <c r="C18" s="559">
        <v>14.5</v>
      </c>
      <c r="D18" s="559">
        <v>13.1</v>
      </c>
      <c r="E18" s="559">
        <v>14.2</v>
      </c>
      <c r="F18" s="559">
        <v>13</v>
      </c>
      <c r="G18" s="559">
        <v>12.5</v>
      </c>
      <c r="H18" s="560">
        <v>-2</v>
      </c>
      <c r="AA18" s="466"/>
    </row>
    <row r="19" spans="2:27" s="80" customFormat="1" ht="13.5" thickTop="1" thickBot="1">
      <c r="B19" s="561" t="s">
        <v>233</v>
      </c>
      <c r="C19" s="562">
        <v>7.9</v>
      </c>
      <c r="D19" s="562">
        <v>7.5</v>
      </c>
      <c r="E19" s="562">
        <v>6.3</v>
      </c>
      <c r="F19" s="562">
        <v>5.8</v>
      </c>
      <c r="G19" s="562">
        <v>6.7</v>
      </c>
      <c r="H19" s="563">
        <v>-1.2</v>
      </c>
      <c r="AA19" s="466"/>
    </row>
    <row r="20" spans="2:27" s="80" customFormat="1" ht="13.5" thickTop="1" thickBot="1">
      <c r="B20" s="561" t="s">
        <v>234</v>
      </c>
      <c r="C20" s="562">
        <v>2.8</v>
      </c>
      <c r="D20" s="562">
        <v>2.2000000000000002</v>
      </c>
      <c r="E20" s="562">
        <v>4.5999999999999996</v>
      </c>
      <c r="F20" s="562">
        <v>4</v>
      </c>
      <c r="G20" s="562">
        <v>2.1</v>
      </c>
      <c r="H20" s="563">
        <v>-0.7</v>
      </c>
      <c r="AA20" s="466"/>
    </row>
    <row r="21" spans="2:27" s="80" customFormat="1" ht="13.5" thickTop="1" thickBot="1">
      <c r="B21" s="558" t="s">
        <v>235</v>
      </c>
      <c r="C21" s="559">
        <v>2.9</v>
      </c>
      <c r="D21" s="559">
        <v>2.6</v>
      </c>
      <c r="E21" s="559">
        <v>2.7</v>
      </c>
      <c r="F21" s="559">
        <v>2.5</v>
      </c>
      <c r="G21" s="559">
        <v>2.8</v>
      </c>
      <c r="H21" s="560">
        <v>-0.1</v>
      </c>
      <c r="AA21" s="466"/>
    </row>
    <row r="22" spans="2:27" s="80" customFormat="1" ht="13.5" thickTop="1" thickBot="1">
      <c r="B22" s="537" t="s">
        <v>236</v>
      </c>
      <c r="C22" s="556">
        <v>0.4</v>
      </c>
      <c r="D22" s="556">
        <v>0.6</v>
      </c>
      <c r="E22" s="556">
        <v>0.6</v>
      </c>
      <c r="F22" s="556">
        <v>0.4</v>
      </c>
      <c r="G22" s="556">
        <v>0.3</v>
      </c>
      <c r="H22" s="557">
        <v>-0.1</v>
      </c>
      <c r="AA22" s="466"/>
    </row>
    <row r="23" spans="2:27" s="80" customFormat="1" ht="12.75" thickTop="1">
      <c r="B23" s="223" t="s">
        <v>237</v>
      </c>
      <c r="C23" s="567">
        <v>-14.1</v>
      </c>
      <c r="D23" s="567">
        <v>-9.3000000000000007</v>
      </c>
      <c r="E23" s="567">
        <v>-11.8</v>
      </c>
      <c r="F23" s="567">
        <v>-10.8</v>
      </c>
      <c r="G23" s="567">
        <v>-11.5</v>
      </c>
      <c r="H23" s="568">
        <v>2.6</v>
      </c>
      <c r="AA23" s="466"/>
    </row>
    <row r="24" spans="2:27">
      <c r="B24" s="403"/>
    </row>
    <row r="25" spans="2:27" ht="11.25" customHeight="1"/>
    <row r="76" spans="3:8">
      <c r="C76" s="282"/>
      <c r="D76" s="282"/>
      <c r="E76" s="282"/>
      <c r="F76" s="282"/>
      <c r="G76" s="282"/>
      <c r="H76" s="282"/>
    </row>
    <row r="77" spans="3:8">
      <c r="C77" s="282"/>
      <c r="D77" s="282"/>
      <c r="E77" s="282"/>
      <c r="F77" s="282"/>
      <c r="G77" s="282"/>
      <c r="H77" s="282"/>
    </row>
    <row r="78" spans="3:8">
      <c r="C78" s="282"/>
      <c r="D78" s="282"/>
      <c r="E78" s="282"/>
      <c r="F78" s="282"/>
      <c r="G78" s="282"/>
      <c r="H78" s="282"/>
    </row>
    <row r="79" spans="3:8">
      <c r="C79" s="282"/>
      <c r="D79" s="282"/>
      <c r="E79" s="282"/>
      <c r="F79" s="282"/>
      <c r="G79" s="282"/>
      <c r="H79" s="282"/>
    </row>
    <row r="80" spans="3:8">
      <c r="C80" s="282"/>
      <c r="D80" s="282"/>
      <c r="E80" s="282"/>
      <c r="F80" s="282"/>
      <c r="G80" s="282"/>
      <c r="H80" s="282"/>
    </row>
    <row r="81" spans="3:8">
      <c r="C81" s="282"/>
      <c r="D81" s="282"/>
      <c r="E81" s="282"/>
      <c r="F81" s="282"/>
      <c r="G81" s="282"/>
      <c r="H81" s="282"/>
    </row>
    <row r="82" spans="3:8">
      <c r="C82" s="282"/>
      <c r="D82" s="282"/>
      <c r="E82" s="282"/>
      <c r="F82" s="282"/>
      <c r="G82" s="282"/>
      <c r="H82" s="282"/>
    </row>
    <row r="83" spans="3:8">
      <c r="C83" s="282"/>
      <c r="D83" s="282"/>
      <c r="E83" s="282"/>
      <c r="F83" s="282"/>
      <c r="G83" s="282"/>
      <c r="H83" s="282"/>
    </row>
    <row r="84" spans="3:8">
      <c r="C84" s="282"/>
      <c r="D84" s="282"/>
      <c r="E84" s="282"/>
      <c r="F84" s="282"/>
      <c r="G84" s="282"/>
      <c r="H84" s="282"/>
    </row>
    <row r="85" spans="3:8">
      <c r="C85" s="282"/>
      <c r="D85" s="282"/>
      <c r="E85" s="282"/>
      <c r="F85" s="282"/>
      <c r="G85" s="282"/>
      <c r="H85" s="282"/>
    </row>
    <row r="86" spans="3:8">
      <c r="C86" s="282"/>
      <c r="D86" s="282"/>
      <c r="E86" s="282"/>
      <c r="F86" s="282"/>
      <c r="G86" s="282"/>
      <c r="H86" s="282"/>
    </row>
    <row r="87" spans="3:8">
      <c r="C87" s="282"/>
      <c r="D87" s="282"/>
      <c r="E87" s="282"/>
      <c r="F87" s="282"/>
      <c r="G87" s="282"/>
      <c r="H87" s="282"/>
    </row>
    <row r="88" spans="3:8">
      <c r="C88" s="282"/>
      <c r="D88" s="282"/>
      <c r="E88" s="282"/>
      <c r="F88" s="282"/>
      <c r="G88" s="282"/>
      <c r="H88" s="282"/>
    </row>
    <row r="89" spans="3:8">
      <c r="C89" s="282"/>
      <c r="D89" s="282"/>
      <c r="E89" s="282"/>
      <c r="F89" s="282"/>
      <c r="G89" s="282"/>
      <c r="H89" s="282"/>
    </row>
    <row r="90" spans="3:8">
      <c r="C90" s="282"/>
      <c r="D90" s="282"/>
      <c r="E90" s="282"/>
      <c r="F90" s="282"/>
      <c r="G90" s="282"/>
      <c r="H90" s="282"/>
    </row>
    <row r="91" spans="3:8">
      <c r="C91" s="282"/>
      <c r="D91" s="282"/>
      <c r="E91" s="282"/>
      <c r="F91" s="282"/>
      <c r="G91" s="282"/>
      <c r="H91" s="282"/>
    </row>
    <row r="92" spans="3:8">
      <c r="C92" s="282"/>
      <c r="D92" s="282"/>
      <c r="E92" s="282"/>
      <c r="F92" s="282"/>
      <c r="G92" s="282"/>
      <c r="H92" s="282"/>
    </row>
    <row r="93" spans="3:8">
      <c r="C93" s="282"/>
      <c r="D93" s="282"/>
      <c r="E93" s="282"/>
      <c r="F93" s="282"/>
      <c r="G93" s="282"/>
      <c r="H93" s="282"/>
    </row>
    <row r="94" spans="3:8">
      <c r="C94" s="282"/>
      <c r="D94" s="282"/>
      <c r="E94" s="282"/>
      <c r="F94" s="282"/>
      <c r="G94" s="282"/>
      <c r="H94" s="282"/>
    </row>
    <row r="95" spans="3:8">
      <c r="C95" s="282"/>
      <c r="D95" s="282"/>
      <c r="E95" s="282"/>
      <c r="F95" s="282"/>
      <c r="G95" s="282"/>
      <c r="H95" s="282"/>
    </row>
    <row r="96" spans="3:8">
      <c r="C96" s="282"/>
      <c r="D96" s="282"/>
      <c r="E96" s="282"/>
      <c r="F96" s="282"/>
      <c r="G96" s="282"/>
      <c r="H96" s="282"/>
    </row>
    <row r="97" spans="3:8">
      <c r="C97" s="282"/>
      <c r="D97" s="282"/>
      <c r="E97" s="282"/>
      <c r="F97" s="282"/>
      <c r="G97" s="282"/>
      <c r="H97" s="282"/>
    </row>
    <row r="98" spans="3:8">
      <c r="C98" s="282"/>
      <c r="D98" s="282"/>
      <c r="E98" s="282"/>
      <c r="F98" s="282"/>
      <c r="G98" s="282"/>
      <c r="H98" s="282"/>
    </row>
    <row r="99" spans="3:8">
      <c r="C99" s="282"/>
      <c r="D99" s="282"/>
      <c r="E99" s="282"/>
      <c r="F99" s="282"/>
      <c r="G99" s="282"/>
      <c r="H99" s="282"/>
    </row>
    <row r="100" spans="3:8">
      <c r="C100" s="282"/>
      <c r="D100" s="282"/>
      <c r="E100" s="282"/>
      <c r="F100" s="282"/>
      <c r="G100" s="282"/>
      <c r="H100" s="282"/>
    </row>
    <row r="101" spans="3:8">
      <c r="C101" s="282"/>
      <c r="D101" s="282"/>
      <c r="E101" s="282"/>
      <c r="F101" s="282"/>
      <c r="G101" s="282"/>
      <c r="H101" s="282"/>
    </row>
    <row r="102" spans="3:8">
      <c r="C102" s="282"/>
      <c r="D102" s="282"/>
      <c r="E102" s="282"/>
      <c r="F102" s="282"/>
      <c r="G102" s="282"/>
      <c r="H102" s="282"/>
    </row>
    <row r="103" spans="3:8">
      <c r="C103" s="282"/>
      <c r="D103" s="282"/>
      <c r="E103" s="282"/>
      <c r="F103" s="282"/>
      <c r="G103" s="282"/>
      <c r="H103" s="282"/>
    </row>
    <row r="104" spans="3:8">
      <c r="C104" s="282"/>
      <c r="D104" s="282"/>
      <c r="E104" s="282"/>
      <c r="F104" s="282"/>
      <c r="G104" s="282"/>
      <c r="H104" s="282"/>
    </row>
    <row r="105" spans="3:8">
      <c r="C105" s="282"/>
      <c r="D105" s="282"/>
      <c r="E105" s="282"/>
      <c r="F105" s="282"/>
      <c r="G105" s="282"/>
      <c r="H105" s="282"/>
    </row>
    <row r="106" spans="3:8">
      <c r="C106" s="282"/>
      <c r="D106" s="282"/>
      <c r="E106" s="282"/>
      <c r="F106" s="282"/>
      <c r="G106" s="282"/>
      <c r="H106" s="282"/>
    </row>
    <row r="107" spans="3:8">
      <c r="C107" s="282"/>
      <c r="D107" s="282"/>
      <c r="E107" s="282"/>
      <c r="F107" s="282"/>
      <c r="G107" s="282"/>
      <c r="H107" s="282"/>
    </row>
    <row r="108" spans="3:8">
      <c r="C108" s="282"/>
      <c r="D108" s="282"/>
      <c r="E108" s="282"/>
      <c r="F108" s="282"/>
      <c r="G108" s="282"/>
      <c r="H108" s="282"/>
    </row>
    <row r="109" spans="3:8">
      <c r="C109" s="282"/>
      <c r="D109" s="282"/>
      <c r="E109" s="282"/>
      <c r="F109" s="282"/>
      <c r="G109" s="282"/>
      <c r="H109" s="282"/>
    </row>
    <row r="110" spans="3:8">
      <c r="C110" s="282"/>
      <c r="D110" s="282"/>
      <c r="E110" s="282"/>
      <c r="F110" s="282"/>
      <c r="G110" s="282"/>
      <c r="H110" s="282"/>
    </row>
    <row r="111" spans="3:8">
      <c r="C111" s="282"/>
      <c r="D111" s="282"/>
      <c r="E111" s="282"/>
      <c r="F111" s="282"/>
      <c r="G111" s="282"/>
      <c r="H111" s="282"/>
    </row>
    <row r="112" spans="3:8">
      <c r="C112" s="282"/>
      <c r="D112" s="282"/>
      <c r="E112" s="282"/>
      <c r="F112" s="282"/>
      <c r="G112" s="282"/>
      <c r="H112" s="282"/>
    </row>
    <row r="113" spans="3:8">
      <c r="C113" s="282"/>
      <c r="D113" s="282"/>
      <c r="E113" s="282"/>
      <c r="F113" s="282"/>
      <c r="G113" s="282"/>
      <c r="H113" s="282"/>
    </row>
    <row r="114" spans="3:8">
      <c r="C114" s="282"/>
      <c r="D114" s="282"/>
      <c r="E114" s="282"/>
      <c r="F114" s="282"/>
      <c r="G114" s="282"/>
      <c r="H114" s="282"/>
    </row>
    <row r="115" spans="3:8">
      <c r="C115" s="282"/>
      <c r="D115" s="282"/>
      <c r="E115" s="282"/>
      <c r="F115" s="282"/>
      <c r="G115" s="282"/>
      <c r="H115" s="282"/>
    </row>
    <row r="116" spans="3:8">
      <c r="C116" s="282"/>
      <c r="D116" s="282"/>
      <c r="E116" s="282"/>
      <c r="F116" s="282"/>
      <c r="G116" s="282"/>
      <c r="H116" s="282"/>
    </row>
    <row r="117" spans="3:8">
      <c r="C117" s="282"/>
      <c r="D117" s="282"/>
      <c r="E117" s="282"/>
      <c r="F117" s="282"/>
      <c r="G117" s="282"/>
      <c r="H117" s="282"/>
    </row>
    <row r="118" spans="3:8">
      <c r="C118" s="282"/>
      <c r="D118" s="282"/>
      <c r="E118" s="282"/>
      <c r="F118" s="282"/>
      <c r="G118" s="282"/>
      <c r="H118" s="282"/>
    </row>
    <row r="119" spans="3:8">
      <c r="C119" s="282"/>
      <c r="D119" s="282"/>
      <c r="E119" s="282"/>
      <c r="F119" s="282"/>
      <c r="G119" s="282"/>
      <c r="H119" s="282"/>
    </row>
    <row r="120" spans="3:8">
      <c r="C120" s="282"/>
      <c r="D120" s="282"/>
      <c r="E120" s="282"/>
      <c r="F120" s="282"/>
      <c r="G120" s="282"/>
      <c r="H120" s="282"/>
    </row>
    <row r="121" spans="3:8">
      <c r="C121" s="282"/>
      <c r="D121" s="282"/>
      <c r="E121" s="282"/>
      <c r="F121" s="282"/>
      <c r="G121" s="282"/>
      <c r="H121" s="282"/>
    </row>
    <row r="122" spans="3:8">
      <c r="C122" s="282"/>
      <c r="D122" s="282"/>
      <c r="E122" s="282"/>
      <c r="F122" s="282"/>
      <c r="G122" s="282"/>
      <c r="H122" s="282"/>
    </row>
    <row r="123" spans="3:8">
      <c r="C123" s="282"/>
      <c r="D123" s="282"/>
      <c r="E123" s="282"/>
      <c r="F123" s="282"/>
      <c r="G123" s="282"/>
      <c r="H123" s="282"/>
    </row>
    <row r="124" spans="3:8">
      <c r="C124" s="282"/>
      <c r="D124" s="282"/>
      <c r="E124" s="282"/>
      <c r="F124" s="282"/>
      <c r="G124" s="282"/>
      <c r="H124" s="282"/>
    </row>
    <row r="125" spans="3:8">
      <c r="C125" s="282"/>
      <c r="D125" s="282"/>
      <c r="E125" s="282"/>
      <c r="F125" s="282"/>
      <c r="G125" s="282"/>
      <c r="H125" s="282"/>
    </row>
    <row r="126" spans="3:8">
      <c r="C126" s="282"/>
      <c r="D126" s="282"/>
      <c r="E126" s="282"/>
      <c r="F126" s="282"/>
      <c r="G126" s="282"/>
      <c r="H126" s="282"/>
    </row>
    <row r="127" spans="3:8">
      <c r="C127" s="282"/>
      <c r="D127" s="282"/>
      <c r="E127" s="282"/>
      <c r="F127" s="282"/>
      <c r="G127" s="282"/>
      <c r="H127" s="282"/>
    </row>
    <row r="128" spans="3:8">
      <c r="C128" s="282"/>
      <c r="D128" s="282"/>
      <c r="E128" s="282"/>
      <c r="F128" s="282"/>
      <c r="G128" s="282"/>
      <c r="H128" s="282"/>
    </row>
    <row r="129" spans="3:8">
      <c r="C129" s="282"/>
      <c r="D129" s="282"/>
      <c r="E129" s="282"/>
      <c r="F129" s="282"/>
      <c r="G129" s="282"/>
      <c r="H129" s="282"/>
    </row>
    <row r="130" spans="3:8">
      <c r="C130" s="282"/>
      <c r="D130" s="282"/>
      <c r="E130" s="282"/>
      <c r="F130" s="282"/>
      <c r="G130" s="282"/>
      <c r="H130" s="282"/>
    </row>
    <row r="131" spans="3:8">
      <c r="C131" s="282"/>
      <c r="D131" s="282"/>
      <c r="E131" s="282"/>
      <c r="F131" s="282"/>
      <c r="G131" s="282"/>
      <c r="H131" s="282"/>
    </row>
    <row r="132" spans="3:8">
      <c r="C132" s="282"/>
      <c r="D132" s="282"/>
      <c r="E132" s="282"/>
      <c r="F132" s="282"/>
      <c r="G132" s="282"/>
      <c r="H132" s="282"/>
    </row>
    <row r="133" spans="3:8">
      <c r="C133" s="282"/>
      <c r="D133" s="282"/>
      <c r="E133" s="282"/>
      <c r="F133" s="282"/>
      <c r="G133" s="282"/>
      <c r="H133" s="282"/>
    </row>
    <row r="134" spans="3:8">
      <c r="C134" s="282"/>
      <c r="D134" s="282"/>
      <c r="E134" s="282"/>
      <c r="F134" s="282"/>
      <c r="G134" s="282"/>
      <c r="H134" s="282"/>
    </row>
    <row r="135" spans="3:8">
      <c r="C135" s="282"/>
      <c r="D135" s="282"/>
      <c r="E135" s="282"/>
      <c r="F135" s="282"/>
      <c r="G135" s="282"/>
      <c r="H135" s="282"/>
    </row>
    <row r="136" spans="3:8">
      <c r="C136" s="282"/>
      <c r="D136" s="282"/>
      <c r="E136" s="282"/>
      <c r="F136" s="282"/>
      <c r="G136" s="282"/>
      <c r="H136" s="282"/>
    </row>
    <row r="137" spans="3:8">
      <c r="C137" s="282"/>
      <c r="D137" s="282"/>
      <c r="E137" s="282"/>
      <c r="F137" s="282"/>
      <c r="G137" s="282"/>
      <c r="H137" s="282"/>
    </row>
    <row r="138" spans="3:8">
      <c r="C138" s="282"/>
      <c r="D138" s="282"/>
      <c r="E138" s="282"/>
      <c r="F138" s="282"/>
      <c r="G138" s="282"/>
      <c r="H138" s="282"/>
    </row>
    <row r="139" spans="3:8">
      <c r="C139" s="282"/>
      <c r="D139" s="282"/>
      <c r="E139" s="282"/>
      <c r="F139" s="282"/>
      <c r="G139" s="282"/>
      <c r="H139" s="282"/>
    </row>
    <row r="140" spans="3:8">
      <c r="C140" s="282"/>
      <c r="D140" s="282"/>
      <c r="E140" s="282"/>
      <c r="F140" s="282"/>
      <c r="G140" s="282"/>
      <c r="H140" s="282"/>
    </row>
    <row r="141" spans="3:8">
      <c r="C141" s="282"/>
      <c r="D141" s="282"/>
      <c r="E141" s="282"/>
      <c r="F141" s="282"/>
      <c r="G141" s="282"/>
      <c r="H141" s="282"/>
    </row>
    <row r="142" spans="3:8">
      <c r="C142" s="282"/>
      <c r="D142" s="282"/>
      <c r="E142" s="282"/>
      <c r="F142" s="282"/>
      <c r="G142" s="282"/>
      <c r="H142" s="282"/>
    </row>
    <row r="143" spans="3:8">
      <c r="C143" s="282"/>
      <c r="D143" s="282"/>
      <c r="E143" s="282"/>
      <c r="F143" s="282"/>
      <c r="G143" s="282"/>
      <c r="H143" s="282"/>
    </row>
    <row r="144" spans="3:8">
      <c r="C144" s="282"/>
      <c r="D144" s="282"/>
      <c r="E144" s="282"/>
      <c r="F144" s="282"/>
      <c r="G144" s="282"/>
      <c r="H144" s="282"/>
    </row>
    <row r="145" spans="3:8">
      <c r="C145" s="282"/>
      <c r="D145" s="282"/>
      <c r="E145" s="282"/>
      <c r="F145" s="282"/>
      <c r="G145" s="282"/>
      <c r="H145" s="282"/>
    </row>
    <row r="146" spans="3:8">
      <c r="C146" s="282"/>
      <c r="D146" s="282"/>
      <c r="E146" s="282"/>
      <c r="F146" s="282"/>
      <c r="G146" s="282"/>
      <c r="H146" s="282"/>
    </row>
    <row r="147" spans="3:8">
      <c r="C147" s="282"/>
      <c r="D147" s="282"/>
      <c r="E147" s="282"/>
      <c r="F147" s="282"/>
      <c r="G147" s="282"/>
      <c r="H147" s="282"/>
    </row>
    <row r="148" spans="3:8">
      <c r="C148" s="282"/>
      <c r="D148" s="282"/>
      <c r="E148" s="282"/>
      <c r="F148" s="282"/>
      <c r="G148" s="282"/>
      <c r="H148" s="282"/>
    </row>
    <row r="149" spans="3:8">
      <c r="C149" s="282"/>
      <c r="D149" s="282"/>
      <c r="E149" s="282"/>
      <c r="F149" s="282"/>
      <c r="G149" s="282"/>
      <c r="H149" s="282"/>
    </row>
    <row r="150" spans="3:8">
      <c r="C150" s="282"/>
      <c r="D150" s="282"/>
      <c r="E150" s="282"/>
      <c r="F150" s="282"/>
      <c r="G150" s="282"/>
      <c r="H150" s="282"/>
    </row>
    <row r="151" spans="3:8">
      <c r="C151" s="282"/>
      <c r="D151" s="282"/>
      <c r="E151" s="282"/>
      <c r="F151" s="282"/>
      <c r="G151" s="282"/>
      <c r="H151" s="282"/>
    </row>
    <row r="152" spans="3:8">
      <c r="C152" s="282"/>
      <c r="D152" s="282"/>
      <c r="E152" s="282"/>
      <c r="F152" s="282"/>
      <c r="G152" s="282"/>
      <c r="H152" s="282"/>
    </row>
    <row r="153" spans="3:8">
      <c r="C153" s="282"/>
      <c r="D153" s="282"/>
      <c r="E153" s="282"/>
      <c r="F153" s="282"/>
      <c r="G153" s="282"/>
      <c r="H153" s="282"/>
    </row>
    <row r="154" spans="3:8">
      <c r="C154" s="282"/>
      <c r="D154" s="282"/>
      <c r="E154" s="282"/>
      <c r="F154" s="282"/>
      <c r="G154" s="282"/>
      <c r="H154" s="282"/>
    </row>
    <row r="155" spans="3:8">
      <c r="C155" s="282"/>
      <c r="D155" s="282"/>
      <c r="E155" s="282"/>
      <c r="F155" s="282"/>
      <c r="G155" s="282"/>
      <c r="H155" s="282"/>
    </row>
    <row r="156" spans="3:8">
      <c r="C156" s="282"/>
      <c r="D156" s="282"/>
      <c r="E156" s="282"/>
      <c r="F156" s="282"/>
      <c r="G156" s="282"/>
      <c r="H156" s="282"/>
    </row>
    <row r="157" spans="3:8">
      <c r="C157" s="282"/>
      <c r="D157" s="282"/>
      <c r="E157" s="282"/>
      <c r="F157" s="282"/>
      <c r="G157" s="282"/>
      <c r="H157" s="282"/>
    </row>
    <row r="158" spans="3:8">
      <c r="C158" s="282"/>
      <c r="D158" s="282"/>
      <c r="E158" s="282"/>
      <c r="F158" s="282"/>
      <c r="G158" s="282"/>
      <c r="H158" s="282"/>
    </row>
    <row r="159" spans="3:8">
      <c r="C159" s="282"/>
      <c r="D159" s="282"/>
      <c r="E159" s="282"/>
      <c r="F159" s="282"/>
      <c r="G159" s="282"/>
      <c r="H159" s="282"/>
    </row>
    <row r="160" spans="3:8">
      <c r="C160" s="282"/>
      <c r="D160" s="282"/>
      <c r="E160" s="282"/>
      <c r="F160" s="282"/>
      <c r="G160" s="282"/>
      <c r="H160" s="282"/>
    </row>
    <row r="161" spans="3:8">
      <c r="C161" s="282"/>
      <c r="D161" s="282"/>
      <c r="E161" s="282"/>
      <c r="F161" s="282"/>
      <c r="G161" s="282"/>
      <c r="H161" s="282"/>
    </row>
    <row r="162" spans="3:8">
      <c r="C162" s="282"/>
      <c r="D162" s="282"/>
      <c r="E162" s="282"/>
      <c r="F162" s="282"/>
      <c r="G162" s="282"/>
      <c r="H162" s="282"/>
    </row>
    <row r="163" spans="3:8">
      <c r="C163" s="282"/>
      <c r="D163" s="282"/>
      <c r="E163" s="282"/>
      <c r="F163" s="282"/>
      <c r="G163" s="282"/>
      <c r="H163" s="282"/>
    </row>
    <row r="164" spans="3:8">
      <c r="C164" s="282"/>
      <c r="D164" s="282"/>
      <c r="E164" s="282"/>
      <c r="F164" s="282"/>
      <c r="G164" s="282"/>
      <c r="H164" s="282"/>
    </row>
    <row r="165" spans="3:8">
      <c r="C165" s="282"/>
      <c r="D165" s="282"/>
      <c r="E165" s="282"/>
      <c r="F165" s="282"/>
      <c r="G165" s="282"/>
      <c r="H165" s="282"/>
    </row>
    <row r="166" spans="3:8">
      <c r="C166" s="282"/>
      <c r="D166" s="282"/>
      <c r="E166" s="282"/>
      <c r="F166" s="282"/>
      <c r="G166" s="282"/>
      <c r="H166" s="282"/>
    </row>
    <row r="167" spans="3:8">
      <c r="C167" s="282"/>
      <c r="D167" s="282"/>
      <c r="E167" s="282"/>
      <c r="F167" s="282"/>
      <c r="G167" s="282"/>
      <c r="H167" s="282"/>
    </row>
    <row r="168" spans="3:8">
      <c r="C168" s="282"/>
      <c r="D168" s="282"/>
      <c r="E168" s="282"/>
      <c r="F168" s="282"/>
      <c r="G168" s="282"/>
      <c r="H168" s="282"/>
    </row>
    <row r="169" spans="3:8">
      <c r="C169" s="282"/>
      <c r="D169" s="282"/>
      <c r="E169" s="282"/>
      <c r="F169" s="282"/>
      <c r="G169" s="282"/>
      <c r="H169" s="282"/>
    </row>
    <row r="170" spans="3:8">
      <c r="C170" s="282"/>
      <c r="D170" s="282"/>
      <c r="E170" s="282"/>
      <c r="F170" s="282"/>
      <c r="G170" s="282"/>
      <c r="H170" s="282"/>
    </row>
    <row r="171" spans="3:8">
      <c r="C171" s="282"/>
      <c r="D171" s="282"/>
      <c r="E171" s="282"/>
      <c r="F171" s="282"/>
      <c r="G171" s="282"/>
      <c r="H171" s="282"/>
    </row>
    <row r="172" spans="3:8">
      <c r="C172" s="282"/>
      <c r="D172" s="282"/>
      <c r="E172" s="282"/>
      <c r="F172" s="282"/>
      <c r="G172" s="282"/>
      <c r="H172" s="282"/>
    </row>
    <row r="173" spans="3:8">
      <c r="C173" s="282"/>
      <c r="D173" s="282"/>
      <c r="E173" s="282"/>
      <c r="F173" s="282"/>
      <c r="G173" s="282"/>
      <c r="H173" s="282"/>
    </row>
    <row r="174" spans="3:8">
      <c r="C174" s="282"/>
      <c r="D174" s="282"/>
      <c r="E174" s="282"/>
      <c r="F174" s="282"/>
      <c r="G174" s="282"/>
      <c r="H174" s="282"/>
    </row>
    <row r="175" spans="3:8">
      <c r="C175" s="282"/>
      <c r="D175" s="282"/>
      <c r="E175" s="282"/>
      <c r="F175" s="282"/>
      <c r="G175" s="282"/>
      <c r="H175" s="282"/>
    </row>
    <row r="176" spans="3:8">
      <c r="C176" s="282"/>
      <c r="D176" s="282"/>
      <c r="E176" s="282"/>
      <c r="F176" s="282"/>
      <c r="G176" s="282"/>
      <c r="H176" s="282"/>
    </row>
    <row r="177" spans="3:8">
      <c r="C177" s="282"/>
      <c r="D177" s="282"/>
      <c r="E177" s="282"/>
      <c r="F177" s="282"/>
      <c r="G177" s="282"/>
      <c r="H177" s="282"/>
    </row>
    <row r="178" spans="3:8">
      <c r="C178" s="282"/>
      <c r="D178" s="282"/>
      <c r="E178" s="282"/>
      <c r="F178" s="282"/>
      <c r="G178" s="282"/>
      <c r="H178" s="282"/>
    </row>
    <row r="179" spans="3:8">
      <c r="C179" s="282"/>
      <c r="D179" s="282"/>
      <c r="E179" s="282"/>
      <c r="F179" s="282"/>
      <c r="G179" s="282"/>
      <c r="H179" s="282"/>
    </row>
    <row r="180" spans="3:8">
      <c r="C180" s="282"/>
      <c r="D180" s="282"/>
      <c r="E180" s="282"/>
      <c r="F180" s="282"/>
      <c r="G180" s="282"/>
      <c r="H180" s="282"/>
    </row>
    <row r="181" spans="3:8">
      <c r="C181" s="282"/>
      <c r="D181" s="282"/>
      <c r="E181" s="282"/>
      <c r="F181" s="282"/>
      <c r="G181" s="282"/>
      <c r="H181" s="282"/>
    </row>
    <row r="182" spans="3:8">
      <c r="C182" s="282"/>
      <c r="D182" s="282"/>
      <c r="E182" s="282"/>
      <c r="F182" s="282"/>
      <c r="G182" s="282"/>
      <c r="H182" s="282"/>
    </row>
  </sheetData>
  <mergeCells count="6">
    <mergeCell ref="B5:B7"/>
    <mergeCell ref="H5:H6"/>
    <mergeCell ref="C5:F5"/>
    <mergeCell ref="C7:G7"/>
    <mergeCell ref="B1:H1"/>
    <mergeCell ref="B3:H3"/>
  </mergeCells>
  <hyperlinks>
    <hyperlink ref="B1:C1" location="Cuprins_ro!B4" display="I. Balanța de plăți a Republicii Moldova în trimestrul I 2023 (date provizorii)" xr:uid="{ABE9AE83-2CC7-4668-8ADC-400191FD406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3CE-EEB7-4E63-AFFB-1C371271733E}">
  <sheetPr codeName="Sheet7"/>
  <dimension ref="B1:H35"/>
  <sheetViews>
    <sheetView showGridLines="0" showRowColHeaders="0" zoomScaleNormal="100" workbookViewId="0"/>
  </sheetViews>
  <sheetFormatPr defaultColWidth="9.140625" defaultRowHeight="14.25"/>
  <cols>
    <col min="1" max="1" width="5.7109375" style="285" customWidth="1"/>
    <col min="2" max="2" width="43.42578125" style="285" customWidth="1"/>
    <col min="3" max="7" width="9" style="286" customWidth="1"/>
    <col min="8" max="220" width="9.140625" style="285" customWidth="1"/>
    <col min="221" max="16384" width="9.140625" style="285"/>
  </cols>
  <sheetData>
    <row r="1" spans="2:8" s="64" customFormat="1">
      <c r="B1" s="663" t="s">
        <v>82</v>
      </c>
      <c r="C1" s="663"/>
      <c r="D1" s="663"/>
      <c r="E1" s="663"/>
      <c r="F1" s="663"/>
      <c r="G1" s="663"/>
      <c r="H1" s="663"/>
    </row>
    <row r="2" spans="2:8" s="64" customFormat="1" ht="11.25" customHeight="1">
      <c r="B2" s="67"/>
      <c r="C2" s="67"/>
      <c r="D2" s="67"/>
      <c r="E2" s="67"/>
      <c r="F2" s="67"/>
      <c r="G2" s="67"/>
    </row>
    <row r="3" spans="2:8" s="102" customFormat="1" ht="30" customHeight="1">
      <c r="B3" s="669" t="s">
        <v>120</v>
      </c>
      <c r="C3" s="669"/>
      <c r="D3" s="669"/>
      <c r="E3" s="669"/>
      <c r="F3" s="669"/>
      <c r="G3" s="669"/>
    </row>
    <row r="4" spans="2:8" s="64" customFormat="1" ht="5.0999999999999996" customHeight="1">
      <c r="B4" s="283"/>
      <c r="C4" s="283"/>
      <c r="D4" s="283"/>
      <c r="E4" s="283"/>
      <c r="F4" s="283"/>
      <c r="G4" s="283"/>
    </row>
    <row r="5" spans="2:8" s="284" customFormat="1">
      <c r="B5" s="692" t="s">
        <v>121</v>
      </c>
      <c r="C5" s="692"/>
      <c r="D5" s="692"/>
      <c r="E5" s="692"/>
      <c r="F5" s="692"/>
      <c r="G5" s="692"/>
    </row>
    <row r="6" spans="2:8" s="64" customFormat="1">
      <c r="B6" s="285"/>
      <c r="C6" s="286"/>
      <c r="D6" s="286"/>
      <c r="E6" s="286"/>
      <c r="F6" s="286"/>
      <c r="G6" s="286"/>
    </row>
    <row r="7" spans="2:8">
      <c r="C7" s="285"/>
      <c r="D7" s="285"/>
      <c r="E7" s="285"/>
      <c r="F7" s="285"/>
      <c r="G7" s="285"/>
    </row>
    <row r="8" spans="2:8">
      <c r="C8" s="285"/>
      <c r="D8" s="285"/>
      <c r="E8" s="285"/>
      <c r="F8" s="285"/>
      <c r="G8" s="285"/>
    </row>
    <row r="9" spans="2:8">
      <c r="C9" s="285"/>
      <c r="D9" s="285"/>
      <c r="E9" s="285"/>
      <c r="F9" s="285"/>
      <c r="G9" s="285"/>
    </row>
    <row r="10" spans="2:8">
      <c r="C10" s="285"/>
      <c r="D10" s="285"/>
      <c r="E10" s="285"/>
      <c r="F10" s="285"/>
      <c r="G10" s="285"/>
    </row>
    <row r="11" spans="2:8">
      <c r="C11" s="285"/>
      <c r="D11" s="285"/>
      <c r="E11" s="285"/>
      <c r="F11" s="285"/>
      <c r="G11" s="285"/>
    </row>
    <row r="28" spans="2:7" s="468" customFormat="1" ht="10.5">
      <c r="B28" s="287" t="s">
        <v>190</v>
      </c>
      <c r="C28" s="467"/>
      <c r="D28" s="467"/>
      <c r="E28" s="467"/>
      <c r="F28" s="467"/>
      <c r="G28" s="467"/>
    </row>
    <row r="29" spans="2:7">
      <c r="B29" s="288"/>
    </row>
    <row r="30" spans="2:7" ht="11.25" customHeight="1">
      <c r="B30" s="689"/>
      <c r="C30" s="690">
        <v>2023</v>
      </c>
      <c r="D30" s="691"/>
      <c r="E30" s="691"/>
      <c r="F30" s="691"/>
      <c r="G30" s="289">
        <v>2024</v>
      </c>
    </row>
    <row r="31" spans="2:7" s="468" customFormat="1" ht="10.5">
      <c r="B31" s="689"/>
      <c r="C31" s="290" t="s">
        <v>0</v>
      </c>
      <c r="D31" s="290" t="s">
        <v>1</v>
      </c>
      <c r="E31" s="290" t="s">
        <v>2</v>
      </c>
      <c r="F31" s="290" t="s">
        <v>3</v>
      </c>
      <c r="G31" s="290" t="s">
        <v>0</v>
      </c>
    </row>
    <row r="32" spans="2:7" s="468" customFormat="1" ht="10.5">
      <c r="B32" s="291" t="s">
        <v>238</v>
      </c>
      <c r="C32" s="292">
        <v>-1234.83</v>
      </c>
      <c r="D32" s="292">
        <v>-1063.49</v>
      </c>
      <c r="E32" s="292">
        <v>-1298.51</v>
      </c>
      <c r="F32" s="292">
        <v>-1290.9699999999998</v>
      </c>
      <c r="G32" s="292">
        <v>-1101.94</v>
      </c>
    </row>
    <row r="33" spans="2:7" s="468" customFormat="1" ht="10.5">
      <c r="B33" s="293" t="s">
        <v>239</v>
      </c>
      <c r="C33" s="294">
        <v>-807.1400000000001</v>
      </c>
      <c r="D33" s="294">
        <v>-758.43999999999994</v>
      </c>
      <c r="E33" s="294">
        <v>-806.05000000000007</v>
      </c>
      <c r="F33" s="294">
        <v>-792.79</v>
      </c>
      <c r="G33" s="294">
        <v>-759.33</v>
      </c>
    </row>
    <row r="34" spans="2:7" s="468" customFormat="1" ht="10.5">
      <c r="B34" s="293" t="s">
        <v>240</v>
      </c>
      <c r="C34" s="294">
        <v>6.5</v>
      </c>
      <c r="D34" s="294">
        <v>-1.2900000000000063</v>
      </c>
      <c r="E34" s="294">
        <v>-18.069999999999993</v>
      </c>
      <c r="F34" s="294">
        <v>-13.920000000000002</v>
      </c>
      <c r="G34" s="294">
        <v>-8.2600000000000051</v>
      </c>
    </row>
    <row r="35" spans="2:7" s="468" customFormat="1" ht="10.5">
      <c r="B35" s="293" t="s">
        <v>241</v>
      </c>
      <c r="C35" s="294">
        <v>-434.18999999999994</v>
      </c>
      <c r="D35" s="294">
        <v>-303.76</v>
      </c>
      <c r="E35" s="294">
        <v>-474.39</v>
      </c>
      <c r="F35" s="294">
        <v>-484.26</v>
      </c>
      <c r="G35" s="294">
        <v>-334.35</v>
      </c>
    </row>
  </sheetData>
  <mergeCells count="5">
    <mergeCell ref="B1:H1"/>
    <mergeCell ref="B3:G3"/>
    <mergeCell ref="B30:B31"/>
    <mergeCell ref="C30:F30"/>
    <mergeCell ref="B5:G5"/>
  </mergeCells>
  <hyperlinks>
    <hyperlink ref="B1:C1" location="Cuprins_ro!B4" display="I. Balanța de plăți a Republicii Moldova în trimestrul I 2023 (date provizorii)" xr:uid="{50145367-9CEC-44C4-B9F4-213A26DF7146}"/>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16</vt:i4>
      </vt:variant>
    </vt:vector>
  </HeadingPairs>
  <TitlesOfParts>
    <vt:vector size="60" baseType="lpstr">
      <vt:lpstr>Cuprins_ro</vt:lpstr>
      <vt:lpstr>D1</vt:lpstr>
      <vt:lpstr>T1</vt:lpstr>
      <vt:lpstr>D2</vt:lpstr>
      <vt:lpstr>D3</vt:lpstr>
      <vt:lpstr>T2</vt:lpstr>
      <vt:lpstr>D4</vt:lpstr>
      <vt:lpstr>T3</vt:lpstr>
      <vt:lpstr>D5</vt:lpstr>
      <vt:lpstr>D6</vt:lpstr>
      <vt:lpstr>D7</vt:lpstr>
      <vt:lpstr>T4</vt:lpstr>
      <vt:lpstr>D8</vt:lpstr>
      <vt:lpstr>D9</vt:lpstr>
      <vt:lpstr>D10</vt:lpstr>
      <vt:lpstr>T5</vt:lpstr>
      <vt:lpstr>D11</vt:lpstr>
      <vt:lpstr>T6</vt:lpstr>
      <vt:lpstr>D12</vt:lpstr>
      <vt:lpstr>D13</vt:lpstr>
      <vt:lpstr>D14</vt:lpstr>
      <vt:lpstr>D15</vt:lpstr>
      <vt:lpstr>D16</vt:lpstr>
      <vt:lpstr>T7</vt:lpstr>
      <vt:lpstr>T8</vt:lpstr>
      <vt:lpstr>D17</vt:lpstr>
      <vt:lpstr>D18</vt:lpstr>
      <vt:lpstr>T9</vt:lpstr>
      <vt:lpstr>T10</vt:lpstr>
      <vt:lpstr>D19</vt:lpstr>
      <vt:lpstr>D20</vt:lpstr>
      <vt:lpstr>D21</vt:lpstr>
      <vt:lpstr>D22</vt:lpstr>
      <vt:lpstr>D23</vt:lpstr>
      <vt:lpstr>D24</vt:lpstr>
      <vt:lpstr>T11</vt:lpstr>
      <vt:lpstr>T12</vt:lpstr>
      <vt:lpstr>T13</vt:lpstr>
      <vt:lpstr>D25</vt:lpstr>
      <vt:lpstr>D26</vt:lpstr>
      <vt:lpstr>T14</vt:lpstr>
      <vt:lpstr>D27</vt:lpstr>
      <vt:lpstr>D28</vt:lpstr>
      <vt:lpstr>D29</vt:lpstr>
      <vt:lpstr>'T7'!_Hlk164784777</vt:lpstr>
      <vt:lpstr>'T3'!_Hlk82694268</vt:lpstr>
      <vt:lpstr>'D9'!_Ref127958692</vt:lpstr>
      <vt:lpstr>'D10'!_Ref127959271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'T14'!_Ref128037083</vt:lpstr>
      <vt:lpstr>'T11'!_Ref130801470</vt:lpstr>
      <vt:lpstr>'T9'!_Toc137040606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 Gonta</dc:creator>
  <cp:lastModifiedBy>DRS</cp:lastModifiedBy>
  <cp:lastPrinted>2024-02-14T08:50:45Z</cp:lastPrinted>
  <dcterms:created xsi:type="dcterms:W3CDTF">2015-06-05T18:17:20Z</dcterms:created>
  <dcterms:modified xsi:type="dcterms:W3CDTF">2024-06-28T11:22:05Z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ies>
</file>