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" windowWidth="20010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<sst xmlns="http://schemas.openxmlformats.org/spreadsheetml/2006/main" count="1263" uniqueCount="502">
  <si>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</si>
  <si>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</si>
  <si>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</si>
  <si>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</si>
  <si>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</si>
  <si>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</si>
  <si>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</si>
  <si>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</si>
  <si>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</si>
  <si>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</si>
  <si>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</si>
  <si>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</si>
  <si>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</si>
  <si>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</si>
  <si>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</si>
  <si>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</si>
  <si>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</si>
  <si>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</si>
  <si>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</si>
  <si>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</si>
  <si>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</si>
  <si>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</si>
  <si>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</si>
  <si>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</si>
  <si>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</si>
  <si>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</si>
  <si>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</si>
  <si>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</si>
  <si>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</si>
  <si>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</si>
  <si>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</si>
  <si>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</si>
  <si>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</si>
  <si>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</si>
  <si>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</si>
  <si>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</si>
  <si>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</si>
  <si>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</si>
  <si>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</si>
  <si>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</si>
  <si>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</si>
  <si>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</si>
  <si>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</si>
  <si>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</si>
  <si>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</si>
  <si>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</si>
  <si>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</si>
  <si>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</si>
  <si>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</si>
  <si>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pentru transformare (Ct), bunuri primite după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</si>
  <si>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</si>
  <si>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</si>
  <si>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</si>
  <si>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</si>
  <si>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</si>
  <si>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</si>
  <si>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-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</si>
  <si>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</si>
  <si>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</si>
  <si>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</si>
  <si>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</si>
  <si>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</si>
  <si>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</si>
  <si>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</si>
  <si>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(toate tipurile de transport)</t>
  </si>
  <si>
    <t xml:space="preserve">        Passenger</t>
  </si>
  <si>
    <t xml:space="preserve">        Пассажирский</t>
  </si>
  <si>
    <t xml:space="preserve">        Mărfuri (toate tipurile de transport)</t>
  </si>
  <si>
    <t xml:space="preserve">        Freight</t>
  </si>
  <si>
    <t xml:space="preserve">        Грузовой</t>
  </si>
  <si>
    <t xml:space="preserve">        Alte (toate tipurile de transport)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</si>
  <si>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</si>
  <si>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</si>
  <si>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</si>
  <si>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</si>
  <si>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</si>
  <si>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Mărfuri </t>
  </si>
  <si>
    <t xml:space="preserve">          Freight</t>
  </si>
  <si>
    <t xml:space="preserve">          Грузовой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</si>
  <si>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</si>
  <si>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</si>
  <si>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</si>
  <si>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</si>
  <si>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</si>
  <si>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</si>
  <si>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</si>
  <si>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</si>
  <si>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</si>
  <si>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</si>
  <si>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</si>
  <si>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</si>
  <si>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</si>
  <si>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</si>
  <si>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</si>
  <si>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</si>
  <si>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</si>
  <si>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</si>
  <si>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</si>
  <si>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</si>
  <si>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</si>
  <si>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</si>
  <si>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</si>
  <si>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</si>
  <si>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</si>
  <si>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</si>
  <si>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</si>
  <si>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Achiziţionarea de bunuri şi servicii de către lucrătorii de frontieră, sezonieri şi alţi lucrători temporari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</si>
  <si>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</si>
  <si>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</si>
  <si>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</si>
  <si>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</si>
  <si>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</si>
  <si>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</si>
  <si>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</si>
  <si>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</si>
  <si>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</si>
  <si>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</si>
  <si>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</si>
  <si>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</si>
  <si>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</si>
  <si>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</si>
  <si>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</si>
  <si>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</si>
  <si>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</si>
  <si>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</si>
  <si>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</si>
  <si>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</si>
  <si>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</si>
  <si>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</si>
  <si>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</si>
  <si>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</si>
  <si>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</si>
  <si>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</si>
  <si>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</si>
  <si>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</si>
  <si>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</si>
  <si>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</si>
  <si>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</si>
  <si>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</si>
  <si>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</si>
  <si>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</si>
  <si>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</si>
  <si>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</si>
  <si>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</si>
  <si>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</si>
  <si>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</si>
  <si>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</si>
  <si>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</si>
  <si>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</si>
  <si>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</si>
  <si>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  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</si>
  <si>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</si>
  <si>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</si>
  <si>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informaţionale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</si>
  <si>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</si>
  <si>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</si>
  <si>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</si>
  <si>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</si>
  <si>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</si>
  <si>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</si>
  <si>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</si>
  <si>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</si>
  <si>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</si>
  <si>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</si>
  <si>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</si>
  <si>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</si>
  <si>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</si>
  <si>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</si>
  <si>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</si>
  <si>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</si>
  <si>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</si>
  <si>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</si>
  <si>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</si>
  <si>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</si>
  <si>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</si>
  <si>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</si>
  <si>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</si>
  <si>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</si>
  <si>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</si>
  <si>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</si>
  <si>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</si>
  <si>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</si>
  <si>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</si>
  <si>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  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</si>
  <si>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</si>
  <si>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</si>
  <si>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</si>
  <si>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</si>
  <si>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</si>
  <si>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Compensare pentru muncă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</si>
  <si>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</si>
  <si>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</si>
  <si>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</si>
  <si>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</si>
  <si>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</si>
  <si>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</si>
  <si>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</si>
  <si>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</si>
  <si>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titluri de participare şi din participaţii în fonduri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</si>
  <si>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</si>
  <si>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</si>
  <si>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</si>
  <si>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</si>
  <si>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</si>
  <si>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</si>
  <si>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</si>
  <si>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</si>
  <si>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</si>
  <si>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</si>
  <si>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</si>
  <si>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</si>
  <si>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</si>
  <si>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</si>
  <si>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</si>
  <si>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</si>
  <si>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Venituri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</si>
  <si>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</si>
  <si>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</si>
  <si>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</si>
  <si>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</si>
  <si>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</si>
  <si>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</si>
  <si>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</si>
  <si>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</si>
  <si>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până la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</si>
  <si>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</si>
  <si>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</si>
  <si>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</si>
  <si>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</si>
  <si>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</si>
  <si>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</si>
  <si>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</si>
  <si>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titluri de participare fără participaţii în fonduri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</si>
  <si>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</si>
  <si>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</si>
  <si>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</si>
  <si>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</si>
  <si>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</si>
  <si>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</si>
  <si>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    informativ: dobânzi, până la SIFIM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</si>
  <si>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</si>
  <si>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</si>
  <si>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</si>
  <si>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</si>
  <si>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</si>
  <si>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</si>
  <si>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</si>
  <si>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</si>
  <si>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</si>
  <si>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</si>
  <si>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</si>
  <si>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</si>
  <si>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</si>
  <si>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</si>
  <si>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</si>
  <si>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</si>
  <si>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</si>
  <si>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</si>
  <si>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</si>
  <si>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</si>
  <si>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</si>
  <si>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</si>
  <si>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</si>
  <si>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</si>
  <si>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</si>
  <si>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</si>
  <si>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</si>
  <si>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</si>
  <si>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</si>
  <si>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</si>
  <si>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</si>
  <si>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</si>
  <si>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</si>
  <si>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</si>
  <si>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</si>
  <si>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</si>
  <si>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Societăți financiare, societăți nefinanciare, gospodăriile populației şi instituții fără scop lucrativ în serviciul gospodăriilor populației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</si>
  <si>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</si>
  <si>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</si>
  <si>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</si>
  <si>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</si>
  <si>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</si>
  <si>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</si>
  <si>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</si>
  <si>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</si>
  <si>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</si>
  <si>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</si>
  <si>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</si>
  <si>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</si>
  <si>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</si>
  <si>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</si>
  <si>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</si>
  <si>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</si>
  <si>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</si>
  <si>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Despagubiri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</si>
  <si>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</si>
  <si>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</si>
  <si>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</si>
  <si>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</si>
  <si>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</si>
  <si>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</si>
  <si>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</si>
  <si>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</si>
  <si>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</si>
  <si>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</si>
  <si>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</si>
  <si>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</si>
  <si>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</si>
  <si>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</si>
  <si>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</si>
  <si>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</si>
  <si>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</si>
  <si>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</si>
  <si>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</si>
  <si>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</si>
  <si>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</si>
  <si>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</si>
  <si>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</si>
  <si>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</si>
  <si>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</si>
  <si>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</si>
  <si>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</si>
  <si>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</si>
  <si>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</si>
  <si>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</si>
  <si>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</si>
  <si>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</si>
  <si>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Procurarea netă de active financiare</t>
  </si>
  <si>
    <t xml:space="preserve">    Net acquisition of financial assets</t>
  </si>
  <si>
    <t xml:space="preserve">    Чистое приобретение финансовых активов</t>
  </si>
  <si>
    <t xml:space="preserve">      Acţiuni şi participaţii în fonduri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</si>
  <si>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</si>
  <si>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</si>
  <si>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Acţiuni şi participaţii, altele decât reinvestirea veniturilor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</si>
  <si>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</si>
  <si>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</si>
  <si>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</si>
  <si>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</si>
  <si>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</si>
  <si>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datorie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</si>
  <si>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</si>
  <si>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</si>
  <si>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</si>
  <si>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</si>
  <si>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</si>
  <si>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</si>
  <si>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</si>
  <si>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</si>
  <si>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angajamente</t>
  </si>
  <si>
    <t xml:space="preserve">    Net incurrence of liabilities</t>
  </si>
  <si>
    <t xml:space="preserve">    Чистое принятие обязательств</t>
  </si>
  <si>
    <t xml:space="preserve">      Acţiuni şi participaţii în fonduri de investiţii </t>
  </si>
  <si>
    <t xml:space="preserve">         Инвестиции прямого инвестора в предприятия прямого инвестирования</t>
  </si>
  <si>
    <t xml:space="preserve">      Reinvestirea veniturilor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</si>
  <si>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</si>
  <si>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</si>
  <si>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</si>
  <si>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</si>
  <si>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</si>
  <si>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</si>
  <si>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</si>
  <si>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</si>
  <si>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fără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</si>
  <si>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</si>
  <si>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</si>
  <si>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Titluri de creanțe</t>
  </si>
  <si>
    <t xml:space="preserve">      Debt securities</t>
  </si>
  <si>
    <t xml:space="preserve">      Долговые ценные бумаги </t>
  </si>
  <si>
    <t xml:space="preserve">        Societăţi ce acceptă depozite, altele decât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</si>
  <si>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</si>
  <si>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</si>
  <si>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  Pe termen lung</t>
  </si>
  <si>
    <t xml:space="preserve">          Long-term</t>
  </si>
  <si>
    <t xml:space="preserve">          Долгосрочные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</si>
  <si>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</si>
  <si>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</si>
  <si>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</si>
  <si>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Titluri de angajamente</t>
  </si>
  <si>
    <t xml:space="preserve">  Derivate financiare (altele decât rezervele) şi opţiuni de procurare a acţiunilor de către angajaţi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</si>
  <si>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</si>
  <si>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</si>
  <si>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Societăţi ce acceptă depozite, altele decât banca centrală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</si>
  <si>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</si>
  <si>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</si>
  <si>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Societăţi ce acceptă depozite, altele decât banca centrală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</si>
  <si>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</si>
  <si>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</si>
  <si>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</si>
  <si>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</si>
  <si>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</si>
  <si>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</si>
  <si>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Valută şi depozite</t>
  </si>
  <si>
    <t xml:space="preserve">    Currency and deposits</t>
  </si>
  <si>
    <t xml:space="preserve">    Наличная валюта и депозиты </t>
  </si>
  <si>
    <t xml:space="preserve">      Procurarea netă de active financiare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</si>
  <si>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</si>
  <si>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</si>
  <si>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</si>
  <si>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</si>
  <si>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</si>
  <si>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</si>
  <si>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</si>
  <si>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</si>
  <si>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</si>
  <si>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</si>
  <si>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</si>
  <si>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angajamente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</si>
  <si>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</si>
  <si>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</si>
  <si>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</si>
  <si>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</si>
  <si>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</si>
  <si>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</si>
  <si>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</si>
  <si>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</si>
  <si>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</si>
  <si>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</si>
  <si>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</si>
  <si>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</si>
  <si>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</si>
  <si>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</si>
  <si>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</si>
  <si>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</si>
  <si>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</si>
  <si>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</si>
  <si>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</si>
  <si>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</si>
  <si>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</si>
  <si>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</si>
  <si>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</si>
  <si>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</si>
  <si>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</si>
  <si>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angajamente 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</si>
  <si>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</si>
  <si>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</si>
  <si>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</si>
  <si>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Active de rezervă</t>
  </si>
  <si>
    <t xml:space="preserve">  Reserve assets</t>
  </si>
  <si>
    <t xml:space="preserve">  Резервные активы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</si>
  <si>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</si>
  <si>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</si>
  <si>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</si>
  <si>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</si>
  <si>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</si>
  <si>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</si>
  <si>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Valută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</si>
  <si>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</si>
  <si>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</si>
  <si>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</si>
  <si>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</si>
  <si>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</si>
  <si>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</si>
  <si>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</si>
  <si>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</si>
  <si>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</si>
  <si>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</si>
  <si>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</si>
  <si>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creanţă 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</si>
  <si>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</si>
  <si>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</si>
  <si>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</si>
  <si>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</si>
  <si>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</si>
  <si>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</si>
  <si>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</si>
  <si>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</si>
  <si>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</si>
  <si>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</si>
  <si>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</si>
  <si>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</si>
  <si>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</si>
  <si>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</si>
  <si>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</si>
  <si>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</si>
  <si>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</si>
  <si>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</si>
  <si>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</si>
  <si>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</si>
  <si>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</si>
  <si>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</si>
  <si>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</si>
  <si>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</si>
  <si>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</si>
  <si>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</si>
  <si>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</si>
  <si>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</si>
  <si>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</si>
  <si>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</si>
  <si>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</si>
  <si>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</si>
  <si>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</si>
  <si>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</si>
  <si>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Raport: Balanţa de plăţi a Republicii Moldova (MBP6)</t>
  </si>
  <si>
    <t>Unitatea de măsură: milioane dolari SUA</t>
  </si>
  <si>
    <t>Q I
2014</t>
  </si>
  <si>
    <t>Q II
2014</t>
  </si>
  <si>
    <t>Q III
2014</t>
  </si>
  <si>
    <t>Q IV
2014</t>
  </si>
  <si>
    <t>Q I
2015</t>
  </si>
  <si>
    <t>Q II
2015</t>
  </si>
  <si>
    <t>Report: Balance of payments of the Republic of Moldova (BPM6)</t>
  </si>
  <si>
    <t>Unit of measure: US$ million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</si>
</sst>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#,##0.0000"/>
    <numFmt numFmtId="165" formatCode="##,##0.00"/>
    <numFmt numFmtId="166" formatCode="&quot;$&quot;#,##0_);[Red]\(&quot;$&quot;#,##0\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;[Red]\(#,##0\)"/>
    <numFmt numFmtId="173" formatCode="#,##0.0"/>
    <numFmt numFmtId="174" formatCode="#,##0.000"/>
    <numFmt numFmtId="175" formatCode="#,##0.0000"/>
    <numFmt numFmtId="176" formatCode="0.000_)"/>
    <numFmt numFmtId="177" formatCode="_-* #,##0.00_-;\-* #,##0.00_-;_-* &quot;-&quot;??_-;_-@_-"/>
    <numFmt numFmtId="178" formatCode="#,##0.0;\-#,##0.0;&quot;--&quot;"/>
    <numFmt numFmtId="179" formatCode="#,##0\ &quot;лв&quot;;\-#,##0\ &quot;лв&quot;"/>
    <numFmt numFmtId="180" formatCode="#."/>
    <numFmt numFmtId="181" formatCode="_-* #,##0.00\ [$€-1]_-;\-* #,##0.00\ [$€-1]_-;_-* &quot;-&quot;??\ [$€-1]_-"/>
    <numFmt numFmtId="182" formatCode="_-* #,##0.00[$€-1]_-;\-* #,##0.00[$€-1]_-;_-* &quot;-&quot;??[$€-1]_-"/>
    <numFmt numFmtId="183" formatCode="General_)"/>
    <numFmt numFmtId="184" formatCode="_-* #,##0\ _F_t_-;\-* #,##0\ _F_t_-;_-* &quot;-&quot;\ _F_t_-;_-@_-"/>
    <numFmt numFmtId="185" formatCode="_-* #,##0.00\ _F_t_-;\-* #,##0.00\ _F_t_-;_-* &quot;-&quot;??\ _F_t_-;_-@_-"/>
    <numFmt numFmtId="186" formatCode="0.0"/>
    <numFmt numFmtId="187" formatCode="#,##0\ &quot;Kč&quot;;\-#,##0\ &quot;Kč&quot;"/>
    <numFmt numFmtId="188" formatCode="_-* #,##0.00\ &quot;Kč&quot;_-;\-* #,##0.00\ &quot;Kč&quot;_-;_-* &quot;-&quot;??\ &quot;Kč&quot;_-;_-@_-"/>
    <numFmt numFmtId="189" formatCode="_(* #,##0_);_(* \(#,##0\);_(* &quot;-&quot;_);_(@_)"/>
    <numFmt numFmtId="190" formatCode="_(* #,##0.00_);_(* \(#,##0.00\);_(* &quot;-&quot;??_);_(@_)"/>
    <numFmt numFmtId="191" formatCode="_-* #,##0\ _F_-;\-* #,##0\ _F_-;_-* &quot;-&quot;\ _F_-;_-@_-"/>
    <numFmt numFmtId="192" formatCode="_-* #,##0.00\ _F_-;\-* #,##0.00\ _F_-;_-* &quot;-&quot;??\ _F_-;_-@_-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\ &quot;F&quot;_-;\-* #,##0\ &quot;F&quot;_-;_-* &quot;-&quot;\ &quot;F&quot;_-;_-@_-"/>
    <numFmt numFmtId="197" formatCode="_-* #,##0.00\ &quot;F&quot;_-;\-* #,##0.00\ &quot;F&quot;_-;_-* &quot;-&quot;??\ &quot;F&quot;_-;_-@_-"/>
    <numFmt numFmtId="198" formatCode="[&gt;=0.05]#,##0.0;[&lt;=-0.05]\-#,##0.0;?0.0"/>
    <numFmt numFmtId="199" formatCode="[&gt;=0.05]\(#,##0.0\);[&lt;=-0.05]\(\-#,##0.0\);\(\-\-\);\(@\)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#\ ##0.0"/>
    <numFmt numFmtId="207" formatCode="General\ \ \ \ \ \ "/>
    <numFmt numFmtId="208" formatCode="0.0\ \ \ \ \ \ \ \ "/>
    <numFmt numFmtId="209" formatCode="mmmm\ yyyy"/>
    <numFmt numFmtId="210" formatCode="_-* #,##0\ &quot;к.&quot;_-;\-* #,##0\ &quot;к.&quot;_-;_-* &quot;-&quot;\ &quot;к.&quot;_-;_-@_-"/>
    <numFmt numFmtId="211" formatCode="_-* #,##0.00\ &quot;к.&quot;_-;\-* #,##0.00\ &quot;к.&quot;_-;_-* &quot;-&quot;??\ &quot;к.&quot;_-;_-@_-"/>
    <numFmt numFmtId="212" formatCode="_-* #,##0\ _г_р_н_._-;\-* #,##0\ _г_р_н_._-;_-* &quot;-&quot;\ _г_р_н_._-;_-@_-"/>
    <numFmt numFmtId="213" formatCode="_-* #,##0.00\ _г_р_н_._-;\-* #,##0.00\ _г_р_н_._-;_-* &quot;-&quot;??\ _г_р_н_._-;_-@_-"/>
    <numFmt numFmtId="214" formatCode="_-* #,##0\ _к_._-;\-* #,##0\ _к_._-;_-* &quot;-&quot;\ _к_._-;_-@_-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9"/>
      <color indexed="8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0"/>
    </font>
    <font>
      <b/>
      <sz val="9"/>
      <color indexed="52"/>
      <name val="Times New Roman"/>
      <family val="2"/>
    </font>
    <font>
      <sz val="10"/>
      <name val="Arial CE"/>
      <family val="0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69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0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0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7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7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7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7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4" fillId="0" borderId="1">
      <alignment/>
      <protection hidden="1"/>
    </xf>
    <xf numFmtId="0" fontId="15" fillId="44" borderId="1" applyNumberFormat="0" applyFont="0" applyBorder="0" applyAlignment="0" applyProtection="0"/>
    <xf numFmtId="0" fontId="10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09" fillId="46" borderId="2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9" fillId="0" borderId="4" applyNumberFormat="0" applyFont="0" applyFill="0" applyAlignment="0" applyProtection="0"/>
    <xf numFmtId="0" fontId="110" fillId="47" borderId="5" applyNumberFormat="0" applyAlignment="0" applyProtection="0"/>
    <xf numFmtId="0" fontId="20" fillId="48" borderId="6" applyNumberFormat="0" applyAlignment="0" applyProtection="0"/>
    <xf numFmtId="0" fontId="20" fillId="48" borderId="6" applyNumberFormat="0" applyAlignment="0" applyProtection="0"/>
    <xf numFmtId="172" fontId="9" fillId="0" borderId="0">
      <alignment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73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74" fontId="21" fillId="49" borderId="7">
      <alignment horizontal="right" vertical="center" indent="1"/>
      <protection/>
    </xf>
    <xf numFmtId="175" fontId="21" fillId="49" borderId="7">
      <alignment horizontal="right" vertical="center" indent="1"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9" fillId="49" borderId="8">
      <alignment/>
      <protection/>
    </xf>
    <xf numFmtId="0" fontId="23" fillId="13" borderId="7">
      <alignment horizontal="center" vertical="center"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73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74" fontId="21" fillId="49" borderId="7">
      <alignment horizontal="right" vertical="center" indent="1"/>
      <protection/>
    </xf>
    <xf numFmtId="175" fontId="21" fillId="49" borderId="7">
      <alignment horizontal="right" vertical="center" indent="1"/>
      <protection/>
    </xf>
    <xf numFmtId="0" fontId="9" fillId="49" borderId="0">
      <alignment/>
      <protection/>
    </xf>
    <xf numFmtId="0" fontId="24" fillId="49" borderId="7">
      <alignment horizontal="left" vertical="center"/>
      <protection/>
    </xf>
    <xf numFmtId="0" fontId="24" fillId="49" borderId="9">
      <alignment vertical="center"/>
      <protection/>
    </xf>
    <xf numFmtId="0" fontId="25" fillId="49" borderId="10">
      <alignment vertical="center"/>
      <protection/>
    </xf>
    <xf numFmtId="0" fontId="24" fillId="49" borderId="7">
      <alignment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26" fillId="50" borderId="7">
      <alignment horizontal="left" vertical="center"/>
      <protection/>
    </xf>
    <xf numFmtId="0" fontId="26" fillId="50" borderId="7">
      <alignment horizontal="left" vertical="center"/>
      <protection/>
    </xf>
    <xf numFmtId="0" fontId="27" fillId="49" borderId="7">
      <alignment horizontal="left" vertical="center"/>
      <protection/>
    </xf>
    <xf numFmtId="0" fontId="28" fillId="49" borderId="8">
      <alignment/>
      <protection/>
    </xf>
    <xf numFmtId="0" fontId="23" fillId="44" borderId="7">
      <alignment horizontal="left" vertical="center"/>
      <protection/>
    </xf>
    <xf numFmtId="43" fontId="0" fillId="0" borderId="0" applyFont="0" applyFill="0" applyBorder="0" applyAlignment="0" applyProtection="0"/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4" fontId="30" fillId="0" borderId="0">
      <alignment horizontal="right" vertical="top"/>
      <protection/>
    </xf>
    <xf numFmtId="178" fontId="7" fillId="0" borderId="0">
      <alignment/>
      <protection/>
    </xf>
    <xf numFmtId="3" fontId="9" fillId="0" borderId="0" applyFill="0" applyBorder="0" applyAlignment="0" applyProtection="0"/>
    <xf numFmtId="0" fontId="31" fillId="0" borderId="0">
      <alignment/>
      <protection/>
    </xf>
    <xf numFmtId="3" fontId="3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9" fillId="0" borderId="0" applyFill="0" applyBorder="0" applyAlignment="0" applyProtection="0"/>
    <xf numFmtId="180" fontId="34" fillId="0" borderId="0">
      <alignment/>
      <protection locked="0"/>
    </xf>
    <xf numFmtId="0" fontId="1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36" fillId="0" borderId="0">
      <alignment/>
      <protection/>
    </xf>
    <xf numFmtId="0" fontId="1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38" fillId="0" borderId="0">
      <alignment/>
      <protection locked="0"/>
    </xf>
    <xf numFmtId="0" fontId="40" fillId="0" borderId="0">
      <alignment/>
      <protection/>
    </xf>
    <xf numFmtId="0" fontId="38" fillId="0" borderId="0">
      <alignment/>
      <protection locked="0"/>
    </xf>
    <xf numFmtId="0" fontId="38" fillId="0" borderId="0">
      <alignment/>
      <protection locked="0"/>
    </xf>
    <xf numFmtId="0" fontId="41" fillId="0" borderId="0">
      <alignment/>
      <protection/>
    </xf>
    <xf numFmtId="0" fontId="38" fillId="0" borderId="0">
      <alignment/>
      <protection locked="0"/>
    </xf>
    <xf numFmtId="0" fontId="38" fillId="0" borderId="0">
      <alignment/>
      <protection locked="0"/>
    </xf>
    <xf numFmtId="0" fontId="41" fillId="0" borderId="0">
      <alignment/>
      <protection/>
    </xf>
    <xf numFmtId="0" fontId="38" fillId="0" borderId="0">
      <alignment/>
      <protection locked="0"/>
    </xf>
    <xf numFmtId="0" fontId="39" fillId="0" borderId="0">
      <alignment/>
      <protection locked="0"/>
    </xf>
    <xf numFmtId="0" fontId="41" fillId="0" borderId="0">
      <alignment/>
      <protection/>
    </xf>
    <xf numFmtId="0" fontId="39" fillId="0" borderId="0">
      <alignment/>
      <protection locked="0"/>
    </xf>
    <xf numFmtId="3" fontId="1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9" fillId="0" borderId="0" applyFont="0" applyFill="0" applyBorder="0" applyAlignment="0" applyProtection="0"/>
    <xf numFmtId="180" fontId="34" fillId="0" borderId="0">
      <alignment/>
      <protection locked="0"/>
    </xf>
    <xf numFmtId="1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186" fontId="9" fillId="0" borderId="0" applyFill="0" applyBorder="0" applyAlignment="0" applyProtection="0"/>
    <xf numFmtId="0" fontId="41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1" fontId="43" fillId="0" borderId="0" applyNumberFormat="0" applyFill="0" applyBorder="0" applyAlignment="0" applyProtection="0"/>
    <xf numFmtId="0" fontId="112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37" fontId="7" fillId="0" borderId="0" applyNumberFormat="0" applyFont="0" applyFill="0">
      <alignment/>
      <protection/>
    </xf>
    <xf numFmtId="38" fontId="45" fillId="44" borderId="0" applyNumberFormat="0" applyBorder="0" applyAlignment="0" applyProtection="0"/>
    <xf numFmtId="0" fontId="113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114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15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49" fillId="0" borderId="0">
      <alignment/>
      <protection locked="0"/>
    </xf>
    <xf numFmtId="180" fontId="49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  <xf numFmtId="173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16" fillId="52" borderId="2" applyNumberFormat="0" applyAlignment="0" applyProtection="0"/>
    <xf numFmtId="10" fontId="45" fillId="49" borderId="7" applyNumberFormat="0" applyBorder="0" applyAlignment="0" applyProtection="0"/>
    <xf numFmtId="0" fontId="53" fillId="13" borderId="3" applyNumberFormat="0" applyAlignment="0" applyProtection="0"/>
    <xf numFmtId="0" fontId="53" fillId="13" borderId="3" applyNumberFormat="0" applyAlignment="0" applyProtection="0"/>
    <xf numFmtId="0" fontId="54" fillId="0" borderId="0" applyNumberFormat="0" applyFill="0" applyBorder="0" applyAlignment="0" applyProtection="0"/>
    <xf numFmtId="0" fontId="35" fillId="0" borderId="0">
      <alignment/>
      <protection/>
    </xf>
    <xf numFmtId="0" fontId="54" fillId="0" borderId="0" applyNumberFormat="0" applyFill="0" applyBorder="0" applyAlignment="0" applyProtection="0"/>
    <xf numFmtId="173" fontId="55" fillId="0" borderId="0">
      <alignment/>
      <protection/>
    </xf>
    <xf numFmtId="0" fontId="41" fillId="0" borderId="17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7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1">
      <alignment horizontal="left"/>
      <protection locked="0"/>
    </xf>
    <xf numFmtId="0" fontId="61" fillId="0" borderId="0" applyNumberForma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18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37" fontId="63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 vertical="top"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1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0" fontId="10" fillId="0" borderId="0">
      <alignment/>
      <protection/>
    </xf>
    <xf numFmtId="0" fontId="5" fillId="0" borderId="0">
      <alignment vertical="top"/>
      <protection/>
    </xf>
    <xf numFmtId="0" fontId="1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0" fillId="55" borderId="20" applyNumberFormat="0" applyFont="0" applyAlignment="0" applyProtection="0"/>
    <xf numFmtId="0" fontId="8" fillId="56" borderId="21" applyNumberFormat="0" applyFont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" fillId="56" borderId="21" applyNumberFormat="0" applyFont="0" applyAlignment="0" applyProtection="0"/>
    <xf numFmtId="0" fontId="8" fillId="56" borderId="21" applyNumberFormat="0" applyFont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190" fontId="68" fillId="0" borderId="0" applyFont="0" applyFill="0" applyBorder="0" applyAlignment="0" applyProtection="0"/>
    <xf numFmtId="199" fontId="69" fillId="0" borderId="0" applyFill="0" applyBorder="0" applyProtection="0">
      <alignment horizontal="right"/>
    </xf>
    <xf numFmtId="0" fontId="120" fillId="46" borderId="22" applyNumberFormat="0" applyAlignment="0" applyProtection="0"/>
    <xf numFmtId="0" fontId="70" fillId="44" borderId="23" applyNumberFormat="0" applyAlignment="0" applyProtection="0"/>
    <xf numFmtId="0" fontId="70" fillId="44" borderId="23" applyNumberFormat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19" fillId="0" borderId="0" applyFont="0" applyFill="0" applyBorder="0" applyAlignment="0" applyProtection="0"/>
    <xf numFmtId="205" fontId="7" fillId="0" borderId="0" applyFill="0" applyBorder="0" applyAlignment="0">
      <protection/>
    </xf>
    <xf numFmtId="0" fontId="3" fillId="0" borderId="0">
      <alignment/>
      <protection/>
    </xf>
    <xf numFmtId="0" fontId="71" fillId="0" borderId="1" applyNumberFormat="0" applyFill="0" applyBorder="0" applyAlignment="0" applyProtection="0"/>
    <xf numFmtId="186" fontId="72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5" fillId="0" borderId="0">
      <alignment vertical="top"/>
      <protection/>
    </xf>
    <xf numFmtId="0" fontId="9" fillId="0" borderId="0">
      <alignment/>
      <protection/>
    </xf>
    <xf numFmtId="166" fontId="10" fillId="0" borderId="0" applyFont="0" applyFill="0" applyBorder="0" applyAlignment="0" applyProtection="0"/>
    <xf numFmtId="0" fontId="36" fillId="0" borderId="0">
      <alignment/>
      <protection/>
    </xf>
    <xf numFmtId="0" fontId="9" fillId="0" borderId="0" applyNumberFormat="0">
      <alignment/>
      <protection/>
    </xf>
    <xf numFmtId="206" fontId="74" fillId="0" borderId="0" applyBorder="0">
      <alignment/>
      <protection/>
    </xf>
    <xf numFmtId="206" fontId="75" fillId="0" borderId="0" applyBorder="0">
      <alignment/>
      <protection/>
    </xf>
    <xf numFmtId="0" fontId="76" fillId="0" borderId="0" applyBorder="0">
      <alignment/>
      <protection/>
    </xf>
    <xf numFmtId="0" fontId="75" fillId="0" borderId="0" applyBorder="0">
      <alignment/>
      <protection/>
    </xf>
    <xf numFmtId="206" fontId="74" fillId="19" borderId="0" applyBorder="0">
      <alignment/>
      <protection/>
    </xf>
    <xf numFmtId="0" fontId="1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44" borderId="1">
      <alignment/>
      <protection/>
    </xf>
    <xf numFmtId="0" fontId="122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6" fillId="0" borderId="0">
      <alignment/>
      <protection/>
    </xf>
    <xf numFmtId="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" fillId="0" borderId="0">
      <alignment/>
      <protection/>
    </xf>
    <xf numFmtId="0" fontId="82" fillId="0" borderId="0">
      <alignment horizontal="left" wrapText="1"/>
      <protection/>
    </xf>
    <xf numFmtId="0" fontId="8" fillId="0" borderId="26" applyNumberFormat="0" applyFont="0" applyFill="0" applyBorder="0" applyAlignment="0" applyProtection="0"/>
    <xf numFmtId="207" fontId="3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08" fontId="8" fillId="0" borderId="0" applyNumberFormat="0" applyFont="0" applyFill="0" applyBorder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09" fontId="7" fillId="0" borderId="0">
      <alignment horizontal="right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43" borderId="0" applyNumberFormat="0" applyBorder="0" applyAlignment="0" applyProtection="0"/>
    <xf numFmtId="0" fontId="86" fillId="13" borderId="3" applyNumberFormat="0" applyAlignment="0" applyProtection="0"/>
    <xf numFmtId="0" fontId="87" fillId="44" borderId="23" applyNumberFormat="0" applyAlignment="0" applyProtection="0"/>
    <xf numFmtId="0" fontId="88" fillId="44" borderId="3" applyNumberFormat="0" applyAlignment="0" applyProtection="0"/>
    <xf numFmtId="0" fontId="89" fillId="0" borderId="0" applyProtection="0">
      <alignment/>
    </xf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90" fillId="0" borderId="12" applyNumberFormat="0" applyFill="0" applyAlignment="0" applyProtection="0"/>
    <xf numFmtId="0" fontId="91" fillId="0" borderId="14" applyNumberFormat="0" applyFill="0" applyAlignment="0" applyProtection="0"/>
    <xf numFmtId="0" fontId="92" fillId="0" borderId="1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Protection="0">
      <alignment/>
    </xf>
    <xf numFmtId="0" fontId="94" fillId="0" borderId="0" applyProtection="0">
      <alignment/>
    </xf>
    <xf numFmtId="0" fontId="95" fillId="0" borderId="25" applyNumberFormat="0" applyFill="0" applyAlignment="0" applyProtection="0"/>
    <xf numFmtId="0" fontId="89" fillId="0" borderId="27" applyProtection="0">
      <alignment/>
    </xf>
    <xf numFmtId="0" fontId="96" fillId="48" borderId="6" applyNumberFormat="0" applyAlignment="0" applyProtection="0"/>
    <xf numFmtId="0" fontId="77" fillId="0" borderId="0" applyNumberFormat="0" applyFill="0" applyBorder="0" applyAlignment="0" applyProtection="0"/>
    <xf numFmtId="0" fontId="97" fillId="54" borderId="0" applyNumberFormat="0" applyBorder="0" applyAlignment="0" applyProtection="0"/>
    <xf numFmtId="0" fontId="98" fillId="0" borderId="0">
      <alignment/>
      <protection/>
    </xf>
    <xf numFmtId="0" fontId="7" fillId="0" borderId="0">
      <alignment/>
      <protection/>
    </xf>
    <xf numFmtId="0" fontId="99" fillId="0" borderId="0" applyNumberFormat="0" applyFill="0" applyBorder="0" applyAlignment="0" applyProtection="0"/>
    <xf numFmtId="0" fontId="100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9" fillId="56" borderId="21" applyNumberFormat="0" applyFont="0" applyAlignment="0" applyProtection="0"/>
    <xf numFmtId="10" fontId="89" fillId="0" borderId="0" applyProtection="0">
      <alignment/>
    </xf>
    <xf numFmtId="0" fontId="102" fillId="0" borderId="19" applyNumberFormat="0" applyFill="0" applyAlignment="0" applyProtection="0"/>
    <xf numFmtId="0" fontId="89" fillId="0" borderId="0">
      <alignment/>
      <protection/>
    </xf>
    <xf numFmtId="0" fontId="103" fillId="0" borderId="0" applyNumberFormat="0" applyFill="0" applyBorder="0" applyAlignment="0" applyProtection="0"/>
    <xf numFmtId="212" fontId="104" fillId="0" borderId="0" applyFont="0" applyFill="0" applyBorder="0" applyAlignment="0" applyProtection="0"/>
    <xf numFmtId="213" fontId="10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89" fillId="0" borderId="0" applyProtection="0">
      <alignment/>
    </xf>
    <xf numFmtId="214" fontId="7" fillId="0" borderId="0" applyFont="0" applyFill="0" applyBorder="0" applyAlignment="0" applyProtection="0"/>
    <xf numFmtId="213" fontId="104" fillId="0" borderId="0" applyFont="0" applyFill="0" applyBorder="0" applyAlignment="0" applyProtection="0"/>
    <xf numFmtId="0" fontId="106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362" applyFont="1" applyFill="1">
      <alignment/>
      <protection/>
    </xf>
    <xf numFmtId="0" fontId="3" fillId="0" borderId="0" xfId="362" applyFont="1" applyFill="1">
      <alignment/>
      <protection/>
    </xf>
    <xf numFmtId="0" fontId="4" fillId="0" borderId="0" xfId="362" applyFont="1" applyFill="1" applyAlignment="1">
      <alignment horizontal="right"/>
      <protection/>
    </xf>
    <xf numFmtId="0" fontId="4" fillId="0" borderId="7" xfId="362" applyFont="1" applyFill="1" applyBorder="1">
      <alignment/>
      <protection/>
    </xf>
    <xf numFmtId="164" fontId="4" fillId="0" borderId="7" xfId="362" applyNumberFormat="1" applyFont="1" applyFill="1" applyBorder="1" applyAlignment="1" applyProtection="1">
      <alignment horizontal="center" vertical="top" wrapText="1"/>
      <protection/>
    </xf>
    <xf numFmtId="2" fontId="4" fillId="0" borderId="7" xfId="356" applyNumberFormat="1" applyFont="1" applyFill="1" applyBorder="1" applyAlignment="1">
      <alignment horizontal="left" vertical="top" wrapText="1"/>
      <protection/>
    </xf>
    <xf numFmtId="165" fontId="4" fillId="0" borderId="7" xfId="362" applyNumberFormat="1" applyFont="1" applyFill="1" applyBorder="1" applyAlignment="1" applyProtection="1">
      <alignment horizontal="right" vertical="top"/>
      <protection locked="0"/>
    </xf>
    <xf numFmtId="165" fontId="4" fillId="57" borderId="7" xfId="362" applyNumberFormat="1" applyFont="1" applyFill="1" applyBorder="1" applyAlignment="1" applyProtection="1">
      <alignment horizontal="right" vertical="top"/>
      <protection locked="0"/>
    </xf>
    <xf numFmtId="2" fontId="3" fillId="0" borderId="7" xfId="356" applyNumberFormat="1" applyFont="1" applyFill="1" applyBorder="1" applyAlignment="1">
      <alignment horizontal="left" vertical="top" wrapText="1"/>
      <protection/>
    </xf>
    <xf numFmtId="165" fontId="3" fillId="0" borderId="7" xfId="362" applyNumberFormat="1" applyFont="1" applyFill="1" applyBorder="1" applyAlignment="1" applyProtection="1">
      <alignment horizontal="right" vertical="top"/>
      <protection locked="0"/>
    </xf>
    <xf numFmtId="165" fontId="3" fillId="57" borderId="7" xfId="362" applyNumberFormat="1" applyFont="1" applyFill="1" applyBorder="1" applyAlignment="1">
      <alignment horizontal="right" vertical="top"/>
      <protection/>
    </xf>
    <xf numFmtId="0" fontId="4" fillId="0" borderId="0" xfId="362" applyFont="1" applyFill="1">
      <alignment/>
      <protection/>
    </xf>
    <xf numFmtId="165" fontId="3" fillId="57" borderId="7" xfId="362" applyNumberFormat="1" applyFont="1" applyFill="1" applyBorder="1" applyAlignment="1" applyProtection="1">
      <alignment horizontal="right" vertical="top"/>
      <protection locked="0"/>
    </xf>
    <xf numFmtId="165" fontId="3" fillId="0" borderId="7" xfId="362" applyNumberFormat="1" applyFont="1" applyFill="1" applyBorder="1" applyAlignment="1" applyProtection="1">
      <alignment horizontal="right" vertical="center"/>
      <protection locked="0"/>
    </xf>
    <xf numFmtId="165" fontId="3" fillId="57" borderId="7" xfId="362" applyNumberFormat="1" applyFont="1" applyFill="1" applyBorder="1" applyAlignment="1" applyProtection="1">
      <alignment horizontal="right" vertical="center"/>
      <protection locked="0"/>
    </xf>
    <xf numFmtId="0" fontId="3" fillId="0" borderId="7" xfId="556" applyFont="1" applyFill="1" applyBorder="1" applyAlignment="1">
      <alignment horizontal="left" vertical="top" wrapText="1"/>
      <protection/>
    </xf>
    <xf numFmtId="0" fontId="3" fillId="0" borderId="7" xfId="556" applyFont="1" applyFill="1" applyBorder="1" applyAlignment="1" applyProtection="1">
      <alignment horizontal="left" vertical="top" wrapText="1"/>
      <protection/>
    </xf>
    <xf numFmtId="0" fontId="4" fillId="0" borderId="7" xfId="556" applyFont="1" applyFill="1" applyBorder="1" applyAlignment="1">
      <alignment horizontal="left" vertical="top" wrapText="1"/>
      <protection/>
    </xf>
    <xf numFmtId="0" fontId="7" fillId="0" borderId="7" xfId="386" applyFont="1" applyFill="1" applyBorder="1" applyAlignment="1" applyProtection="1">
      <alignment horizontal="left" vertical="top" wrapText="1"/>
      <protection/>
    </xf>
    <xf numFmtId="164" fontId="3" fillId="0" borderId="7" xfId="362" applyNumberFormat="1" applyFont="1" applyFill="1" applyBorder="1" applyAlignment="1" applyProtection="1">
      <alignment horizontal="right" vertical="top"/>
      <protection locked="0"/>
    </xf>
    <xf numFmtId="0" fontId="4" fillId="0" borderId="7" xfId="356" applyFont="1" applyFill="1" applyBorder="1" applyAlignment="1">
      <alignment horizontal="left" vertical="top" wrapText="1"/>
      <protection/>
    </xf>
    <xf numFmtId="2" fontId="3" fillId="0" borderId="0" xfId="362" applyNumberFormat="1" applyFont="1" applyFill="1">
      <alignment/>
      <protection/>
    </xf>
    <xf numFmtId="0" fontId="3" fillId="0" borderId="7" xfId="356" applyFont="1" applyFill="1" applyBorder="1" applyAlignment="1">
      <alignment horizontal="left" vertical="top" wrapText="1"/>
      <protection/>
    </xf>
    <xf numFmtId="0" fontId="3" fillId="0" borderId="7" xfId="362" applyFont="1" applyFill="1" applyBorder="1" applyAlignment="1">
      <alignment horizontal="right" vertical="top"/>
      <protection/>
    </xf>
    <xf numFmtId="0" fontId="3" fillId="0" borderId="7" xfId="360" applyFont="1" applyFill="1" applyBorder="1" applyAlignment="1">
      <alignment horizontal="left" vertical="top" wrapText="1"/>
      <protection/>
    </xf>
    <xf numFmtId="0" fontId="3" fillId="57" borderId="7" xfId="362" applyFont="1" applyFill="1" applyBorder="1" applyAlignment="1">
      <alignment horizontal="right" vertical="top"/>
      <protection/>
    </xf>
    <xf numFmtId="165" fontId="7" fillId="0" borderId="7" xfId="362" applyNumberFormat="1" applyFont="1" applyFill="1" applyBorder="1" applyAlignment="1" applyProtection="1">
      <alignment horizontal="right"/>
      <protection locked="0"/>
    </xf>
    <xf numFmtId="165" fontId="7" fillId="0" borderId="7" xfId="362" applyNumberFormat="1" applyFont="1" applyFill="1" applyBorder="1" applyProtection="1">
      <alignment/>
      <protection locked="0"/>
    </xf>
    <xf numFmtId="4" fontId="3" fillId="0" borderId="7" xfId="359" applyNumberFormat="1" applyFont="1" applyFill="1" applyBorder="1" applyAlignment="1" applyProtection="1">
      <alignment horizontal="left" vertical="top" wrapText="1"/>
      <protection/>
    </xf>
    <xf numFmtId="165" fontId="3" fillId="0" borderId="0" xfId="362" applyNumberFormat="1" applyFont="1" applyFill="1">
      <alignment/>
      <protection/>
    </xf>
    <xf numFmtId="165" fontId="4" fillId="57" borderId="7" xfId="362" applyNumberFormat="1" applyFont="1" applyFill="1" applyBorder="1" applyAlignment="1">
      <alignment horizontal="right" vertical="top"/>
      <protection/>
    </xf>
    <xf numFmtId="0" fontId="4" fillId="0" borderId="0" xfId="356" applyFont="1" applyFill="1" applyBorder="1" applyAlignment="1">
      <alignment horizontal="left" vertical="top" wrapText="1"/>
      <protection/>
    </xf>
    <xf numFmtId="2" fontId="4" fillId="0" borderId="0" xfId="356" applyNumberFormat="1" applyFont="1" applyFill="1" applyBorder="1" applyAlignment="1">
      <alignment horizontal="left" vertical="top" wrapText="1"/>
      <protection/>
    </xf>
    <xf numFmtId="165" fontId="4" fillId="0" borderId="0" xfId="362" applyNumberFormat="1" applyFont="1" applyFill="1" applyAlignment="1" applyProtection="1">
      <alignment horizontal="right" vertical="top"/>
      <protection locked="0"/>
    </xf>
    <xf numFmtId="165" fontId="3" fillId="0" borderId="0" xfId="362" applyNumberFormat="1" applyFont="1" applyFill="1" applyAlignment="1">
      <alignment horizontal="right" vertical="top"/>
      <protection/>
    </xf>
    <xf numFmtId="0" fontId="3" fillId="0" borderId="0" xfId="362" applyFont="1" applyFill="1" applyAlignment="1">
      <alignment horizontal="right" vertical="top"/>
      <protection/>
    </xf>
    <xf numFmtId="2" fontId="4" fillId="0" borderId="28" xfId="356" applyNumberFormat="1" applyFont="1" applyFill="1" applyBorder="1" applyAlignment="1">
      <alignment horizontal="left" vertical="top" wrapText="1"/>
      <protection/>
    </xf>
    <xf numFmtId="165" fontId="4" fillId="58" borderId="7" xfId="362" applyNumberFormat="1" applyFont="1" applyFill="1" applyBorder="1" applyAlignment="1" applyProtection="1">
      <alignment horizontal="right" vertical="top"/>
      <protection locked="0"/>
    </xf>
    <xf numFmtId="2" fontId="3" fillId="0" borderId="28" xfId="356" applyNumberFormat="1" applyFont="1" applyFill="1" applyBorder="1" applyAlignment="1">
      <alignment horizontal="left" vertical="top" wrapText="1"/>
      <protection/>
    </xf>
    <xf numFmtId="165" fontId="3" fillId="58" borderId="7" xfId="362" applyNumberFormat="1" applyFont="1" applyFill="1" applyBorder="1" applyAlignment="1" applyProtection="1">
      <alignment horizontal="right" vertical="top"/>
      <protection locked="0"/>
    </xf>
    <xf numFmtId="165" fontId="3" fillId="58" borderId="7" xfId="362" applyNumberFormat="1" applyFont="1" applyFill="1" applyBorder="1" applyAlignment="1">
      <alignment horizontal="right" vertical="top"/>
      <protection/>
    </xf>
    <xf numFmtId="165" fontId="3" fillId="0" borderId="0" xfId="362" applyNumberFormat="1" applyFont="1" applyFill="1" applyProtection="1">
      <alignment/>
      <protection locked="0"/>
    </xf>
    <xf numFmtId="164" fontId="3" fillId="0" borderId="0" xfId="362" applyNumberFormat="1" applyFont="1" applyFill="1" applyProtection="1">
      <alignment/>
      <protection locked="0"/>
    </xf>
    <xf numFmtId="0" fontId="4" fillId="57" borderId="7" xfId="362" applyFont="1" applyFill="1" applyBorder="1" applyAlignment="1">
      <alignment horizontal="center" vertical="center"/>
      <protection/>
    </xf>
  </cellXfs>
  <cellStyles count="689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2" xfId="219"/>
    <cellStyle name="Comma 3" xfId="220"/>
    <cellStyle name="Comma(3)" xfId="221"/>
    <cellStyle name="Comma[mine]" xfId="222"/>
    <cellStyle name="Comma0" xfId="223"/>
    <cellStyle name="Comma0 - Style3" xfId="224"/>
    <cellStyle name="Comma0_040902bgr_bop_active" xfId="225"/>
    <cellStyle name="Curren - Style3" xfId="226"/>
    <cellStyle name="Curren - Style4" xfId="227"/>
    <cellStyle name="Currency" xfId="228"/>
    <cellStyle name="Currency [0]" xfId="229"/>
    <cellStyle name="Currency0" xfId="230"/>
    <cellStyle name="Date" xfId="231"/>
    <cellStyle name="Datum" xfId="232"/>
    <cellStyle name="Dezimal [0]_laroux" xfId="233"/>
    <cellStyle name="Dezimal_laroux" xfId="234"/>
    <cellStyle name="Euro" xfId="235"/>
    <cellStyle name="Euro 2" xfId="236"/>
    <cellStyle name="Euro 2 2" xfId="237"/>
    <cellStyle name="Euro 3" xfId="238"/>
    <cellStyle name="Euro_anexe_mbp6-tr.4_CC_CF" xfId="239"/>
    <cellStyle name="Excel.Chart" xfId="240"/>
    <cellStyle name="Explanatory Text" xfId="241"/>
    <cellStyle name="Explanatory Text 2" xfId="242"/>
    <cellStyle name="Explanatory Text 2 2" xfId="243"/>
    <cellStyle name="Ezres [0]_10mell99" xfId="244"/>
    <cellStyle name="Ezres_10mell99" xfId="245"/>
    <cellStyle name="F2" xfId="246"/>
    <cellStyle name="F3" xfId="247"/>
    <cellStyle name="F4" xfId="248"/>
    <cellStyle name="F5" xfId="249"/>
    <cellStyle name="F5 - Style8" xfId="250"/>
    <cellStyle name="F5_DMSDR1S-#4052264-v1-MDA-October 2009-MEFP-Tables" xfId="251"/>
    <cellStyle name="F6" xfId="252"/>
    <cellStyle name="F6 - Style5" xfId="253"/>
    <cellStyle name="F6_DMSDR1S-#4052264-v1-MDA-October 2009-MEFP-Tables" xfId="254"/>
    <cellStyle name="F7" xfId="255"/>
    <cellStyle name="F7 - Style7" xfId="256"/>
    <cellStyle name="F7_DMSDR1S-#4052264-v1-MDA-October 2009-MEFP-Tables" xfId="257"/>
    <cellStyle name="F8" xfId="258"/>
    <cellStyle name="F8 - Style6" xfId="259"/>
    <cellStyle name="F8_DMSDR1S-#4052264-v1-MDA-October 2009-MEFP-Tables" xfId="260"/>
    <cellStyle name="Finanční0" xfId="261"/>
    <cellStyle name="Finanení0" xfId="262"/>
    <cellStyle name="Finanèní0" xfId="263"/>
    <cellStyle name="Fixed" xfId="264"/>
    <cellStyle name="Fixed (0)" xfId="265"/>
    <cellStyle name="Fixed (1)" xfId="266"/>
    <cellStyle name="Fixed (2)" xfId="267"/>
    <cellStyle name="Fixed_BGR_Prices" xfId="268"/>
    <cellStyle name="fixed0 - Style4" xfId="269"/>
    <cellStyle name="Fixed1 - Style1" xfId="270"/>
    <cellStyle name="Fixed1 - Style2" xfId="271"/>
    <cellStyle name="Fixed2 - Style2" xfId="272"/>
    <cellStyle name="Footnote" xfId="273"/>
    <cellStyle name="Good" xfId="274"/>
    <cellStyle name="Good 2" xfId="275"/>
    <cellStyle name="Good 2 2" xfId="276"/>
    <cellStyle name="GOVDATA" xfId="277"/>
    <cellStyle name="Grey" xfId="278"/>
    <cellStyle name="Heading 1" xfId="279"/>
    <cellStyle name="Heading 1 2" xfId="280"/>
    <cellStyle name="Heading 1 2 2" xfId="281"/>
    <cellStyle name="Heading 2" xfId="282"/>
    <cellStyle name="Heading 2 2" xfId="283"/>
    <cellStyle name="Heading 2 2 2" xfId="284"/>
    <cellStyle name="Heading 3" xfId="285"/>
    <cellStyle name="Heading 3 2" xfId="286"/>
    <cellStyle name="Heading 3 2 2" xfId="287"/>
    <cellStyle name="Heading 4" xfId="288"/>
    <cellStyle name="Heading 4 2" xfId="289"/>
    <cellStyle name="Heading 4 2 2" xfId="290"/>
    <cellStyle name="Heading1" xfId="291"/>
    <cellStyle name="Heading2" xfId="292"/>
    <cellStyle name="Hiperhivatkozás" xfId="293"/>
    <cellStyle name="Hipervínculo_IIF" xfId="294"/>
    <cellStyle name="Iau?iue_Eeno1" xfId="295"/>
    <cellStyle name="imf-one decimal" xfId="296"/>
    <cellStyle name="imf-one decimal 2" xfId="297"/>
    <cellStyle name="imf-one decimal 3" xfId="298"/>
    <cellStyle name="imf-one decimal 4" xfId="299"/>
    <cellStyle name="imf-one decimal 5" xfId="300"/>
    <cellStyle name="imf-zero decimal" xfId="301"/>
    <cellStyle name="imf-zero decimal 2" xfId="302"/>
    <cellStyle name="imf-zero decimal 3" xfId="303"/>
    <cellStyle name="imf-zero decimal 4" xfId="304"/>
    <cellStyle name="imf-zero decimal 5" xfId="305"/>
    <cellStyle name="Input" xfId="306"/>
    <cellStyle name="Input [yellow]" xfId="307"/>
    <cellStyle name="Input 2" xfId="308"/>
    <cellStyle name="Input 2 2" xfId="309"/>
    <cellStyle name="Ioe?uaaaoayny aeia?nnueea" xfId="310"/>
    <cellStyle name="Îáû÷íûé_AMD" xfId="311"/>
    <cellStyle name="Îòêðûâàâøàÿñÿ ãèïåðññûëêà" xfId="312"/>
    <cellStyle name="Label" xfId="313"/>
    <cellStyle name="leftli - Style3" xfId="314"/>
    <cellStyle name="Lien hypertexte" xfId="315"/>
    <cellStyle name="Lien hypertexte visité" xfId="316"/>
    <cellStyle name="Lien hypertexte_CivMon" xfId="317"/>
    <cellStyle name="Linked Cell" xfId="318"/>
    <cellStyle name="Linked Cell 2" xfId="319"/>
    <cellStyle name="Linked Cell 2 2" xfId="320"/>
    <cellStyle name="MacroCode" xfId="321"/>
    <cellStyle name="Már látott hiperhivatkozás" xfId="322"/>
    <cellStyle name="Měna0" xfId="323"/>
    <cellStyle name="měny_DEFLÁTORY  3q 1998" xfId="324"/>
    <cellStyle name="Millares [0]_11.1.3. bis" xfId="325"/>
    <cellStyle name="Millares_11.1.3. bis" xfId="326"/>
    <cellStyle name="Milliers [0]_Annexe vf.xls Graphique 1" xfId="327"/>
    <cellStyle name="Milliers_Annexe vf.xls Graphique 1" xfId="328"/>
    <cellStyle name="Mina0" xfId="329"/>
    <cellStyle name="Mìna0" xfId="330"/>
    <cellStyle name="Moneda [0]_11.1.3. bis" xfId="331"/>
    <cellStyle name="Moneda_11.1.3. bis" xfId="332"/>
    <cellStyle name="Monétaire [0]_Annexe vf.xls Graphique 1" xfId="333"/>
    <cellStyle name="Monétaire_Annexe vf.xls Graphique 1" xfId="334"/>
    <cellStyle name="Navadno_Slo" xfId="335"/>
    <cellStyle name="Nedefinován" xfId="336"/>
    <cellStyle name="Neutral" xfId="337"/>
    <cellStyle name="Neutral 2" xfId="338"/>
    <cellStyle name="Neutral 2 2" xfId="339"/>
    <cellStyle name="no dec" xfId="340"/>
    <cellStyle name="No-definido" xfId="341"/>
    <cellStyle name="Non défini" xfId="342"/>
    <cellStyle name="Normaali_CENTRAL" xfId="343"/>
    <cellStyle name="Normal - Modelo1" xfId="344"/>
    <cellStyle name="Normal - Style1" xfId="345"/>
    <cellStyle name="Normal - Style2" xfId="346"/>
    <cellStyle name="Normal - Style3" xfId="347"/>
    <cellStyle name="Normal - Style5" xfId="348"/>
    <cellStyle name="Normal - Style6" xfId="349"/>
    <cellStyle name="Normal - Style7" xfId="350"/>
    <cellStyle name="Normal - Style8" xfId="351"/>
    <cellStyle name="Normal 10" xfId="352"/>
    <cellStyle name="Normal 10 2" xfId="353"/>
    <cellStyle name="Normal 10 3" xfId="354"/>
    <cellStyle name="Normal 100" xfId="355"/>
    <cellStyle name="Normal 101" xfId="356"/>
    <cellStyle name="Normal 101 2" xfId="357"/>
    <cellStyle name="Normal 101 3" xfId="358"/>
    <cellStyle name="Normal 102" xfId="359"/>
    <cellStyle name="Normal 102 2" xfId="360"/>
    <cellStyle name="Normal 102 3" xfId="361"/>
    <cellStyle name="Normal 103" xfId="362"/>
    <cellStyle name="Normal 103 2" xfId="363"/>
    <cellStyle name="Normal 11" xfId="364"/>
    <cellStyle name="Normal 11 2" xfId="365"/>
    <cellStyle name="Normal 11 2 2" xfId="366"/>
    <cellStyle name="Normal 11 3" xfId="367"/>
    <cellStyle name="Normal 11_Anexe_BP_tr.II 2013_23.09.2013" xfId="368"/>
    <cellStyle name="Normal 12" xfId="369"/>
    <cellStyle name="Normal 12 2" xfId="370"/>
    <cellStyle name="Normal 12 2 2" xfId="371"/>
    <cellStyle name="Normal 13" xfId="372"/>
    <cellStyle name="Normal 13 2" xfId="373"/>
    <cellStyle name="Normal 13 3" xfId="374"/>
    <cellStyle name="Normal 14" xfId="375"/>
    <cellStyle name="Normal 14 2" xfId="376"/>
    <cellStyle name="Normal 15" xfId="377"/>
    <cellStyle name="Normal 15 2" xfId="378"/>
    <cellStyle name="Normal 16" xfId="379"/>
    <cellStyle name="Normal 16 2" xfId="380"/>
    <cellStyle name="Normal 17" xfId="381"/>
    <cellStyle name="Normal 17 2" xfId="382"/>
    <cellStyle name="Normal 18" xfId="383"/>
    <cellStyle name="Normal 18 2" xfId="384"/>
    <cellStyle name="Normal 19" xfId="385"/>
    <cellStyle name="Normal 2" xfId="386"/>
    <cellStyle name="Normal 2 2" xfId="387"/>
    <cellStyle name="Normal 2 2 2" xfId="388"/>
    <cellStyle name="Normal 2 2 3" xfId="389"/>
    <cellStyle name="Normal 2 3" xfId="390"/>
    <cellStyle name="Normal 2 3 2" xfId="391"/>
    <cellStyle name="Normal 2 3 2 2" xfId="392"/>
    <cellStyle name="Normal 2 3 2 3" xfId="393"/>
    <cellStyle name="Normal 2 3 3" xfId="394"/>
    <cellStyle name="Normal 2 3 4" xfId="395"/>
    <cellStyle name="Normal 2 3_Anexa-DE-3-2013" xfId="396"/>
    <cellStyle name="Normal 2 4" xfId="397"/>
    <cellStyle name="Normal 2 4 2" xfId="398"/>
    <cellStyle name="Normal 2 5" xfId="399"/>
    <cellStyle name="Normal 2 6" xfId="400"/>
    <cellStyle name="Normal 2 7" xfId="401"/>
    <cellStyle name="Normal 2 8" xfId="402"/>
    <cellStyle name="Normal 2_2_tr_curente_2012_2011_2" xfId="403"/>
    <cellStyle name="Normal 20" xfId="404"/>
    <cellStyle name="Normal 21" xfId="405"/>
    <cellStyle name="Normal 22" xfId="406"/>
    <cellStyle name="Normal 23" xfId="407"/>
    <cellStyle name="Normal 24" xfId="408"/>
    <cellStyle name="Normal 25" xfId="409"/>
    <cellStyle name="Normal 26" xfId="410"/>
    <cellStyle name="Normal 27" xfId="411"/>
    <cellStyle name="Normal 28" xfId="412"/>
    <cellStyle name="Normal 29" xfId="413"/>
    <cellStyle name="Normal 3" xfId="414"/>
    <cellStyle name="Normal 3 2" xfId="415"/>
    <cellStyle name="Normal 3 2 2" xfId="416"/>
    <cellStyle name="Normal 3 2 3" xfId="417"/>
    <cellStyle name="Normal 3 2 3 2" xfId="418"/>
    <cellStyle name="Normal 3 2 4" xfId="419"/>
    <cellStyle name="Normal 3 2_Anexa-DE-3-2013" xfId="420"/>
    <cellStyle name="Normal 3 3" xfId="421"/>
    <cellStyle name="Normal 3 4" xfId="422"/>
    <cellStyle name="Normal 3 5" xfId="423"/>
    <cellStyle name="Normal 3 6" xfId="424"/>
    <cellStyle name="Normal 3 7" xfId="425"/>
    <cellStyle name="Normal 3_Anexa-DE-3-2013" xfId="426"/>
    <cellStyle name="Normal 30" xfId="427"/>
    <cellStyle name="Normal 31" xfId="428"/>
    <cellStyle name="Normal 32" xfId="429"/>
    <cellStyle name="Normal 33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3 3" xfId="442"/>
    <cellStyle name="Normal 4 3 3 2" xfId="443"/>
    <cellStyle name="Normal 4 3 3 3" xfId="444"/>
    <cellStyle name="Normal 4 3 4" xfId="445"/>
    <cellStyle name="Normal 4 3_anexe_mbp6-tr.3" xfId="446"/>
    <cellStyle name="Normal 4 4" xfId="447"/>
    <cellStyle name="Normal 4 5" xfId="448"/>
    <cellStyle name="Normal 4_anexe_mbp6-tr.4_CC_CF" xfId="449"/>
    <cellStyle name="Normal 40" xfId="450"/>
    <cellStyle name="Normal 41" xfId="451"/>
    <cellStyle name="Normal 42" xfId="452"/>
    <cellStyle name="Normal 43" xfId="453"/>
    <cellStyle name="Normal 44" xfId="454"/>
    <cellStyle name="Normal 45" xfId="455"/>
    <cellStyle name="Normal 46" xfId="456"/>
    <cellStyle name="Normal 47" xfId="457"/>
    <cellStyle name="Normal 48" xfId="458"/>
    <cellStyle name="Normal 49" xfId="459"/>
    <cellStyle name="Normal 5" xfId="460"/>
    <cellStyle name="Normal 5 2" xfId="461"/>
    <cellStyle name="Normal 5 3" xfId="462"/>
    <cellStyle name="Normal 5 4" xfId="463"/>
    <cellStyle name="Normal 5_Anexa-DE-3-2013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 3" xfId="477"/>
    <cellStyle name="Normal 6 4" xfId="478"/>
    <cellStyle name="Normal 6 5" xfId="479"/>
    <cellStyle name="Normal 6_Anexa-DE-3-2013" xfId="480"/>
    <cellStyle name="Normal 60" xfId="481"/>
    <cellStyle name="Normal 61" xfId="482"/>
    <cellStyle name="Normal 62" xfId="483"/>
    <cellStyle name="Normal 63" xfId="484"/>
    <cellStyle name="Normal 64" xfId="485"/>
    <cellStyle name="Normal 65" xfId="486"/>
    <cellStyle name="Normal 66" xfId="487"/>
    <cellStyle name="Normal 67" xfId="488"/>
    <cellStyle name="Normal 68" xfId="489"/>
    <cellStyle name="Normal 69" xfId="490"/>
    <cellStyle name="Normal 7" xfId="491"/>
    <cellStyle name="Normal 7 2" xfId="492"/>
    <cellStyle name="Normal 7 2 2" xfId="493"/>
    <cellStyle name="Normal 7 3" xfId="494"/>
    <cellStyle name="Normal 7_anexe_mbp6-tr.4_CC_CF" xfId="495"/>
    <cellStyle name="Normal 70" xfId="496"/>
    <cellStyle name="Normal 71" xfId="497"/>
    <cellStyle name="Normal 72" xfId="498"/>
    <cellStyle name="Normal 73" xfId="499"/>
    <cellStyle name="Normal 74" xfId="500"/>
    <cellStyle name="Normal 75" xfId="501"/>
    <cellStyle name="Normal 76" xfId="502"/>
    <cellStyle name="Normal 77" xfId="503"/>
    <cellStyle name="Normal 78" xfId="504"/>
    <cellStyle name="Normal 79" xfId="505"/>
    <cellStyle name="Normal 8" xfId="506"/>
    <cellStyle name="Normal 8 10" xfId="507"/>
    <cellStyle name="Normal 8 11" xfId="508"/>
    <cellStyle name="Normal 8 2" xfId="509"/>
    <cellStyle name="Normal 8 2 2" xfId="510"/>
    <cellStyle name="Normal 8 2 3" xfId="511"/>
    <cellStyle name="Normal 8 3" xfId="512"/>
    <cellStyle name="Normal 8 3 2" xfId="513"/>
    <cellStyle name="Normal 8 3_Anexe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8_Anexa-DE-3-2013" xfId="521"/>
    <cellStyle name="Normal 80" xfId="522"/>
    <cellStyle name="Normal 81" xfId="523"/>
    <cellStyle name="Normal 82" xfId="524"/>
    <cellStyle name="Normal 83" xfId="525"/>
    <cellStyle name="Normal 84" xfId="526"/>
    <cellStyle name="Normal 85" xfId="527"/>
    <cellStyle name="Normal 86" xfId="528"/>
    <cellStyle name="Normal 87" xfId="529"/>
    <cellStyle name="Normal 88" xfId="530"/>
    <cellStyle name="Normal 89" xfId="531"/>
    <cellStyle name="Normal 9" xfId="532"/>
    <cellStyle name="Normal 9 2" xfId="533"/>
    <cellStyle name="Normal 9 2 2" xfId="534"/>
    <cellStyle name="Normal 9 2 3" xfId="535"/>
    <cellStyle name="Normal 9 3" xfId="536"/>
    <cellStyle name="Normal 9 4" xfId="537"/>
    <cellStyle name="Normal 9 5" xfId="538"/>
    <cellStyle name="Normal 9_Anexa-DE-3-2013" xfId="539"/>
    <cellStyle name="Normal 90" xfId="540"/>
    <cellStyle name="Normal 91" xfId="541"/>
    <cellStyle name="Normal 92" xfId="542"/>
    <cellStyle name="Normal 93" xfId="543"/>
    <cellStyle name="Normal 94" xfId="544"/>
    <cellStyle name="Normal 95" xfId="545"/>
    <cellStyle name="Normal 96" xfId="546"/>
    <cellStyle name="Normal 97" xfId="547"/>
    <cellStyle name="Normal 98" xfId="548"/>
    <cellStyle name="Normal 99" xfId="549"/>
    <cellStyle name="Normal Table" xfId="550"/>
    <cellStyle name="Normal Table 2" xfId="551"/>
    <cellStyle name="Normal Table 3" xfId="552"/>
    <cellStyle name="Normal Table 4" xfId="553"/>
    <cellStyle name="Normal Table 5" xfId="554"/>
    <cellStyle name="Normál_10mell99" xfId="555"/>
    <cellStyle name="Normal_Book1_1" xfId="556"/>
    <cellStyle name="normálne_HDP-OD~1" xfId="557"/>
    <cellStyle name="normální_agricult_1" xfId="558"/>
    <cellStyle name="Normßl - Style1" xfId="559"/>
    <cellStyle name="Note" xfId="560"/>
    <cellStyle name="Note 2" xfId="561"/>
    <cellStyle name="Note 2 2" xfId="562"/>
    <cellStyle name="Note 2 3" xfId="563"/>
    <cellStyle name="Note 2 4" xfId="564"/>
    <cellStyle name="Note 2 5" xfId="565"/>
    <cellStyle name="Note 2_Anexa-DE-3-2013" xfId="566"/>
    <cellStyle name="Note 3" xfId="567"/>
    <cellStyle name="Ôèíàíñîâûé_Tranche" xfId="568"/>
    <cellStyle name="Of which" xfId="569"/>
    <cellStyle name="Output" xfId="570"/>
    <cellStyle name="Output 2" xfId="571"/>
    <cellStyle name="Output 2 2" xfId="572"/>
    <cellStyle name="Pénznem [0]_10mell99" xfId="573"/>
    <cellStyle name="Pénznem_10mell99" xfId="574"/>
    <cellStyle name="Percen - Style1" xfId="575"/>
    <cellStyle name="Percent" xfId="576"/>
    <cellStyle name="Percent [2]" xfId="577"/>
    <cellStyle name="Percent 2" xfId="578"/>
    <cellStyle name="Percent 3" xfId="579"/>
    <cellStyle name="percentage difference" xfId="580"/>
    <cellStyle name="percentage difference 2" xfId="581"/>
    <cellStyle name="percentage difference 3" xfId="582"/>
    <cellStyle name="percentage difference 4" xfId="583"/>
    <cellStyle name="percentage difference 5" xfId="584"/>
    <cellStyle name="percentage difference one decimal" xfId="585"/>
    <cellStyle name="percentage difference one decimal 2" xfId="586"/>
    <cellStyle name="percentage difference one decimal 3" xfId="587"/>
    <cellStyle name="percentage difference one decimal 4" xfId="588"/>
    <cellStyle name="percentage difference one decimal 5" xfId="589"/>
    <cellStyle name="percentage difference zero decimal" xfId="590"/>
    <cellStyle name="percentage difference zero decimal 2" xfId="591"/>
    <cellStyle name="percentage difference zero decimal 3" xfId="592"/>
    <cellStyle name="percentage difference zero decimal 4" xfId="593"/>
    <cellStyle name="percentage difference zero decimal 5" xfId="594"/>
    <cellStyle name="Pevný" xfId="595"/>
    <cellStyle name="Presentation" xfId="596"/>
    <cellStyle name="Publication" xfId="597"/>
    <cellStyle name="Red Text" xfId="598"/>
    <cellStyle name="reduced" xfId="599"/>
    <cellStyle name="Standard_laroux" xfId="600"/>
    <cellStyle name="STYL1 - Style1" xfId="601"/>
    <cellStyle name="Style 1" xfId="602"/>
    <cellStyle name="Style 1 2" xfId="603"/>
    <cellStyle name="Style 2" xfId="604"/>
    <cellStyle name="Style1" xfId="605"/>
    <cellStyle name="Text" xfId="606"/>
    <cellStyle name="text BoldBlack" xfId="607"/>
    <cellStyle name="text BoldUnderline" xfId="608"/>
    <cellStyle name="text BoldUnderlineER" xfId="609"/>
    <cellStyle name="text BoldUndlnBlack" xfId="610"/>
    <cellStyle name="text LightGreen" xfId="611"/>
    <cellStyle name="Title" xfId="612"/>
    <cellStyle name="Title 2" xfId="613"/>
    <cellStyle name="TopGrey" xfId="614"/>
    <cellStyle name="Total" xfId="615"/>
    <cellStyle name="Total 2" xfId="616"/>
    <cellStyle name="Total 2 2" xfId="617"/>
    <cellStyle name="Undefiniert" xfId="618"/>
    <cellStyle name="ux" xfId="619"/>
    <cellStyle name="Währung [0]_laroux" xfId="620"/>
    <cellStyle name="Währung_laroux" xfId="621"/>
    <cellStyle name="Warning Text" xfId="622"/>
    <cellStyle name="Warning Text 2" xfId="623"/>
    <cellStyle name="Warning Text 2 2" xfId="624"/>
    <cellStyle name="WebAnchor1" xfId="625"/>
    <cellStyle name="WebAnchor2" xfId="626"/>
    <cellStyle name="WebAnchor3" xfId="627"/>
    <cellStyle name="WebAnchor4" xfId="628"/>
    <cellStyle name="WebAnchor5" xfId="629"/>
    <cellStyle name="WebAnchor6" xfId="630"/>
    <cellStyle name="WebAnchor7" xfId="631"/>
    <cellStyle name="Webexclude" xfId="632"/>
    <cellStyle name="WebFN" xfId="633"/>
    <cellStyle name="WebFN1" xfId="634"/>
    <cellStyle name="WebFN2" xfId="635"/>
    <cellStyle name="WebFN3" xfId="636"/>
    <cellStyle name="WebFN4" xfId="637"/>
    <cellStyle name="WebHR" xfId="638"/>
    <cellStyle name="WebHR 2" xfId="639"/>
    <cellStyle name="WebHR 3" xfId="640"/>
    <cellStyle name="WebHR 4" xfId="641"/>
    <cellStyle name="WebHR 5" xfId="642"/>
    <cellStyle name="WebIndent1" xfId="643"/>
    <cellStyle name="WebIndent1 2" xfId="644"/>
    <cellStyle name="WebIndent1 3" xfId="645"/>
    <cellStyle name="WebIndent1 4" xfId="646"/>
    <cellStyle name="WebIndent1 5" xfId="647"/>
    <cellStyle name="WebIndent1wFN3" xfId="648"/>
    <cellStyle name="WebIndent2" xfId="649"/>
    <cellStyle name="WebIndent2 2" xfId="650"/>
    <cellStyle name="WebIndent2 3" xfId="651"/>
    <cellStyle name="WebIndent2 4" xfId="652"/>
    <cellStyle name="WebIndent2 5" xfId="653"/>
    <cellStyle name="WebNoBR" xfId="654"/>
    <cellStyle name="Záhlaví 1" xfId="655"/>
    <cellStyle name="Záhlaví 2" xfId="656"/>
    <cellStyle name="zero" xfId="657"/>
    <cellStyle name="zero 2" xfId="658"/>
    <cellStyle name="zero 3" xfId="659"/>
    <cellStyle name="zero 4" xfId="660"/>
    <cellStyle name="zero 5" xfId="661"/>
    <cellStyle name="Акцент1" xfId="662"/>
    <cellStyle name="Акцент2" xfId="663"/>
    <cellStyle name="Акцент3" xfId="664"/>
    <cellStyle name="Акцент4" xfId="665"/>
    <cellStyle name="Акцент5" xfId="666"/>
    <cellStyle name="Акцент6" xfId="667"/>
    <cellStyle name="Ввод " xfId="668"/>
    <cellStyle name="Вывод" xfId="669"/>
    <cellStyle name="Вычисление" xfId="670"/>
    <cellStyle name="ДАТА" xfId="671"/>
    <cellStyle name="Денежный [0]_453" xfId="672"/>
    <cellStyle name="Денежный_453" xfId="673"/>
    <cellStyle name="Заголовок 1" xfId="674"/>
    <cellStyle name="Заголовок 2" xfId="675"/>
    <cellStyle name="Заголовок 3" xfId="676"/>
    <cellStyle name="Заголовок 4" xfId="677"/>
    <cellStyle name="ЗАГОЛОВОК1" xfId="678"/>
    <cellStyle name="ЗАГОЛОВОК2" xfId="679"/>
    <cellStyle name="Итог" xfId="680"/>
    <cellStyle name="ИТОГОВЫЙ" xfId="681"/>
    <cellStyle name="Контрольная ячейка" xfId="682"/>
    <cellStyle name="Название" xfId="683"/>
    <cellStyle name="Нейтральный" xfId="684"/>
    <cellStyle name="Обычный 2" xfId="685"/>
    <cellStyle name="Обычный_02-682" xfId="686"/>
    <cellStyle name="Открывавшаяся гиперссылка_Table_B_1999_2000_2001" xfId="687"/>
    <cellStyle name="Плохой" xfId="688"/>
    <cellStyle name="Пояснение" xfId="689"/>
    <cellStyle name="Примечание" xfId="690"/>
    <cellStyle name="ПРОЦЕНТНЫЙ_BOPENGC" xfId="691"/>
    <cellStyle name="Связанная ячейка" xfId="692"/>
    <cellStyle name="ТЕКСТ" xfId="693"/>
    <cellStyle name="Текст предупреждения" xfId="694"/>
    <cellStyle name="Тысячи [0]_Dk98" xfId="695"/>
    <cellStyle name="Тысячи_Dk98" xfId="696"/>
    <cellStyle name="УровеньСтолб_1_Структура державного боргу" xfId="697"/>
    <cellStyle name="УровеньСтрок_1_Структура державного боргу" xfId="698"/>
    <cellStyle name="ФИКСИРОВАННЫЙ" xfId="699"/>
    <cellStyle name="Финансовый [0]_453" xfId="700"/>
    <cellStyle name="Финансовый_1 квартал-уточ.платежі" xfId="701"/>
    <cellStyle name="Хороший" xfId="7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6"/>
  <sheetViews>
    <sheetView showZeros="0" tabSelected="1" zoomScalePageLayoutView="0" workbookViewId="0" topLeftCell="B1">
      <selection activeCell="D4" sqref="D4"/>
    </sheetView>
  </sheetViews>
  <sheetFormatPr defaultColWidth="9.140625" defaultRowHeight="15"/>
  <cols>
    <col min="1" max="1" width="82.8515625" style="2" hidden="1" customWidth="1"/>
    <col min="2" max="2" width="82.8515625" style="2" customWidth="1"/>
    <col min="3" max="3" width="82.8515625" style="2" hidden="1" customWidth="1"/>
    <col min="4" max="10" width="7.28125" style="2" customWidth="1"/>
    <col min="11" max="16384" width="9.140625" style="2" customWidth="1"/>
  </cols>
  <sheetData>
    <row r="1" spans="1:3" ht="15.75">
      <c r="A1" s="1" t="s">
        <v>492</v>
      </c>
      <c r="B1" s="1" t="s">
        <v>500</v>
      </c>
      <c r="C1" s="1" t="s">
        <v>492</v>
      </c>
    </row>
    <row r="2" spans="1:10" ht="12">
      <c r="A2" s="2" t="s">
        <v>493</v>
      </c>
      <c r="B2" s="2" t="s">
        <v>501</v>
      </c>
      <c r="C2" s="2" t="s">
        <v>493</v>
      </c>
      <c r="J2" s="3"/>
    </row>
    <row r="3" spans="1:10" ht="27" customHeight="1">
      <c r="A3" s="4"/>
      <c r="B3" s="4"/>
      <c r="C3" s="4"/>
      <c r="D3" s="5" t="s">
        <v>494</v>
      </c>
      <c r="E3" s="5" t="s">
        <v>495</v>
      </c>
      <c r="F3" s="5" t="s">
        <v>496</v>
      </c>
      <c r="G3" s="5" t="s">
        <v>497</v>
      </c>
      <c r="H3" s="44">
        <v>2014</v>
      </c>
      <c r="I3" s="5" t="s">
        <v>498</v>
      </c>
      <c r="J3" s="5" t="s">
        <v>499</v>
      </c>
    </row>
    <row r="4" spans="1:10" ht="12.75" customHeight="1">
      <c r="A4" s="6" t="s">
        <v>0</v>
      </c>
      <c r="B4" s="6" t="s">
        <v>1</v>
      </c>
      <c r="C4" s="6" t="s">
        <v>2</v>
      </c>
      <c r="D4" s="7">
        <f>D5-D6</f>
        <v>-150.80000000000018</v>
      </c>
      <c r="E4" s="7">
        <f aca="true" t="shared" si="0" ref="E4:J4">E5-E6</f>
        <v>-111.63000000000011</v>
      </c>
      <c r="F4" s="7">
        <f t="shared" si="0"/>
        <v>-104.1099999999999</v>
      </c>
      <c r="G4" s="7">
        <f t="shared" si="0"/>
        <v>-197.80999999999995</v>
      </c>
      <c r="H4" s="8">
        <f t="shared" si="0"/>
        <v>-564.3499999999995</v>
      </c>
      <c r="I4" s="7">
        <f t="shared" si="0"/>
        <v>-135.24</v>
      </c>
      <c r="J4" s="7">
        <f t="shared" si="0"/>
        <v>-118.59999999999968</v>
      </c>
    </row>
    <row r="5" spans="1:10" ht="12.75" customHeight="1">
      <c r="A5" s="9" t="s">
        <v>3</v>
      </c>
      <c r="B5" s="9" t="s">
        <v>3</v>
      </c>
      <c r="C5" s="9" t="s">
        <v>4</v>
      </c>
      <c r="D5" s="10">
        <f aca="true" t="shared" si="1" ref="D5:G6">D8+D174+D235</f>
        <v>1273.9299999999998</v>
      </c>
      <c r="E5" s="10">
        <f t="shared" si="1"/>
        <v>1477.6</v>
      </c>
      <c r="F5" s="10">
        <f t="shared" si="1"/>
        <v>1513.73</v>
      </c>
      <c r="G5" s="10">
        <f t="shared" si="1"/>
        <v>1473.1100000000001</v>
      </c>
      <c r="H5" s="11">
        <f>SUM(D5:G5)</f>
        <v>5738.370000000001</v>
      </c>
      <c r="I5" s="10">
        <f>I8+I174+I235</f>
        <v>1057.82</v>
      </c>
      <c r="J5" s="10">
        <f>J8+J174+J235</f>
        <v>1191.0500000000002</v>
      </c>
    </row>
    <row r="6" spans="1:10" ht="12.75" customHeight="1">
      <c r="A6" s="9" t="s">
        <v>5</v>
      </c>
      <c r="B6" s="9" t="s">
        <v>5</v>
      </c>
      <c r="C6" s="9" t="s">
        <v>6</v>
      </c>
      <c r="D6" s="10">
        <f t="shared" si="1"/>
        <v>1424.73</v>
      </c>
      <c r="E6" s="10">
        <f t="shared" si="1"/>
        <v>1589.23</v>
      </c>
      <c r="F6" s="10">
        <f t="shared" si="1"/>
        <v>1617.84</v>
      </c>
      <c r="G6" s="10">
        <f t="shared" si="1"/>
        <v>1670.92</v>
      </c>
      <c r="H6" s="11">
        <f>SUM(D6:G6)</f>
        <v>6302.72</v>
      </c>
      <c r="I6" s="10">
        <f>I9+I175+I236</f>
        <v>1193.06</v>
      </c>
      <c r="J6" s="10">
        <f>J9+J175+J236</f>
        <v>1309.6499999999999</v>
      </c>
    </row>
    <row r="7" spans="1:10" s="12" customFormat="1" ht="12.75" customHeight="1">
      <c r="A7" s="6" t="s">
        <v>7</v>
      </c>
      <c r="B7" s="6" t="s">
        <v>8</v>
      </c>
      <c r="C7" s="6" t="s">
        <v>9</v>
      </c>
      <c r="D7" s="7">
        <f>D8-D9</f>
        <v>-617.1700000000001</v>
      </c>
      <c r="E7" s="7">
        <f aca="true" t="shared" si="2" ref="E7:J7">E8-E9</f>
        <v>-733.6300000000001</v>
      </c>
      <c r="F7" s="7">
        <f t="shared" si="2"/>
        <v>-770.0700000000002</v>
      </c>
      <c r="G7" s="7">
        <f t="shared" si="2"/>
        <v>-810.96</v>
      </c>
      <c r="H7" s="8">
        <f t="shared" si="2"/>
        <v>-2931.830000000001</v>
      </c>
      <c r="I7" s="7">
        <f t="shared" si="2"/>
        <v>-475.03</v>
      </c>
      <c r="J7" s="7">
        <f t="shared" si="2"/>
        <v>-492.1299999999999</v>
      </c>
    </row>
    <row r="8" spans="1:10" ht="12.75" customHeight="1">
      <c r="A8" s="9" t="s">
        <v>10</v>
      </c>
      <c r="B8" s="9" t="s">
        <v>10</v>
      </c>
      <c r="C8" s="9" t="s">
        <v>11</v>
      </c>
      <c r="D8" s="10">
        <f>D11+D24</f>
        <v>706.31</v>
      </c>
      <c r="E8" s="10">
        <f aca="true" t="shared" si="3" ref="E8:J9">E11+E24</f>
        <v>732.0899999999999</v>
      </c>
      <c r="F8" s="10">
        <f t="shared" si="3"/>
        <v>715.3299999999999</v>
      </c>
      <c r="G8" s="10">
        <f t="shared" si="3"/>
        <v>779.3299999999999</v>
      </c>
      <c r="H8" s="11">
        <f>SUM(D8:G8)</f>
        <v>2933.0599999999995</v>
      </c>
      <c r="I8" s="10">
        <f t="shared" si="3"/>
        <v>597</v>
      </c>
      <c r="J8" s="10">
        <f t="shared" si="3"/>
        <v>632.1700000000001</v>
      </c>
    </row>
    <row r="9" spans="1:10" ht="12.75" customHeight="1">
      <c r="A9" s="9" t="s">
        <v>12</v>
      </c>
      <c r="B9" s="9" t="s">
        <v>12</v>
      </c>
      <c r="C9" s="9" t="s">
        <v>13</v>
      </c>
      <c r="D9" s="10">
        <f>D12+D25</f>
        <v>1323.48</v>
      </c>
      <c r="E9" s="10">
        <f t="shared" si="3"/>
        <v>1465.72</v>
      </c>
      <c r="F9" s="10">
        <f t="shared" si="3"/>
        <v>1485.4</v>
      </c>
      <c r="G9" s="10">
        <f t="shared" si="3"/>
        <v>1590.29</v>
      </c>
      <c r="H9" s="11">
        <f>SUM(D9:G9)</f>
        <v>5864.89</v>
      </c>
      <c r="I9" s="10">
        <f t="shared" si="3"/>
        <v>1072.03</v>
      </c>
      <c r="J9" s="10">
        <f t="shared" si="3"/>
        <v>1124.3</v>
      </c>
    </row>
    <row r="10" spans="1:10" s="12" customFormat="1" ht="12.75" customHeight="1">
      <c r="A10" s="6" t="s">
        <v>14</v>
      </c>
      <c r="B10" s="6" t="s">
        <v>15</v>
      </c>
      <c r="C10" s="6" t="s">
        <v>16</v>
      </c>
      <c r="D10" s="7">
        <f>D11-D12</f>
        <v>-650.4300000000001</v>
      </c>
      <c r="E10" s="7">
        <f aca="true" t="shared" si="4" ref="E10:J10">E11-E12</f>
        <v>-762.21</v>
      </c>
      <c r="F10" s="7">
        <f t="shared" si="4"/>
        <v>-797.71</v>
      </c>
      <c r="G10" s="7">
        <f t="shared" si="4"/>
        <v>-841.8600000000001</v>
      </c>
      <c r="H10" s="8">
        <f t="shared" si="4"/>
        <v>-3052.2100000000005</v>
      </c>
      <c r="I10" s="7">
        <f t="shared" si="4"/>
        <v>-499.51000000000005</v>
      </c>
      <c r="J10" s="7">
        <f t="shared" si="4"/>
        <v>-518.52</v>
      </c>
    </row>
    <row r="11" spans="1:10" ht="12.75" customHeight="1">
      <c r="A11" s="9" t="s">
        <v>17</v>
      </c>
      <c r="B11" s="9" t="s">
        <v>17</v>
      </c>
      <c r="C11" s="9" t="s">
        <v>18</v>
      </c>
      <c r="D11" s="10">
        <f>D14+D18+D19+D21</f>
        <v>447.79999999999995</v>
      </c>
      <c r="E11" s="10">
        <f aca="true" t="shared" si="5" ref="E11:J11">E14+E18+E19+E21</f>
        <v>439.59</v>
      </c>
      <c r="F11" s="10">
        <f t="shared" si="5"/>
        <v>424.79999999999995</v>
      </c>
      <c r="G11" s="10">
        <f t="shared" si="5"/>
        <v>493.2799999999999</v>
      </c>
      <c r="H11" s="11">
        <f>SUM(D11:G11)</f>
        <v>1805.4699999999998</v>
      </c>
      <c r="I11" s="10">
        <f t="shared" si="5"/>
        <v>379.84</v>
      </c>
      <c r="J11" s="10">
        <f t="shared" si="5"/>
        <v>387.09000000000003</v>
      </c>
    </row>
    <row r="12" spans="1:10" ht="12.75" customHeight="1">
      <c r="A12" s="9" t="s">
        <v>19</v>
      </c>
      <c r="B12" s="9" t="s">
        <v>19</v>
      </c>
      <c r="C12" s="9" t="s">
        <v>20</v>
      </c>
      <c r="D12" s="10">
        <f>D15+D22</f>
        <v>1098.23</v>
      </c>
      <c r="E12" s="10">
        <f aca="true" t="shared" si="6" ref="E12:J12">E15+E22</f>
        <v>1201.8</v>
      </c>
      <c r="F12" s="10">
        <f t="shared" si="6"/>
        <v>1222.51</v>
      </c>
      <c r="G12" s="10">
        <f t="shared" si="6"/>
        <v>1335.14</v>
      </c>
      <c r="H12" s="11">
        <f>SUM(D12:G12)</f>
        <v>4857.68</v>
      </c>
      <c r="I12" s="10">
        <f t="shared" si="6"/>
        <v>879.35</v>
      </c>
      <c r="J12" s="10">
        <f t="shared" si="6"/>
        <v>905.61</v>
      </c>
    </row>
    <row r="13" spans="1:10" ht="12.75" customHeight="1">
      <c r="A13" s="9" t="s">
        <v>21</v>
      </c>
      <c r="B13" s="9" t="s">
        <v>22</v>
      </c>
      <c r="C13" s="9" t="s">
        <v>23</v>
      </c>
      <c r="D13" s="10">
        <f>D14-D15</f>
        <v>-664.1000000000001</v>
      </c>
      <c r="E13" s="10">
        <f aca="true" t="shared" si="7" ref="E13:J13">E14-E15</f>
        <v>-753.0999999999999</v>
      </c>
      <c r="F13" s="10">
        <f t="shared" si="7"/>
        <v>-795.71</v>
      </c>
      <c r="G13" s="10">
        <f t="shared" si="7"/>
        <v>-852.9700000000001</v>
      </c>
      <c r="H13" s="13">
        <f t="shared" si="7"/>
        <v>-3065.88</v>
      </c>
      <c r="I13" s="10">
        <f t="shared" si="7"/>
        <v>-497.2300000000001</v>
      </c>
      <c r="J13" s="10">
        <f t="shared" si="7"/>
        <v>-520.04</v>
      </c>
    </row>
    <row r="14" spans="1:10" ht="12.75" customHeight="1">
      <c r="A14" s="9" t="s">
        <v>24</v>
      </c>
      <c r="B14" s="9" t="s">
        <v>24</v>
      </c>
      <c r="C14" s="9" t="s">
        <v>25</v>
      </c>
      <c r="D14" s="10">
        <v>434.10999999999996</v>
      </c>
      <c r="E14" s="10">
        <v>448.69</v>
      </c>
      <c r="F14" s="10">
        <v>426.78999999999996</v>
      </c>
      <c r="G14" s="10">
        <v>482.15999999999997</v>
      </c>
      <c r="H14" s="11">
        <f>SUM(D14:G14)</f>
        <v>1791.75</v>
      </c>
      <c r="I14" s="10">
        <v>382.09999999999997</v>
      </c>
      <c r="J14" s="10">
        <v>385.57</v>
      </c>
    </row>
    <row r="15" spans="1:10" ht="12.75" customHeight="1">
      <c r="A15" s="9" t="s">
        <v>26</v>
      </c>
      <c r="B15" s="9" t="s">
        <v>26</v>
      </c>
      <c r="C15" s="9" t="s">
        <v>27</v>
      </c>
      <c r="D15" s="10">
        <v>1098.21</v>
      </c>
      <c r="E15" s="10">
        <v>1201.79</v>
      </c>
      <c r="F15" s="10">
        <v>1222.5</v>
      </c>
      <c r="G15" s="10">
        <v>1335.13</v>
      </c>
      <c r="H15" s="11">
        <f aca="true" t="shared" si="8" ref="H15:H22">SUM(D15:G15)</f>
        <v>4857.63</v>
      </c>
      <c r="I15" s="10">
        <v>879.33</v>
      </c>
      <c r="J15" s="10">
        <v>905.61</v>
      </c>
    </row>
    <row r="16" spans="1:10" ht="12.75" customHeight="1">
      <c r="A16" s="9" t="s">
        <v>28</v>
      </c>
      <c r="B16" s="9" t="s">
        <v>29</v>
      </c>
      <c r="C16" s="9" t="s">
        <v>30</v>
      </c>
      <c r="D16" s="10">
        <v>99.16</v>
      </c>
      <c r="E16" s="10">
        <v>103.34</v>
      </c>
      <c r="F16" s="10">
        <v>72.61</v>
      </c>
      <c r="G16" s="10">
        <v>75.53</v>
      </c>
      <c r="H16" s="11">
        <f t="shared" si="8"/>
        <v>350.64</v>
      </c>
      <c r="I16" s="10">
        <v>59.979999999999976</v>
      </c>
      <c r="J16" s="10">
        <v>88.5</v>
      </c>
    </row>
    <row r="17" spans="1:10" ht="12.75" customHeight="1">
      <c r="A17" s="9" t="s">
        <v>31</v>
      </c>
      <c r="B17" s="9" t="s">
        <v>32</v>
      </c>
      <c r="C17" s="9" t="s">
        <v>33</v>
      </c>
      <c r="D17" s="10">
        <f>D18+D19</f>
        <v>13.39</v>
      </c>
      <c r="E17" s="10">
        <f>E18+E19</f>
        <v>-9.12</v>
      </c>
      <c r="F17" s="10">
        <f>F18+F19</f>
        <v>-2.170000000000001</v>
      </c>
      <c r="G17" s="10">
        <f>G18+G19</f>
        <v>10.79</v>
      </c>
      <c r="H17" s="13">
        <f>H18+H19</f>
        <v>12.889999999999986</v>
      </c>
      <c r="I17" s="10">
        <f>I18+I19</f>
        <v>-2.37</v>
      </c>
      <c r="J17" s="10">
        <f>J18+J19</f>
        <v>1.3599999999999999</v>
      </c>
    </row>
    <row r="18" spans="1:10" ht="12.75" customHeight="1">
      <c r="A18" s="9" t="s">
        <v>34</v>
      </c>
      <c r="B18" s="9" t="s">
        <v>35</v>
      </c>
      <c r="C18" s="9" t="s">
        <v>36</v>
      </c>
      <c r="D18" s="10">
        <v>-51.5</v>
      </c>
      <c r="E18" s="10">
        <v>-16.86</v>
      </c>
      <c r="F18" s="10">
        <v>-7.69</v>
      </c>
      <c r="G18" s="10">
        <v>-3.29</v>
      </c>
      <c r="H18" s="11">
        <f t="shared" si="8"/>
        <v>-79.34</v>
      </c>
      <c r="I18" s="10">
        <v>-3.49</v>
      </c>
      <c r="J18" s="10">
        <v>-0.77</v>
      </c>
    </row>
    <row r="19" spans="1:10" ht="12.75" customHeight="1">
      <c r="A19" s="9" t="s">
        <v>37</v>
      </c>
      <c r="B19" s="9" t="s">
        <v>38</v>
      </c>
      <c r="C19" s="9" t="s">
        <v>39</v>
      </c>
      <c r="D19" s="10">
        <v>64.89</v>
      </c>
      <c r="E19" s="10">
        <v>7.74</v>
      </c>
      <c r="F19" s="10">
        <v>5.52</v>
      </c>
      <c r="G19" s="10">
        <v>14.08</v>
      </c>
      <c r="H19" s="11">
        <f t="shared" si="8"/>
        <v>92.22999999999999</v>
      </c>
      <c r="I19" s="10">
        <v>1.12</v>
      </c>
      <c r="J19" s="10">
        <v>2.13</v>
      </c>
    </row>
    <row r="20" spans="1:10" ht="12.75" customHeight="1">
      <c r="A20" s="9" t="s">
        <v>40</v>
      </c>
      <c r="B20" s="9" t="s">
        <v>41</v>
      </c>
      <c r="C20" s="9" t="s">
        <v>42</v>
      </c>
      <c r="D20" s="10">
        <f>D21-D22</f>
        <v>0.27999999999999997</v>
      </c>
      <c r="E20" s="10">
        <f aca="true" t="shared" si="9" ref="E20:J20">E21-E22</f>
        <v>0.01</v>
      </c>
      <c r="F20" s="10">
        <f t="shared" si="9"/>
        <v>0.16999999999999998</v>
      </c>
      <c r="G20" s="10">
        <f t="shared" si="9"/>
        <v>0.32</v>
      </c>
      <c r="H20" s="13">
        <f t="shared" si="9"/>
        <v>0.78</v>
      </c>
      <c r="I20" s="10">
        <f t="shared" si="9"/>
        <v>0.09</v>
      </c>
      <c r="J20" s="10">
        <f t="shared" si="9"/>
        <v>0.16</v>
      </c>
    </row>
    <row r="21" spans="1:10" ht="12.75" customHeight="1">
      <c r="A21" s="9" t="s">
        <v>24</v>
      </c>
      <c r="B21" s="9" t="s">
        <v>24</v>
      </c>
      <c r="C21" s="9" t="s">
        <v>25</v>
      </c>
      <c r="D21" s="10">
        <v>0.3</v>
      </c>
      <c r="E21" s="10">
        <v>0.02</v>
      </c>
      <c r="F21" s="10">
        <v>0.18</v>
      </c>
      <c r="G21" s="10">
        <v>0.33</v>
      </c>
      <c r="H21" s="11">
        <f t="shared" si="8"/>
        <v>0.8300000000000001</v>
      </c>
      <c r="I21" s="10">
        <v>0.11</v>
      </c>
      <c r="J21" s="10">
        <v>0.16</v>
      </c>
    </row>
    <row r="22" spans="1:10" ht="12.75" customHeight="1">
      <c r="A22" s="9" t="s">
        <v>26</v>
      </c>
      <c r="B22" s="9" t="s">
        <v>26</v>
      </c>
      <c r="C22" s="9" t="s">
        <v>27</v>
      </c>
      <c r="D22" s="10">
        <v>0.02</v>
      </c>
      <c r="E22" s="10">
        <v>0.01</v>
      </c>
      <c r="F22" s="10">
        <v>0.01</v>
      </c>
      <c r="G22" s="10">
        <v>0.01</v>
      </c>
      <c r="H22" s="11">
        <f t="shared" si="8"/>
        <v>0.05</v>
      </c>
      <c r="I22" s="10">
        <v>0.02</v>
      </c>
      <c r="J22" s="10">
        <v>0</v>
      </c>
    </row>
    <row r="23" spans="1:10" s="12" customFormat="1" ht="12.75" customHeight="1">
      <c r="A23" s="6" t="s">
        <v>43</v>
      </c>
      <c r="B23" s="6" t="s">
        <v>44</v>
      </c>
      <c r="C23" s="6" t="s">
        <v>45</v>
      </c>
      <c r="D23" s="7">
        <f>D24-D25</f>
        <v>33.25999999999996</v>
      </c>
      <c r="E23" s="7">
        <f aca="true" t="shared" si="10" ref="E23:J23">E24-E25</f>
        <v>28.579999999999984</v>
      </c>
      <c r="F23" s="7">
        <f t="shared" si="10"/>
        <v>27.639999999999986</v>
      </c>
      <c r="G23" s="7">
        <f t="shared" si="10"/>
        <v>30.90000000000009</v>
      </c>
      <c r="H23" s="8">
        <f t="shared" si="10"/>
        <v>120.38000000000045</v>
      </c>
      <c r="I23" s="7">
        <f t="shared" si="10"/>
        <v>24.480000000000018</v>
      </c>
      <c r="J23" s="7">
        <f t="shared" si="10"/>
        <v>26.39000000000007</v>
      </c>
    </row>
    <row r="24" spans="1:10" s="12" customFormat="1" ht="12.75" customHeight="1">
      <c r="A24" s="9" t="s">
        <v>17</v>
      </c>
      <c r="B24" s="9" t="s">
        <v>17</v>
      </c>
      <c r="C24" s="9" t="s">
        <v>18</v>
      </c>
      <c r="D24" s="10">
        <f aca="true" t="shared" si="11" ref="D24:J25">D27+D39+D87+D111+D118+D129+D141+D153+D165+D171+D138+D36</f>
        <v>258.51</v>
      </c>
      <c r="E24" s="10">
        <f t="shared" si="11"/>
        <v>292.5</v>
      </c>
      <c r="F24" s="10">
        <f t="shared" si="11"/>
        <v>290.53</v>
      </c>
      <c r="G24" s="10">
        <f t="shared" si="11"/>
        <v>286.05000000000007</v>
      </c>
      <c r="H24" s="13">
        <f t="shared" si="11"/>
        <v>1127.5900000000001</v>
      </c>
      <c r="I24" s="10">
        <f t="shared" si="11"/>
        <v>217.16</v>
      </c>
      <c r="J24" s="10">
        <f t="shared" si="11"/>
        <v>245.08000000000004</v>
      </c>
    </row>
    <row r="25" spans="1:10" s="12" customFormat="1" ht="12.75" customHeight="1">
      <c r="A25" s="9" t="s">
        <v>19</v>
      </c>
      <c r="B25" s="9" t="s">
        <v>19</v>
      </c>
      <c r="C25" s="9" t="s">
        <v>20</v>
      </c>
      <c r="D25" s="10">
        <f t="shared" si="11"/>
        <v>225.25000000000003</v>
      </c>
      <c r="E25" s="10">
        <f t="shared" si="11"/>
        <v>263.92</v>
      </c>
      <c r="F25" s="10">
        <f t="shared" si="11"/>
        <v>262.89</v>
      </c>
      <c r="G25" s="10">
        <f t="shared" si="11"/>
        <v>255.14999999999998</v>
      </c>
      <c r="H25" s="13">
        <f t="shared" si="11"/>
        <v>1007.2099999999997</v>
      </c>
      <c r="I25" s="10">
        <f t="shared" si="11"/>
        <v>192.67999999999998</v>
      </c>
      <c r="J25" s="10">
        <f t="shared" si="11"/>
        <v>218.68999999999997</v>
      </c>
    </row>
    <row r="26" spans="1:10" s="12" customFormat="1" ht="12.75" customHeight="1">
      <c r="A26" s="9" t="s">
        <v>46</v>
      </c>
      <c r="B26" s="9" t="s">
        <v>47</v>
      </c>
      <c r="C26" s="9" t="s">
        <v>48</v>
      </c>
      <c r="D26" s="10">
        <f>D27-D28</f>
        <v>40.529999999999994</v>
      </c>
      <c r="E26" s="10">
        <f>E27-E28</f>
        <v>43.22</v>
      </c>
      <c r="F26" s="10">
        <f>F27-F28</f>
        <v>42.31</v>
      </c>
      <c r="G26" s="10">
        <f>G27-G28</f>
        <v>37.879999999999995</v>
      </c>
      <c r="H26" s="13">
        <f>H27-H28</f>
        <v>163.94</v>
      </c>
      <c r="I26" s="10">
        <f>I27-I28</f>
        <v>33.87</v>
      </c>
      <c r="J26" s="10">
        <f>J27-J28</f>
        <v>36.67</v>
      </c>
    </row>
    <row r="27" spans="1:10" ht="12.75" customHeight="1">
      <c r="A27" s="9" t="s">
        <v>24</v>
      </c>
      <c r="B27" s="9" t="s">
        <v>24</v>
      </c>
      <c r="C27" s="9" t="s">
        <v>25</v>
      </c>
      <c r="D27" s="10">
        <v>40.91</v>
      </c>
      <c r="E27" s="10">
        <v>43.91</v>
      </c>
      <c r="F27" s="10">
        <v>42.64</v>
      </c>
      <c r="G27" s="10">
        <v>38.37</v>
      </c>
      <c r="H27" s="11">
        <f aca="true" t="shared" si="12" ref="H27:H40">SUM(D27:G27)</f>
        <v>165.82999999999998</v>
      </c>
      <c r="I27" s="10">
        <v>34.41</v>
      </c>
      <c r="J27" s="10">
        <v>37.32</v>
      </c>
    </row>
    <row r="28" spans="1:10" ht="12.75" customHeight="1">
      <c r="A28" s="9" t="s">
        <v>26</v>
      </c>
      <c r="B28" s="9" t="s">
        <v>26</v>
      </c>
      <c r="C28" s="9" t="s">
        <v>27</v>
      </c>
      <c r="D28" s="10">
        <v>0.38</v>
      </c>
      <c r="E28" s="10">
        <v>0.69</v>
      </c>
      <c r="F28" s="10">
        <v>0.33</v>
      </c>
      <c r="G28" s="10">
        <v>0.49</v>
      </c>
      <c r="H28" s="11">
        <f t="shared" si="12"/>
        <v>1.89</v>
      </c>
      <c r="I28" s="10">
        <v>0.54</v>
      </c>
      <c r="J28" s="10">
        <v>0.65</v>
      </c>
    </row>
    <row r="29" spans="1:10" ht="12.75" customHeight="1">
      <c r="A29" s="9" t="s">
        <v>49</v>
      </c>
      <c r="B29" s="9" t="s">
        <v>50</v>
      </c>
      <c r="C29" s="9" t="s">
        <v>51</v>
      </c>
      <c r="D29" s="14">
        <f>D30-D31</f>
        <v>40.81999999999999</v>
      </c>
      <c r="E29" s="14">
        <f aca="true" t="shared" si="13" ref="E29:J29">E30-E31</f>
        <v>40.17999999999999</v>
      </c>
      <c r="F29" s="14">
        <f t="shared" si="13"/>
        <v>55.45</v>
      </c>
      <c r="G29" s="14">
        <f t="shared" si="13"/>
        <v>37.620000000000005</v>
      </c>
      <c r="H29" s="15">
        <f t="shared" si="13"/>
        <v>174.07</v>
      </c>
      <c r="I29" s="14">
        <f t="shared" si="13"/>
        <v>34.870000000000005</v>
      </c>
      <c r="J29" s="14">
        <f t="shared" si="13"/>
        <v>32.769999999999996</v>
      </c>
    </row>
    <row r="30" spans="1:10" ht="12.75" customHeight="1">
      <c r="A30" s="9" t="s">
        <v>52</v>
      </c>
      <c r="B30" s="9" t="s">
        <v>52</v>
      </c>
      <c r="C30" s="9" t="s">
        <v>53</v>
      </c>
      <c r="D30" s="10">
        <v>139.29</v>
      </c>
      <c r="E30" s="10">
        <v>155.1</v>
      </c>
      <c r="F30" s="10">
        <v>141.37</v>
      </c>
      <c r="G30" s="10">
        <v>121.98</v>
      </c>
      <c r="H30" s="11">
        <f t="shared" si="12"/>
        <v>557.74</v>
      </c>
      <c r="I30" s="10">
        <v>110.33</v>
      </c>
      <c r="J30" s="10">
        <v>123.42</v>
      </c>
    </row>
    <row r="31" spans="1:10" ht="12.75" customHeight="1">
      <c r="A31" s="9" t="s">
        <v>54</v>
      </c>
      <c r="B31" s="9" t="s">
        <v>54</v>
      </c>
      <c r="C31" s="9" t="s">
        <v>55</v>
      </c>
      <c r="D31" s="10">
        <v>98.47</v>
      </c>
      <c r="E31" s="10">
        <v>114.92</v>
      </c>
      <c r="F31" s="10">
        <v>85.92</v>
      </c>
      <c r="G31" s="10">
        <v>84.36</v>
      </c>
      <c r="H31" s="11">
        <f t="shared" si="12"/>
        <v>383.67</v>
      </c>
      <c r="I31" s="10">
        <v>75.46</v>
      </c>
      <c r="J31" s="10">
        <v>90.65</v>
      </c>
    </row>
    <row r="32" spans="1:10" ht="12.75" customHeight="1">
      <c r="A32" s="9" t="s">
        <v>56</v>
      </c>
      <c r="B32" s="9" t="s">
        <v>57</v>
      </c>
      <c r="C32" s="9" t="s">
        <v>58</v>
      </c>
      <c r="D32" s="10">
        <f>D33-D34</f>
        <v>0.7300000000000001</v>
      </c>
      <c r="E32" s="10">
        <f aca="true" t="shared" si="14" ref="E32:J32">E33-E34</f>
        <v>-0.42000000000000004</v>
      </c>
      <c r="F32" s="10">
        <f t="shared" si="14"/>
        <v>0.019999999999999962</v>
      </c>
      <c r="G32" s="10">
        <f t="shared" si="14"/>
        <v>-0.08000000000000002</v>
      </c>
      <c r="H32" s="13">
        <f t="shared" si="14"/>
        <v>0.2500000000000002</v>
      </c>
      <c r="I32" s="10">
        <f t="shared" si="14"/>
        <v>-0.30000000000000004</v>
      </c>
      <c r="J32" s="10">
        <f t="shared" si="14"/>
        <v>-0.24</v>
      </c>
    </row>
    <row r="33" spans="1:10" ht="12.75" customHeight="1">
      <c r="A33" s="9" t="s">
        <v>52</v>
      </c>
      <c r="B33" s="9" t="s">
        <v>52</v>
      </c>
      <c r="C33" s="9" t="s">
        <v>53</v>
      </c>
      <c r="D33" s="10">
        <v>1.1</v>
      </c>
      <c r="E33" s="10">
        <v>0.25</v>
      </c>
      <c r="F33" s="10">
        <v>0.35</v>
      </c>
      <c r="G33" s="10">
        <v>0.41</v>
      </c>
      <c r="H33" s="11">
        <f t="shared" si="12"/>
        <v>2.1100000000000003</v>
      </c>
      <c r="I33" s="10">
        <v>0.24</v>
      </c>
      <c r="J33" s="10">
        <v>0.39</v>
      </c>
    </row>
    <row r="34" spans="1:10" ht="12.75" customHeight="1">
      <c r="A34" s="9" t="s">
        <v>54</v>
      </c>
      <c r="B34" s="9" t="s">
        <v>54</v>
      </c>
      <c r="C34" s="9" t="s">
        <v>55</v>
      </c>
      <c r="D34" s="10">
        <v>0.37</v>
      </c>
      <c r="E34" s="10">
        <v>0.67</v>
      </c>
      <c r="F34" s="10">
        <v>0.33</v>
      </c>
      <c r="G34" s="10">
        <v>0.49</v>
      </c>
      <c r="H34" s="11">
        <f t="shared" si="12"/>
        <v>1.86</v>
      </c>
      <c r="I34" s="10">
        <v>0.54</v>
      </c>
      <c r="J34" s="10">
        <v>0.63</v>
      </c>
    </row>
    <row r="35" spans="1:10" s="12" customFormat="1" ht="12.75" customHeight="1">
      <c r="A35" s="9" t="s">
        <v>59</v>
      </c>
      <c r="B35" s="9" t="s">
        <v>60</v>
      </c>
      <c r="C35" s="9" t="s">
        <v>61</v>
      </c>
      <c r="D35" s="10">
        <f>D36-D37</f>
        <v>-1.74</v>
      </c>
      <c r="E35" s="10">
        <f>E36-E37</f>
        <v>-2.43</v>
      </c>
      <c r="F35" s="10">
        <f>F36-F37</f>
        <v>-0.6300000000000001</v>
      </c>
      <c r="G35" s="10">
        <f>G36-G37</f>
        <v>-4.85</v>
      </c>
      <c r="H35" s="13">
        <f>H36-H37</f>
        <v>-9.649999999999999</v>
      </c>
      <c r="I35" s="10">
        <f>I36-I37</f>
        <v>-6.05</v>
      </c>
      <c r="J35" s="10">
        <f>J36-J37</f>
        <v>-2.45</v>
      </c>
    </row>
    <row r="36" spans="1:10" ht="12.75" customHeight="1">
      <c r="A36" s="9" t="s">
        <v>24</v>
      </c>
      <c r="B36" s="9" t="s">
        <v>24</v>
      </c>
      <c r="C36" s="9" t="s">
        <v>25</v>
      </c>
      <c r="D36" s="10">
        <v>0.28</v>
      </c>
      <c r="E36" s="10">
        <v>0.32</v>
      </c>
      <c r="F36" s="10">
        <v>0.71</v>
      </c>
      <c r="G36" s="10">
        <v>0.44</v>
      </c>
      <c r="H36" s="11">
        <f t="shared" si="12"/>
        <v>1.75</v>
      </c>
      <c r="I36" s="10">
        <v>0.58</v>
      </c>
      <c r="J36" s="10">
        <v>0.49</v>
      </c>
    </row>
    <row r="37" spans="1:10" ht="12.75" customHeight="1">
      <c r="A37" s="9" t="s">
        <v>26</v>
      </c>
      <c r="B37" s="9" t="s">
        <v>26</v>
      </c>
      <c r="C37" s="9" t="s">
        <v>27</v>
      </c>
      <c r="D37" s="10">
        <v>2.02</v>
      </c>
      <c r="E37" s="10">
        <v>2.75</v>
      </c>
      <c r="F37" s="10">
        <v>1.34</v>
      </c>
      <c r="G37" s="10">
        <v>5.29</v>
      </c>
      <c r="H37" s="11">
        <f t="shared" si="12"/>
        <v>11.399999999999999</v>
      </c>
      <c r="I37" s="10">
        <v>6.63</v>
      </c>
      <c r="J37" s="10">
        <v>2.94</v>
      </c>
    </row>
    <row r="38" spans="1:10" s="12" customFormat="1" ht="12.75" customHeight="1">
      <c r="A38" s="9" t="s">
        <v>62</v>
      </c>
      <c r="B38" s="9" t="s">
        <v>62</v>
      </c>
      <c r="C38" s="9" t="s">
        <v>63</v>
      </c>
      <c r="D38" s="10">
        <f>D39-D40</f>
        <v>1.2000000000000028</v>
      </c>
      <c r="E38" s="10">
        <f>E39-E40</f>
        <v>6.680000000000007</v>
      </c>
      <c r="F38" s="10">
        <f>F39-F40</f>
        <v>2.829999999999984</v>
      </c>
      <c r="G38" s="10">
        <f>G39-G40</f>
        <v>-7.8999999999999915</v>
      </c>
      <c r="H38" s="13">
        <f>H39-H40</f>
        <v>2.810000000000059</v>
      </c>
      <c r="I38" s="10">
        <f>I39-I40</f>
        <v>1.0499999999999972</v>
      </c>
      <c r="J38" s="10">
        <f>J39-J40</f>
        <v>4.3799999999999955</v>
      </c>
    </row>
    <row r="39" spans="1:10" ht="12.75" customHeight="1">
      <c r="A39" s="9" t="s">
        <v>24</v>
      </c>
      <c r="B39" s="9" t="s">
        <v>24</v>
      </c>
      <c r="C39" s="9" t="s">
        <v>25</v>
      </c>
      <c r="D39" s="10">
        <f aca="true" t="shared" si="15" ref="D39:G40">D51+D60+D72+D84</f>
        <v>90.78</v>
      </c>
      <c r="E39" s="10">
        <f t="shared" si="15"/>
        <v>104.82000000000001</v>
      </c>
      <c r="F39" s="10">
        <f t="shared" si="15"/>
        <v>100.00999999999999</v>
      </c>
      <c r="G39" s="10">
        <f t="shared" si="15"/>
        <v>93.89</v>
      </c>
      <c r="H39" s="11">
        <f t="shared" si="12"/>
        <v>389.5</v>
      </c>
      <c r="I39" s="10">
        <f>I51+I60+I72+I84</f>
        <v>72.21</v>
      </c>
      <c r="J39" s="10">
        <f>J51+J60+J72+J84</f>
        <v>82.61</v>
      </c>
    </row>
    <row r="40" spans="1:10" ht="12.75" customHeight="1">
      <c r="A40" s="9" t="s">
        <v>26</v>
      </c>
      <c r="B40" s="9" t="s">
        <v>26</v>
      </c>
      <c r="C40" s="9" t="s">
        <v>27</v>
      </c>
      <c r="D40" s="10">
        <f t="shared" si="15"/>
        <v>89.58</v>
      </c>
      <c r="E40" s="10">
        <f t="shared" si="15"/>
        <v>98.14</v>
      </c>
      <c r="F40" s="10">
        <f t="shared" si="15"/>
        <v>97.18</v>
      </c>
      <c r="G40" s="10">
        <f t="shared" si="15"/>
        <v>101.78999999999999</v>
      </c>
      <c r="H40" s="11">
        <f t="shared" si="12"/>
        <v>386.68999999999994</v>
      </c>
      <c r="I40" s="10">
        <f>I52+I61+I73+I85</f>
        <v>71.16</v>
      </c>
      <c r="J40" s="10">
        <f>J52+J61+J73+J85</f>
        <v>78.23</v>
      </c>
    </row>
    <row r="41" spans="1:10" ht="12.75" customHeight="1">
      <c r="A41" s="9" t="s">
        <v>64</v>
      </c>
      <c r="B41" s="9" t="s">
        <v>65</v>
      </c>
      <c r="C41" s="9" t="s">
        <v>66</v>
      </c>
      <c r="D41" s="10">
        <f>D42-D43</f>
        <v>-1.2799999999999976</v>
      </c>
      <c r="E41" s="10">
        <f>E42-E43</f>
        <v>-5.740000000000002</v>
      </c>
      <c r="F41" s="10">
        <f>F42-F43</f>
        <v>-8.309999999999999</v>
      </c>
      <c r="G41" s="10">
        <f>G42-G43</f>
        <v>-2.6099999999999994</v>
      </c>
      <c r="H41" s="13">
        <f>H42-H43</f>
        <v>-17.939999999999998</v>
      </c>
      <c r="I41" s="10">
        <f>I42-I43</f>
        <v>1.7599999999999998</v>
      </c>
      <c r="J41" s="10">
        <f>J42-J43</f>
        <v>-2.730000000000004</v>
      </c>
    </row>
    <row r="42" spans="1:10" ht="12.75" customHeight="1">
      <c r="A42" s="9" t="s">
        <v>52</v>
      </c>
      <c r="B42" s="9" t="s">
        <v>52</v>
      </c>
      <c r="C42" s="9" t="s">
        <v>53</v>
      </c>
      <c r="D42" s="10">
        <v>16.23</v>
      </c>
      <c r="E42" s="10">
        <v>26.759999999999998</v>
      </c>
      <c r="F42" s="10">
        <v>23.630000000000003</v>
      </c>
      <c r="G42" s="10">
        <v>17.69</v>
      </c>
      <c r="H42" s="11">
        <f>SUM(D42:G42)</f>
        <v>84.31</v>
      </c>
      <c r="I42" s="10">
        <v>14.84</v>
      </c>
      <c r="J42" s="10">
        <v>23.36</v>
      </c>
    </row>
    <row r="43" spans="1:10" ht="12.75" customHeight="1">
      <c r="A43" s="9" t="s">
        <v>54</v>
      </c>
      <c r="B43" s="9" t="s">
        <v>54</v>
      </c>
      <c r="C43" s="9" t="s">
        <v>55</v>
      </c>
      <c r="D43" s="10">
        <v>17.509999999999998</v>
      </c>
      <c r="E43" s="10">
        <v>32.5</v>
      </c>
      <c r="F43" s="10">
        <v>31.94</v>
      </c>
      <c r="G43" s="10">
        <v>20.3</v>
      </c>
      <c r="H43" s="11">
        <f>SUM(D43:G43)</f>
        <v>102.25</v>
      </c>
      <c r="I43" s="10">
        <v>13.08</v>
      </c>
      <c r="J43" s="10">
        <v>26.090000000000003</v>
      </c>
    </row>
    <row r="44" spans="1:10" ht="12.75" customHeight="1">
      <c r="A44" s="9" t="s">
        <v>67</v>
      </c>
      <c r="B44" s="9" t="s">
        <v>68</v>
      </c>
      <c r="C44" s="9" t="s">
        <v>69</v>
      </c>
      <c r="D44" s="10">
        <f>D45-D46</f>
        <v>1.240000000000002</v>
      </c>
      <c r="E44" s="10">
        <f>E45-E46</f>
        <v>10.21</v>
      </c>
      <c r="F44" s="10">
        <f>F45-F46</f>
        <v>8.579999999999991</v>
      </c>
      <c r="G44" s="10">
        <f>G45-G46</f>
        <v>-6.520000000000003</v>
      </c>
      <c r="H44" s="13">
        <f>H45-H46</f>
        <v>13.509999999999991</v>
      </c>
      <c r="I44" s="10">
        <f>I45-I46</f>
        <v>-0.25</v>
      </c>
      <c r="J44" s="10">
        <f>J45-J46</f>
        <v>9.850000000000001</v>
      </c>
    </row>
    <row r="45" spans="1:10" ht="12.75" customHeight="1">
      <c r="A45" s="9" t="s">
        <v>52</v>
      </c>
      <c r="B45" s="9" t="s">
        <v>52</v>
      </c>
      <c r="C45" s="9" t="s">
        <v>53</v>
      </c>
      <c r="D45" s="10">
        <v>60.87</v>
      </c>
      <c r="E45" s="10">
        <v>63.63</v>
      </c>
      <c r="F45" s="10">
        <v>60.809999999999995</v>
      </c>
      <c r="G45" s="10">
        <v>62.43</v>
      </c>
      <c r="H45" s="11">
        <f>SUM(D45:G45)</f>
        <v>247.74</v>
      </c>
      <c r="I45" s="10">
        <v>48.8</v>
      </c>
      <c r="J45" s="10">
        <v>49.910000000000004</v>
      </c>
    </row>
    <row r="46" spans="1:10" ht="12.75" customHeight="1">
      <c r="A46" s="9" t="s">
        <v>54</v>
      </c>
      <c r="B46" s="9" t="s">
        <v>54</v>
      </c>
      <c r="C46" s="9" t="s">
        <v>55</v>
      </c>
      <c r="D46" s="10">
        <v>59.629999999999995</v>
      </c>
      <c r="E46" s="10">
        <v>53.42</v>
      </c>
      <c r="F46" s="10">
        <v>52.230000000000004</v>
      </c>
      <c r="G46" s="10">
        <v>68.95</v>
      </c>
      <c r="H46" s="11">
        <f>SUM(D46:G46)</f>
        <v>234.23000000000002</v>
      </c>
      <c r="I46" s="10">
        <v>49.05</v>
      </c>
      <c r="J46" s="10">
        <v>40.06</v>
      </c>
    </row>
    <row r="47" spans="1:10" ht="12.75" customHeight="1">
      <c r="A47" s="9" t="s">
        <v>70</v>
      </c>
      <c r="B47" s="9" t="s">
        <v>71</v>
      </c>
      <c r="C47" s="9" t="s">
        <v>72</v>
      </c>
      <c r="D47" s="10">
        <f>D48-D49</f>
        <v>1.2400000000000002</v>
      </c>
      <c r="E47" s="10">
        <f>E48-E49</f>
        <v>2.209999999999999</v>
      </c>
      <c r="F47" s="10">
        <f>F48-F49</f>
        <v>2.5599999999999987</v>
      </c>
      <c r="G47" s="10">
        <f>G48-G49</f>
        <v>1.2300000000000004</v>
      </c>
      <c r="H47" s="13">
        <f>H48-H49</f>
        <v>7.240000000000002</v>
      </c>
      <c r="I47" s="10">
        <f>I48-I49</f>
        <v>-0.4599999999999991</v>
      </c>
      <c r="J47" s="10">
        <f>J48-J49</f>
        <v>-2.74</v>
      </c>
    </row>
    <row r="48" spans="1:10" ht="12.75" customHeight="1">
      <c r="A48" s="9" t="s">
        <v>52</v>
      </c>
      <c r="B48" s="9" t="s">
        <v>52</v>
      </c>
      <c r="C48" s="9" t="s">
        <v>53</v>
      </c>
      <c r="D48" s="10">
        <v>13.68</v>
      </c>
      <c r="E48" s="10">
        <v>14.43</v>
      </c>
      <c r="F48" s="10">
        <v>15.569999999999999</v>
      </c>
      <c r="G48" s="10">
        <v>13.77</v>
      </c>
      <c r="H48" s="11">
        <f>SUM(D48:G48)</f>
        <v>57.45</v>
      </c>
      <c r="I48" s="10">
        <v>8.57</v>
      </c>
      <c r="J48" s="10">
        <v>9.34</v>
      </c>
    </row>
    <row r="49" spans="1:10" ht="12.75" customHeight="1">
      <c r="A49" s="9" t="s">
        <v>54</v>
      </c>
      <c r="B49" s="9" t="s">
        <v>54</v>
      </c>
      <c r="C49" s="9" t="s">
        <v>55</v>
      </c>
      <c r="D49" s="10">
        <v>12.44</v>
      </c>
      <c r="E49" s="10">
        <v>12.22</v>
      </c>
      <c r="F49" s="10">
        <v>13.01</v>
      </c>
      <c r="G49" s="10">
        <v>12.54</v>
      </c>
      <c r="H49" s="11">
        <f>SUM(D49:G49)</f>
        <v>50.21</v>
      </c>
      <c r="I49" s="10">
        <v>9.03</v>
      </c>
      <c r="J49" s="10">
        <v>12.08</v>
      </c>
    </row>
    <row r="50" spans="1:10" ht="12.75" customHeight="1">
      <c r="A50" s="9" t="s">
        <v>73</v>
      </c>
      <c r="B50" s="9" t="s">
        <v>74</v>
      </c>
      <c r="C50" s="9" t="s">
        <v>75</v>
      </c>
      <c r="D50" s="10">
        <f>D51-D52</f>
        <v>-4.209999999999999</v>
      </c>
      <c r="E50" s="10">
        <f>E51-E52</f>
        <v>-4.790000000000001</v>
      </c>
      <c r="F50" s="10">
        <f>F51-F52</f>
        <v>-5.98</v>
      </c>
      <c r="G50" s="10">
        <f>G51-G52</f>
        <v>-5.48</v>
      </c>
      <c r="H50" s="13">
        <f>H51-H52</f>
        <v>-20.46</v>
      </c>
      <c r="I50" s="10">
        <f>I51-I52</f>
        <v>-2.9299999999999997</v>
      </c>
      <c r="J50" s="10">
        <f>J51-J52</f>
        <v>-2.6599999999999997</v>
      </c>
    </row>
    <row r="51" spans="1:10" ht="12.75" customHeight="1">
      <c r="A51" s="9" t="s">
        <v>52</v>
      </c>
      <c r="B51" s="9" t="s">
        <v>52</v>
      </c>
      <c r="C51" s="9" t="s">
        <v>53</v>
      </c>
      <c r="D51" s="10">
        <f>D54+D57</f>
        <v>1.28</v>
      </c>
      <c r="E51" s="10">
        <f aca="true" t="shared" si="16" ref="E51:J52">E54+E57</f>
        <v>1.3199999999999998</v>
      </c>
      <c r="F51" s="10">
        <f t="shared" si="16"/>
        <v>2.23</v>
      </c>
      <c r="G51" s="10">
        <f t="shared" si="16"/>
        <v>1.7999999999999998</v>
      </c>
      <c r="H51" s="13">
        <f t="shared" si="16"/>
        <v>6.629999999999999</v>
      </c>
      <c r="I51" s="10">
        <f t="shared" si="16"/>
        <v>1.8</v>
      </c>
      <c r="J51" s="10">
        <f t="shared" si="16"/>
        <v>1.85</v>
      </c>
    </row>
    <row r="52" spans="1:10" ht="12.75" customHeight="1">
      <c r="A52" s="9" t="s">
        <v>54</v>
      </c>
      <c r="B52" s="9" t="s">
        <v>54</v>
      </c>
      <c r="C52" s="9" t="s">
        <v>55</v>
      </c>
      <c r="D52" s="10">
        <f>D55+D58</f>
        <v>5.489999999999999</v>
      </c>
      <c r="E52" s="10">
        <f t="shared" si="16"/>
        <v>6.11</v>
      </c>
      <c r="F52" s="10">
        <f t="shared" si="16"/>
        <v>8.21</v>
      </c>
      <c r="G52" s="10">
        <f t="shared" si="16"/>
        <v>7.28</v>
      </c>
      <c r="H52" s="13">
        <f t="shared" si="16"/>
        <v>27.09</v>
      </c>
      <c r="I52" s="10">
        <f t="shared" si="16"/>
        <v>4.7299999999999995</v>
      </c>
      <c r="J52" s="10">
        <f t="shared" si="16"/>
        <v>4.51</v>
      </c>
    </row>
    <row r="53" spans="1:10" ht="12.75" customHeight="1">
      <c r="A53" s="9" t="s">
        <v>76</v>
      </c>
      <c r="B53" s="9" t="s">
        <v>77</v>
      </c>
      <c r="C53" s="9" t="s">
        <v>78</v>
      </c>
      <c r="D53" s="10">
        <f aca="true" t="shared" si="17" ref="D53:J53">D54-D55</f>
        <v>-4.1</v>
      </c>
      <c r="E53" s="10">
        <f t="shared" si="17"/>
        <v>-4.460000000000001</v>
      </c>
      <c r="F53" s="10">
        <f t="shared" si="17"/>
        <v>-5.5</v>
      </c>
      <c r="G53" s="10">
        <f t="shared" si="17"/>
        <v>-5.11</v>
      </c>
      <c r="H53" s="13">
        <f t="shared" si="17"/>
        <v>-19.17</v>
      </c>
      <c r="I53" s="10">
        <f t="shared" si="17"/>
        <v>-2.79</v>
      </c>
      <c r="J53" s="10">
        <f t="shared" si="17"/>
        <v>-2.54</v>
      </c>
    </row>
    <row r="54" spans="1:10" ht="12.75" customHeight="1">
      <c r="A54" s="9" t="s">
        <v>79</v>
      </c>
      <c r="B54" s="9" t="s">
        <v>79</v>
      </c>
      <c r="C54" s="9" t="s">
        <v>80</v>
      </c>
      <c r="D54" s="10">
        <v>0.96</v>
      </c>
      <c r="E54" s="10">
        <v>0.94</v>
      </c>
      <c r="F54" s="10">
        <v>1.82</v>
      </c>
      <c r="G54" s="10">
        <v>1.39</v>
      </c>
      <c r="H54" s="11">
        <f>SUM(D54:G54)</f>
        <v>5.109999999999999</v>
      </c>
      <c r="I54" s="10">
        <v>1.34</v>
      </c>
      <c r="J54" s="10">
        <v>1.32</v>
      </c>
    </row>
    <row r="55" spans="1:10" ht="12.75" customHeight="1">
      <c r="A55" s="9" t="s">
        <v>81</v>
      </c>
      <c r="B55" s="9" t="s">
        <v>81</v>
      </c>
      <c r="C55" s="9" t="s">
        <v>82</v>
      </c>
      <c r="D55" s="10">
        <v>5.06</v>
      </c>
      <c r="E55" s="10">
        <v>5.4</v>
      </c>
      <c r="F55" s="10">
        <v>7.32</v>
      </c>
      <c r="G55" s="10">
        <v>6.5</v>
      </c>
      <c r="H55" s="11">
        <f>SUM(D55:G55)</f>
        <v>24.28</v>
      </c>
      <c r="I55" s="10">
        <v>4.13</v>
      </c>
      <c r="J55" s="10">
        <v>3.86</v>
      </c>
    </row>
    <row r="56" spans="1:10" ht="12.75" customHeight="1">
      <c r="A56" s="9" t="s">
        <v>83</v>
      </c>
      <c r="B56" s="9" t="s">
        <v>84</v>
      </c>
      <c r="C56" s="9" t="s">
        <v>85</v>
      </c>
      <c r="D56" s="10">
        <f aca="true" t="shared" si="18" ref="D56:J56">D57-D58</f>
        <v>-0.10999999999999999</v>
      </c>
      <c r="E56" s="10">
        <f t="shared" si="18"/>
        <v>-0.32999999999999996</v>
      </c>
      <c r="F56" s="10">
        <f t="shared" si="18"/>
        <v>-0.48000000000000004</v>
      </c>
      <c r="G56" s="10">
        <f t="shared" si="18"/>
        <v>-0.37000000000000005</v>
      </c>
      <c r="H56" s="13">
        <f t="shared" si="18"/>
        <v>-1.2899999999999998</v>
      </c>
      <c r="I56" s="10">
        <f t="shared" si="18"/>
        <v>-0.13999999999999996</v>
      </c>
      <c r="J56" s="10">
        <f t="shared" si="18"/>
        <v>-0.12</v>
      </c>
    </row>
    <row r="57" spans="1:10" ht="12.75" customHeight="1">
      <c r="A57" s="9" t="s">
        <v>79</v>
      </c>
      <c r="B57" s="9" t="s">
        <v>79</v>
      </c>
      <c r="C57" s="9" t="s">
        <v>80</v>
      </c>
      <c r="D57" s="10">
        <v>0.32</v>
      </c>
      <c r="E57" s="10">
        <v>0.38</v>
      </c>
      <c r="F57" s="10">
        <v>0.41</v>
      </c>
      <c r="G57" s="10">
        <v>0.41</v>
      </c>
      <c r="H57" s="11">
        <f>SUM(D57:G57)</f>
        <v>1.5199999999999998</v>
      </c>
      <c r="I57" s="10">
        <v>0.46</v>
      </c>
      <c r="J57" s="10">
        <v>0.53</v>
      </c>
    </row>
    <row r="58" spans="1:10" ht="12.75" customHeight="1">
      <c r="A58" s="9" t="s">
        <v>81</v>
      </c>
      <c r="B58" s="9" t="s">
        <v>81</v>
      </c>
      <c r="C58" s="9" t="s">
        <v>82</v>
      </c>
      <c r="D58" s="10">
        <v>0.43</v>
      </c>
      <c r="E58" s="10">
        <v>0.71</v>
      </c>
      <c r="F58" s="10">
        <v>0.89</v>
      </c>
      <c r="G58" s="10">
        <v>0.78</v>
      </c>
      <c r="H58" s="11">
        <f>SUM(D58:G58)</f>
        <v>2.8099999999999996</v>
      </c>
      <c r="I58" s="10">
        <v>0.6</v>
      </c>
      <c r="J58" s="10">
        <v>0.65</v>
      </c>
    </row>
    <row r="59" spans="1:10" ht="12.75" customHeight="1">
      <c r="A59" s="9" t="s">
        <v>86</v>
      </c>
      <c r="B59" s="9" t="s">
        <v>87</v>
      </c>
      <c r="C59" s="9" t="s">
        <v>88</v>
      </c>
      <c r="D59" s="10">
        <f aca="true" t="shared" si="19" ref="D59:J59">D60-D61</f>
        <v>3.120000000000001</v>
      </c>
      <c r="E59" s="10">
        <f t="shared" si="19"/>
        <v>-3.019999999999996</v>
      </c>
      <c r="F59" s="10">
        <f t="shared" si="19"/>
        <v>-3.1099999999999994</v>
      </c>
      <c r="G59" s="10">
        <f t="shared" si="19"/>
        <v>-1.1699999999999946</v>
      </c>
      <c r="H59" s="13">
        <f t="shared" si="19"/>
        <v>-4.179999999999978</v>
      </c>
      <c r="I59" s="10">
        <f t="shared" si="19"/>
        <v>-0.7000000000000028</v>
      </c>
      <c r="J59" s="10">
        <f t="shared" si="19"/>
        <v>-6.25</v>
      </c>
    </row>
    <row r="60" spans="1:10" ht="12.75" customHeight="1">
      <c r="A60" s="9" t="s">
        <v>52</v>
      </c>
      <c r="B60" s="9" t="s">
        <v>52</v>
      </c>
      <c r="C60" s="9" t="s">
        <v>53</v>
      </c>
      <c r="D60" s="10">
        <f aca="true" t="shared" si="20" ref="D60:G61">D63+D66+D69</f>
        <v>26.48</v>
      </c>
      <c r="E60" s="10">
        <f t="shared" si="20"/>
        <v>36.120000000000005</v>
      </c>
      <c r="F60" s="10">
        <f t="shared" si="20"/>
        <v>33.74</v>
      </c>
      <c r="G60" s="10">
        <f t="shared" si="20"/>
        <v>26.270000000000003</v>
      </c>
      <c r="H60" s="11">
        <f>SUM(D60:G60)</f>
        <v>122.61000000000001</v>
      </c>
      <c r="I60" s="10">
        <f>I63+I66+I69</f>
        <v>16.9</v>
      </c>
      <c r="J60" s="10">
        <f>J63+J66+J69</f>
        <v>27.47</v>
      </c>
    </row>
    <row r="61" spans="1:10" ht="12.75" customHeight="1">
      <c r="A61" s="9" t="s">
        <v>54</v>
      </c>
      <c r="B61" s="9" t="s">
        <v>54</v>
      </c>
      <c r="C61" s="9" t="s">
        <v>55</v>
      </c>
      <c r="D61" s="10">
        <f t="shared" si="20"/>
        <v>23.36</v>
      </c>
      <c r="E61" s="10">
        <f t="shared" si="20"/>
        <v>39.14</v>
      </c>
      <c r="F61" s="10">
        <f t="shared" si="20"/>
        <v>36.85</v>
      </c>
      <c r="G61" s="10">
        <f t="shared" si="20"/>
        <v>27.439999999999998</v>
      </c>
      <c r="H61" s="11">
        <f>SUM(D61:G61)</f>
        <v>126.78999999999999</v>
      </c>
      <c r="I61" s="10">
        <f>I64+I67+I70</f>
        <v>17.6</v>
      </c>
      <c r="J61" s="10">
        <f>J64+J67+J70</f>
        <v>33.72</v>
      </c>
    </row>
    <row r="62" spans="1:10" ht="12.75" customHeight="1">
      <c r="A62" s="9" t="s">
        <v>89</v>
      </c>
      <c r="B62" s="9" t="s">
        <v>90</v>
      </c>
      <c r="C62" s="9" t="s">
        <v>91</v>
      </c>
      <c r="D62" s="10">
        <f>D63-D64</f>
        <v>-1.459999999999999</v>
      </c>
      <c r="E62" s="10">
        <f>E63-E64</f>
        <v>-6.190000000000001</v>
      </c>
      <c r="F62" s="10">
        <f>F63-F64</f>
        <v>-8.59</v>
      </c>
      <c r="G62" s="10">
        <f>G63-G64</f>
        <v>-2.539999999999999</v>
      </c>
      <c r="H62" s="13">
        <f>H63-H64</f>
        <v>-18.779999999999987</v>
      </c>
      <c r="I62" s="10">
        <f>I63-I64</f>
        <v>1.6600000000000001</v>
      </c>
      <c r="J62" s="10">
        <f>J63-J64</f>
        <v>-2.830000000000002</v>
      </c>
    </row>
    <row r="63" spans="1:10" ht="12.75" customHeight="1">
      <c r="A63" s="9" t="s">
        <v>79</v>
      </c>
      <c r="B63" s="9" t="s">
        <v>79</v>
      </c>
      <c r="C63" s="9" t="s">
        <v>80</v>
      </c>
      <c r="D63" s="10">
        <v>13.41</v>
      </c>
      <c r="E63" s="10">
        <v>23.77</v>
      </c>
      <c r="F63" s="10">
        <v>19.69</v>
      </c>
      <c r="G63" s="10">
        <v>15.14</v>
      </c>
      <c r="H63" s="11">
        <f>SUM(D63:G63)</f>
        <v>72.01</v>
      </c>
      <c r="I63" s="10">
        <v>12.91</v>
      </c>
      <c r="J63" s="10">
        <v>21.02</v>
      </c>
    </row>
    <row r="64" spans="1:10" ht="12.75" customHeight="1">
      <c r="A64" s="9" t="s">
        <v>81</v>
      </c>
      <c r="B64" s="9" t="s">
        <v>81</v>
      </c>
      <c r="C64" s="9" t="s">
        <v>82</v>
      </c>
      <c r="D64" s="10">
        <v>14.87</v>
      </c>
      <c r="E64" s="10">
        <v>29.96</v>
      </c>
      <c r="F64" s="10">
        <v>28.28</v>
      </c>
      <c r="G64" s="10">
        <v>17.68</v>
      </c>
      <c r="H64" s="11">
        <f>SUM(D64:G64)</f>
        <v>90.78999999999999</v>
      </c>
      <c r="I64" s="10">
        <v>11.25</v>
      </c>
      <c r="J64" s="10">
        <v>23.85</v>
      </c>
    </row>
    <row r="65" spans="1:10" ht="12.75" customHeight="1">
      <c r="A65" s="9" t="s">
        <v>76</v>
      </c>
      <c r="B65" s="9" t="s">
        <v>77</v>
      </c>
      <c r="C65" s="9" t="s">
        <v>78</v>
      </c>
      <c r="D65" s="10">
        <f>D66-D67</f>
        <v>4.34</v>
      </c>
      <c r="E65" s="10">
        <f>E66-E67</f>
        <v>2.9400000000000004</v>
      </c>
      <c r="F65" s="10">
        <f>F66-F67</f>
        <v>3.5599999999999996</v>
      </c>
      <c r="G65" s="10">
        <f>G66-G67</f>
        <v>1.7300000000000004</v>
      </c>
      <c r="H65" s="13">
        <f>H66-H67</f>
        <v>12.569999999999999</v>
      </c>
      <c r="I65" s="10">
        <f>I66-I67</f>
        <v>-0.14000000000000012</v>
      </c>
      <c r="J65" s="10">
        <f>J66-J67</f>
        <v>1.7400000000000002</v>
      </c>
    </row>
    <row r="66" spans="1:10" ht="12.75" customHeight="1">
      <c r="A66" s="9" t="s">
        <v>79</v>
      </c>
      <c r="B66" s="9" t="s">
        <v>79</v>
      </c>
      <c r="C66" s="9" t="s">
        <v>80</v>
      </c>
      <c r="D66" s="10">
        <v>5.69</v>
      </c>
      <c r="E66" s="10">
        <v>4.37</v>
      </c>
      <c r="F66" s="10">
        <v>4.68</v>
      </c>
      <c r="G66" s="10">
        <v>4.23</v>
      </c>
      <c r="H66" s="11">
        <f aca="true" t="shared" si="21" ref="H66:H73">SUM(D66:G66)</f>
        <v>18.97</v>
      </c>
      <c r="I66" s="10">
        <v>1.23</v>
      </c>
      <c r="J66" s="10">
        <v>2.93</v>
      </c>
    </row>
    <row r="67" spans="1:10" ht="12.75" customHeight="1">
      <c r="A67" s="9" t="s">
        <v>81</v>
      </c>
      <c r="B67" s="9" t="s">
        <v>81</v>
      </c>
      <c r="C67" s="9" t="s">
        <v>82</v>
      </c>
      <c r="D67" s="10">
        <v>1.35</v>
      </c>
      <c r="E67" s="10">
        <v>1.43</v>
      </c>
      <c r="F67" s="10">
        <v>1.12</v>
      </c>
      <c r="G67" s="10">
        <v>2.5</v>
      </c>
      <c r="H67" s="11">
        <f t="shared" si="21"/>
        <v>6.4</v>
      </c>
      <c r="I67" s="10">
        <v>1.37</v>
      </c>
      <c r="J67" s="10">
        <v>1.19</v>
      </c>
    </row>
    <row r="68" spans="1:10" ht="12.75" customHeight="1">
      <c r="A68" s="9" t="s">
        <v>83</v>
      </c>
      <c r="B68" s="9" t="s">
        <v>84</v>
      </c>
      <c r="C68" s="9" t="s">
        <v>85</v>
      </c>
      <c r="D68" s="10">
        <f>D69-D70</f>
        <v>0.2400000000000002</v>
      </c>
      <c r="E68" s="10">
        <f>E69-E70</f>
        <v>0.23000000000000043</v>
      </c>
      <c r="F68" s="10">
        <f>F69-F70</f>
        <v>1.919999999999999</v>
      </c>
      <c r="G68" s="10">
        <f>G69-G70</f>
        <v>-0.35999999999999943</v>
      </c>
      <c r="H68" s="13">
        <f>H69-H70</f>
        <v>2.029999999999994</v>
      </c>
      <c r="I68" s="10">
        <f>I69-I70</f>
        <v>-2.2200000000000006</v>
      </c>
      <c r="J68" s="10">
        <f>J69-J70</f>
        <v>-5.16</v>
      </c>
    </row>
    <row r="69" spans="1:10" ht="12.75" customHeight="1">
      <c r="A69" s="9" t="s">
        <v>79</v>
      </c>
      <c r="B69" s="9" t="s">
        <v>79</v>
      </c>
      <c r="C69" s="9" t="s">
        <v>80</v>
      </c>
      <c r="D69" s="10">
        <v>7.38</v>
      </c>
      <c r="E69" s="10">
        <v>7.98</v>
      </c>
      <c r="F69" s="10">
        <v>9.37</v>
      </c>
      <c r="G69" s="10">
        <v>6.9</v>
      </c>
      <c r="H69" s="11">
        <f t="shared" si="21"/>
        <v>31.629999999999995</v>
      </c>
      <c r="I69" s="10">
        <v>2.76</v>
      </c>
      <c r="J69" s="10">
        <v>3.52</v>
      </c>
    </row>
    <row r="70" spans="1:10" ht="12.75" customHeight="1">
      <c r="A70" s="9" t="s">
        <v>81</v>
      </c>
      <c r="B70" s="9" t="s">
        <v>81</v>
      </c>
      <c r="C70" s="9" t="s">
        <v>82</v>
      </c>
      <c r="D70" s="10">
        <v>7.14</v>
      </c>
      <c r="E70" s="10">
        <v>7.75</v>
      </c>
      <c r="F70" s="10">
        <v>7.45</v>
      </c>
      <c r="G70" s="10">
        <v>7.26</v>
      </c>
      <c r="H70" s="11">
        <f t="shared" si="21"/>
        <v>29.6</v>
      </c>
      <c r="I70" s="10">
        <v>4.98</v>
      </c>
      <c r="J70" s="10">
        <v>8.68</v>
      </c>
    </row>
    <row r="71" spans="1:10" ht="12.75" customHeight="1">
      <c r="A71" s="9" t="s">
        <v>92</v>
      </c>
      <c r="B71" s="9" t="s">
        <v>93</v>
      </c>
      <c r="C71" s="9" t="s">
        <v>94</v>
      </c>
      <c r="D71" s="10">
        <f>D72-D73</f>
        <v>-0.00999999999999801</v>
      </c>
      <c r="E71" s="10">
        <f>E72-E73</f>
        <v>12.220000000000006</v>
      </c>
      <c r="F71" s="10">
        <f>F72-F73</f>
        <v>10.079999999999991</v>
      </c>
      <c r="G71" s="10">
        <f>G72-G73</f>
        <v>-3.1799999999999997</v>
      </c>
      <c r="H71" s="13">
        <f>H72-H73</f>
        <v>19.109999999999985</v>
      </c>
      <c r="I71" s="10">
        <f>I72-I73</f>
        <v>2.700000000000003</v>
      </c>
      <c r="J71" s="10">
        <f>J72-J73</f>
        <v>11.349999999999987</v>
      </c>
    </row>
    <row r="72" spans="1:10" ht="12.75" customHeight="1">
      <c r="A72" s="9" t="s">
        <v>52</v>
      </c>
      <c r="B72" s="9" t="s">
        <v>52</v>
      </c>
      <c r="C72" s="9" t="s">
        <v>53</v>
      </c>
      <c r="D72" s="10">
        <f aca="true" t="shared" si="22" ref="D72:G73">D75+D78+D81</f>
        <v>59.2</v>
      </c>
      <c r="E72" s="10">
        <f t="shared" si="22"/>
        <v>63.580000000000005</v>
      </c>
      <c r="F72" s="10">
        <f t="shared" si="22"/>
        <v>60.38999999999999</v>
      </c>
      <c r="G72" s="10">
        <f t="shared" si="22"/>
        <v>61.87</v>
      </c>
      <c r="H72" s="11">
        <f t="shared" si="21"/>
        <v>245.04</v>
      </c>
      <c r="I72" s="10">
        <f>I75+I78+I81</f>
        <v>50.04</v>
      </c>
      <c r="J72" s="10">
        <f>J75+J78+J81</f>
        <v>49.8</v>
      </c>
    </row>
    <row r="73" spans="1:10" ht="12.75" customHeight="1">
      <c r="A73" s="9" t="s">
        <v>54</v>
      </c>
      <c r="B73" s="9" t="s">
        <v>95</v>
      </c>
      <c r="C73" s="9" t="s">
        <v>55</v>
      </c>
      <c r="D73" s="10">
        <f t="shared" si="22"/>
        <v>59.21</v>
      </c>
      <c r="E73" s="10">
        <f t="shared" si="22"/>
        <v>51.36</v>
      </c>
      <c r="F73" s="10">
        <f t="shared" si="22"/>
        <v>50.31</v>
      </c>
      <c r="G73" s="10">
        <f t="shared" si="22"/>
        <v>65.05</v>
      </c>
      <c r="H73" s="11">
        <f t="shared" si="21"/>
        <v>225.93</v>
      </c>
      <c r="I73" s="10">
        <f>I76+I79+I82</f>
        <v>47.339999999999996</v>
      </c>
      <c r="J73" s="10">
        <f>J76+J79+J82</f>
        <v>38.45000000000001</v>
      </c>
    </row>
    <row r="74" spans="1:10" ht="12.75" customHeight="1">
      <c r="A74" s="9" t="s">
        <v>89</v>
      </c>
      <c r="B74" s="9" t="s">
        <v>96</v>
      </c>
      <c r="C74" s="9" t="s">
        <v>91</v>
      </c>
      <c r="D74" s="10">
        <f>D75-D76</f>
        <v>0.17999999999999972</v>
      </c>
      <c r="E74" s="10">
        <f>E75-E76</f>
        <v>0.4500000000000002</v>
      </c>
      <c r="F74" s="10">
        <f>F75-F76</f>
        <v>0.2799999999999998</v>
      </c>
      <c r="G74" s="10">
        <f>G75-G76</f>
        <v>-0.07000000000000028</v>
      </c>
      <c r="H74" s="13">
        <f>H75-H76</f>
        <v>0.8399999999999999</v>
      </c>
      <c r="I74" s="10">
        <f>I75-I76</f>
        <v>0.10000000000000009</v>
      </c>
      <c r="J74" s="10">
        <f>J75-J76</f>
        <v>0.09999999999999964</v>
      </c>
    </row>
    <row r="75" spans="1:10" ht="12.75" customHeight="1">
      <c r="A75" s="9" t="s">
        <v>79</v>
      </c>
      <c r="B75" s="9" t="s">
        <v>79</v>
      </c>
      <c r="C75" s="9" t="s">
        <v>80</v>
      </c>
      <c r="D75" s="10">
        <v>2.82</v>
      </c>
      <c r="E75" s="10">
        <v>2.99</v>
      </c>
      <c r="F75" s="10">
        <v>3.94</v>
      </c>
      <c r="G75" s="10">
        <v>2.55</v>
      </c>
      <c r="H75" s="11">
        <f>SUM(D75:G75)</f>
        <v>12.3</v>
      </c>
      <c r="I75" s="10">
        <v>1.9300000000000002</v>
      </c>
      <c r="J75" s="10">
        <v>2.34</v>
      </c>
    </row>
    <row r="76" spans="1:10" ht="12.75" customHeight="1">
      <c r="A76" s="9" t="s">
        <v>81</v>
      </c>
      <c r="B76" s="9" t="s">
        <v>81</v>
      </c>
      <c r="C76" s="9" t="s">
        <v>82</v>
      </c>
      <c r="D76" s="10">
        <v>2.64</v>
      </c>
      <c r="E76" s="10">
        <v>2.54</v>
      </c>
      <c r="F76" s="10">
        <v>3.66</v>
      </c>
      <c r="G76" s="10">
        <v>2.62</v>
      </c>
      <c r="H76" s="11">
        <f>SUM(D76:G76)</f>
        <v>11.46</v>
      </c>
      <c r="I76" s="10">
        <v>1.83</v>
      </c>
      <c r="J76" s="10">
        <v>2.24</v>
      </c>
    </row>
    <row r="77" spans="1:10" ht="12.75" customHeight="1">
      <c r="A77" s="9" t="s">
        <v>76</v>
      </c>
      <c r="B77" s="9" t="s">
        <v>77</v>
      </c>
      <c r="C77" s="9" t="s">
        <v>78</v>
      </c>
      <c r="D77" s="10">
        <f>D78-D79</f>
        <v>1</v>
      </c>
      <c r="E77" s="10">
        <f>E78-E79</f>
        <v>11.729999999999997</v>
      </c>
      <c r="F77" s="10">
        <f>F78-F79</f>
        <v>10.519999999999996</v>
      </c>
      <c r="G77" s="10">
        <f>G78-G79</f>
        <v>-3.1400000000000006</v>
      </c>
      <c r="H77" s="13">
        <f>H78-H79</f>
        <v>20.109999999999985</v>
      </c>
      <c r="I77" s="10">
        <f>I78-I79</f>
        <v>2.6799999999999997</v>
      </c>
      <c r="J77" s="10">
        <f>J78-J79</f>
        <v>10.649999999999999</v>
      </c>
    </row>
    <row r="78" spans="1:10" ht="12.75" customHeight="1">
      <c r="A78" s="9" t="s">
        <v>79</v>
      </c>
      <c r="B78" s="9" t="s">
        <v>79</v>
      </c>
      <c r="C78" s="9" t="s">
        <v>80</v>
      </c>
      <c r="D78" s="10">
        <v>54.22</v>
      </c>
      <c r="E78" s="10">
        <v>58.32</v>
      </c>
      <c r="F78" s="10">
        <v>54.309999999999995</v>
      </c>
      <c r="G78" s="10">
        <v>56.81</v>
      </c>
      <c r="H78" s="11">
        <f aca="true" t="shared" si="23" ref="H78:H88">SUM(D78:G78)</f>
        <v>223.66</v>
      </c>
      <c r="I78" s="10">
        <v>46.23</v>
      </c>
      <c r="J78" s="10">
        <v>45.660000000000004</v>
      </c>
    </row>
    <row r="79" spans="1:10" ht="12.75" customHeight="1">
      <c r="A79" s="9" t="s">
        <v>81</v>
      </c>
      <c r="B79" s="9" t="s">
        <v>81</v>
      </c>
      <c r="C79" s="9" t="s">
        <v>82</v>
      </c>
      <c r="D79" s="10">
        <v>53.22</v>
      </c>
      <c r="E79" s="10">
        <v>46.59</v>
      </c>
      <c r="F79" s="10">
        <v>43.79</v>
      </c>
      <c r="G79" s="10">
        <v>59.95</v>
      </c>
      <c r="H79" s="11">
        <f t="shared" si="23"/>
        <v>203.55</v>
      </c>
      <c r="I79" s="10">
        <v>43.55</v>
      </c>
      <c r="J79" s="10">
        <v>35.010000000000005</v>
      </c>
    </row>
    <row r="80" spans="1:10" ht="12.75" customHeight="1">
      <c r="A80" s="9" t="s">
        <v>83</v>
      </c>
      <c r="B80" s="9" t="s">
        <v>84</v>
      </c>
      <c r="C80" s="9" t="s">
        <v>85</v>
      </c>
      <c r="D80" s="10">
        <f>D81-D82</f>
        <v>-1.19</v>
      </c>
      <c r="E80" s="10">
        <f>E81-E82</f>
        <v>0.040000000000000036</v>
      </c>
      <c r="F80" s="10">
        <f>F81-F82</f>
        <v>-0.7200000000000002</v>
      </c>
      <c r="G80" s="10">
        <f>G81-G82</f>
        <v>0.029999999999999805</v>
      </c>
      <c r="H80" s="13">
        <f>H81-H82</f>
        <v>-1.8400000000000016</v>
      </c>
      <c r="I80" s="10">
        <f>I81-I82</f>
        <v>-0.08000000000000007</v>
      </c>
      <c r="J80" s="10">
        <f>J81-J82</f>
        <v>0.5999999999999999</v>
      </c>
    </row>
    <row r="81" spans="1:10" ht="12.75" customHeight="1">
      <c r="A81" s="9" t="s">
        <v>79</v>
      </c>
      <c r="B81" s="9" t="s">
        <v>79</v>
      </c>
      <c r="C81" s="9" t="s">
        <v>80</v>
      </c>
      <c r="D81" s="10">
        <v>2.16</v>
      </c>
      <c r="E81" s="10">
        <v>2.27</v>
      </c>
      <c r="F81" s="10">
        <v>2.1399999999999997</v>
      </c>
      <c r="G81" s="10">
        <v>2.51</v>
      </c>
      <c r="H81" s="11">
        <f t="shared" si="23"/>
        <v>9.079999999999998</v>
      </c>
      <c r="I81" s="10">
        <v>1.88</v>
      </c>
      <c r="J81" s="10">
        <v>1.7999999999999998</v>
      </c>
    </row>
    <row r="82" spans="1:10" ht="12.75" customHeight="1">
      <c r="A82" s="9" t="s">
        <v>81</v>
      </c>
      <c r="B82" s="9" t="s">
        <v>81</v>
      </c>
      <c r="C82" s="9" t="s">
        <v>82</v>
      </c>
      <c r="D82" s="10">
        <v>3.35</v>
      </c>
      <c r="E82" s="10">
        <v>2.23</v>
      </c>
      <c r="F82" s="10">
        <v>2.86</v>
      </c>
      <c r="G82" s="10">
        <v>2.48</v>
      </c>
      <c r="H82" s="11">
        <f t="shared" si="23"/>
        <v>10.92</v>
      </c>
      <c r="I82" s="10">
        <v>1.96</v>
      </c>
      <c r="J82" s="10">
        <v>1.2</v>
      </c>
    </row>
    <row r="83" spans="1:10" ht="12.75" customHeight="1">
      <c r="A83" s="9" t="s">
        <v>97</v>
      </c>
      <c r="B83" s="9" t="s">
        <v>98</v>
      </c>
      <c r="C83" s="9" t="s">
        <v>99</v>
      </c>
      <c r="D83" s="10">
        <f>D84-D85</f>
        <v>2.3</v>
      </c>
      <c r="E83" s="10">
        <f>E84-E85</f>
        <v>2.2699999999999996</v>
      </c>
      <c r="F83" s="10">
        <f>F84-F85</f>
        <v>1.8399999999999999</v>
      </c>
      <c r="G83" s="10">
        <f>G84-G85</f>
        <v>1.9300000000000002</v>
      </c>
      <c r="H83" s="13">
        <f>H84-H85</f>
        <v>8.34</v>
      </c>
      <c r="I83" s="10">
        <f>I84-I85</f>
        <v>1.9800000000000002</v>
      </c>
      <c r="J83" s="10">
        <f>J84-J85</f>
        <v>1.9400000000000002</v>
      </c>
    </row>
    <row r="84" spans="1:10" ht="12.75" customHeight="1">
      <c r="A84" s="9" t="s">
        <v>24</v>
      </c>
      <c r="B84" s="9" t="s">
        <v>24</v>
      </c>
      <c r="C84" s="9" t="s">
        <v>25</v>
      </c>
      <c r="D84" s="10">
        <v>3.82</v>
      </c>
      <c r="E84" s="10">
        <v>3.8</v>
      </c>
      <c r="F84" s="10">
        <v>3.65</v>
      </c>
      <c r="G84" s="10">
        <v>3.95</v>
      </c>
      <c r="H84" s="11">
        <f t="shared" si="23"/>
        <v>15.219999999999999</v>
      </c>
      <c r="I84" s="10">
        <v>3.47</v>
      </c>
      <c r="J84" s="10">
        <v>3.49</v>
      </c>
    </row>
    <row r="85" spans="1:10" ht="12.75" customHeight="1">
      <c r="A85" s="9" t="s">
        <v>26</v>
      </c>
      <c r="B85" s="9" t="s">
        <v>26</v>
      </c>
      <c r="C85" s="9" t="s">
        <v>27</v>
      </c>
      <c r="D85" s="10">
        <v>1.52</v>
      </c>
      <c r="E85" s="10">
        <v>1.53</v>
      </c>
      <c r="F85" s="10">
        <v>1.81</v>
      </c>
      <c r="G85" s="10">
        <v>2.02</v>
      </c>
      <c r="H85" s="11">
        <f t="shared" si="23"/>
        <v>6.879999999999999</v>
      </c>
      <c r="I85" s="10">
        <v>1.49</v>
      </c>
      <c r="J85" s="10">
        <v>1.55</v>
      </c>
    </row>
    <row r="86" spans="1:10" s="12" customFormat="1" ht="12.75" customHeight="1">
      <c r="A86" s="16" t="s">
        <v>100</v>
      </c>
      <c r="B86" s="16" t="s">
        <v>101</v>
      </c>
      <c r="C86" s="9" t="s">
        <v>102</v>
      </c>
      <c r="D86" s="10">
        <f>D87-D88</f>
        <v>-28.910000000000004</v>
      </c>
      <c r="E86" s="10">
        <f>E87-E88</f>
        <v>-39.63</v>
      </c>
      <c r="F86" s="10">
        <f>F87-F88</f>
        <v>-35.78999999999999</v>
      </c>
      <c r="G86" s="10">
        <f>G87-G88</f>
        <v>-17.680000000000007</v>
      </c>
      <c r="H86" s="13">
        <f>H87-H88</f>
        <v>-122.00999999999999</v>
      </c>
      <c r="I86" s="10">
        <f>I87-I88</f>
        <v>-21.480000000000004</v>
      </c>
      <c r="J86" s="10">
        <f>J87-J88</f>
        <v>-25.669999999999995</v>
      </c>
    </row>
    <row r="87" spans="1:10" ht="12.75" customHeight="1">
      <c r="A87" s="9" t="s">
        <v>24</v>
      </c>
      <c r="B87" s="9" t="s">
        <v>24</v>
      </c>
      <c r="C87" s="9" t="s">
        <v>25</v>
      </c>
      <c r="D87" s="10">
        <f>D90+D99</f>
        <v>45.309999999999995</v>
      </c>
      <c r="E87" s="10">
        <f aca="true" t="shared" si="24" ref="E87:J88">E90+E99</f>
        <v>56.62</v>
      </c>
      <c r="F87" s="10">
        <f t="shared" si="24"/>
        <v>63.7</v>
      </c>
      <c r="G87" s="10">
        <f t="shared" si="24"/>
        <v>62.92999999999999</v>
      </c>
      <c r="H87" s="11">
        <f t="shared" si="23"/>
        <v>228.56</v>
      </c>
      <c r="I87" s="10">
        <f t="shared" si="24"/>
        <v>40.01</v>
      </c>
      <c r="J87" s="10">
        <f t="shared" si="24"/>
        <v>49.02</v>
      </c>
    </row>
    <row r="88" spans="1:10" ht="12.75" customHeight="1">
      <c r="A88" s="9" t="s">
        <v>26</v>
      </c>
      <c r="B88" s="9" t="s">
        <v>26</v>
      </c>
      <c r="C88" s="9" t="s">
        <v>27</v>
      </c>
      <c r="D88" s="10">
        <f>D91+D100</f>
        <v>74.22</v>
      </c>
      <c r="E88" s="10">
        <f t="shared" si="24"/>
        <v>96.25</v>
      </c>
      <c r="F88" s="10">
        <f t="shared" si="24"/>
        <v>99.49</v>
      </c>
      <c r="G88" s="10">
        <f t="shared" si="24"/>
        <v>80.61</v>
      </c>
      <c r="H88" s="11">
        <f t="shared" si="23"/>
        <v>350.57</v>
      </c>
      <c r="I88" s="10">
        <f t="shared" si="24"/>
        <v>61.49</v>
      </c>
      <c r="J88" s="10">
        <f t="shared" si="24"/>
        <v>74.69</v>
      </c>
    </row>
    <row r="89" spans="1:10" ht="12.75" customHeight="1">
      <c r="A89" s="16" t="s">
        <v>103</v>
      </c>
      <c r="B89" s="16" t="s">
        <v>104</v>
      </c>
      <c r="C89" s="9" t="s">
        <v>105</v>
      </c>
      <c r="D89" s="10">
        <f>D90-D91</f>
        <v>-22.67</v>
      </c>
      <c r="E89" s="10">
        <f>E90-E91</f>
        <v>-33.93</v>
      </c>
      <c r="F89" s="10">
        <f>F90-F91</f>
        <v>-33.599999999999994</v>
      </c>
      <c r="G89" s="10">
        <f>G90-G91</f>
        <v>-23.029999999999998</v>
      </c>
      <c r="H89" s="13">
        <f>H90-H91</f>
        <v>-113.23</v>
      </c>
      <c r="I89" s="10">
        <f>I90-I91</f>
        <v>-16.200000000000003</v>
      </c>
      <c r="J89" s="10">
        <f>J90-J91</f>
        <v>-17.759999999999998</v>
      </c>
    </row>
    <row r="90" spans="1:10" ht="12.75" customHeight="1">
      <c r="A90" s="9" t="s">
        <v>52</v>
      </c>
      <c r="B90" s="9" t="s">
        <v>52</v>
      </c>
      <c r="C90" s="9" t="s">
        <v>53</v>
      </c>
      <c r="D90" s="10">
        <f>D93+D96</f>
        <v>13.18</v>
      </c>
      <c r="E90" s="10">
        <f aca="true" t="shared" si="25" ref="E90:J91">E93+E96</f>
        <v>16.32</v>
      </c>
      <c r="F90" s="10">
        <f t="shared" si="25"/>
        <v>19.12</v>
      </c>
      <c r="G90" s="10">
        <f t="shared" si="25"/>
        <v>17.02</v>
      </c>
      <c r="H90" s="11">
        <f>SUM(D90:G90)</f>
        <v>65.64</v>
      </c>
      <c r="I90" s="10">
        <f t="shared" si="25"/>
        <v>13.77</v>
      </c>
      <c r="J90" s="10">
        <f t="shared" si="25"/>
        <v>16.03</v>
      </c>
    </row>
    <row r="91" spans="1:10" ht="12.75" customHeight="1">
      <c r="A91" s="9" t="s">
        <v>54</v>
      </c>
      <c r="B91" s="9" t="s">
        <v>54</v>
      </c>
      <c r="C91" s="9" t="s">
        <v>55</v>
      </c>
      <c r="D91" s="10">
        <f>D94+D97</f>
        <v>35.85</v>
      </c>
      <c r="E91" s="10">
        <f t="shared" si="25"/>
        <v>50.25</v>
      </c>
      <c r="F91" s="10">
        <f t="shared" si="25"/>
        <v>52.72</v>
      </c>
      <c r="G91" s="10">
        <f t="shared" si="25"/>
        <v>40.05</v>
      </c>
      <c r="H91" s="11">
        <f>SUM(D91:G91)</f>
        <v>178.87</v>
      </c>
      <c r="I91" s="10">
        <f t="shared" si="25"/>
        <v>29.970000000000002</v>
      </c>
      <c r="J91" s="10">
        <f t="shared" si="25"/>
        <v>33.79</v>
      </c>
    </row>
    <row r="92" spans="1:10" ht="12.75" customHeight="1">
      <c r="A92" s="16" t="s">
        <v>106</v>
      </c>
      <c r="B92" s="16" t="s">
        <v>107</v>
      </c>
      <c r="C92" s="9" t="s">
        <v>108</v>
      </c>
      <c r="D92" s="10">
        <f>D93-D94</f>
        <v>-24.2</v>
      </c>
      <c r="E92" s="10">
        <f>E93-E94</f>
        <v>-33.06</v>
      </c>
      <c r="F92" s="10">
        <f>F93-F94</f>
        <v>-34.03</v>
      </c>
      <c r="G92" s="10">
        <f>G93-G94</f>
        <v>-26.990000000000002</v>
      </c>
      <c r="H92" s="13">
        <f>H93-H94</f>
        <v>-118.27999999999997</v>
      </c>
      <c r="I92" s="10">
        <f>I93-I94</f>
        <v>-18.26</v>
      </c>
      <c r="J92" s="10">
        <f>J93-J94</f>
        <v>-22.590000000000003</v>
      </c>
    </row>
    <row r="93" spans="1:10" ht="12.75" customHeight="1">
      <c r="A93" s="9" t="s">
        <v>79</v>
      </c>
      <c r="B93" s="9" t="s">
        <v>79</v>
      </c>
      <c r="C93" s="9" t="s">
        <v>80</v>
      </c>
      <c r="D93" s="10">
        <v>2.68</v>
      </c>
      <c r="E93" s="10">
        <v>3.69</v>
      </c>
      <c r="F93" s="10">
        <v>3.98</v>
      </c>
      <c r="G93" s="10">
        <v>3.65</v>
      </c>
      <c r="H93" s="11">
        <f aca="true" t="shared" si="26" ref="H93:H109">SUM(D93:G93)</f>
        <v>14</v>
      </c>
      <c r="I93" s="10">
        <v>3.5</v>
      </c>
      <c r="J93" s="10">
        <v>3.67</v>
      </c>
    </row>
    <row r="94" spans="1:10" ht="12.75" customHeight="1">
      <c r="A94" s="9" t="s">
        <v>81</v>
      </c>
      <c r="B94" s="9" t="s">
        <v>81</v>
      </c>
      <c r="C94" s="9" t="s">
        <v>82</v>
      </c>
      <c r="D94" s="10">
        <v>26.88</v>
      </c>
      <c r="E94" s="10">
        <v>36.75</v>
      </c>
      <c r="F94" s="10">
        <v>38.01</v>
      </c>
      <c r="G94" s="10">
        <v>30.64</v>
      </c>
      <c r="H94" s="11">
        <f t="shared" si="26"/>
        <v>132.27999999999997</v>
      </c>
      <c r="I94" s="10">
        <v>21.76</v>
      </c>
      <c r="J94" s="10">
        <v>26.26</v>
      </c>
    </row>
    <row r="95" spans="1:10" ht="12.75" customHeight="1">
      <c r="A95" s="9" t="s">
        <v>109</v>
      </c>
      <c r="B95" s="9" t="s">
        <v>84</v>
      </c>
      <c r="C95" s="9" t="s">
        <v>110</v>
      </c>
      <c r="D95" s="10">
        <f>D96-D97</f>
        <v>1.5299999999999994</v>
      </c>
      <c r="E95" s="10">
        <f>E96-E97</f>
        <v>-0.8699999999999992</v>
      </c>
      <c r="F95" s="10">
        <f>F96-F97</f>
        <v>0.4299999999999997</v>
      </c>
      <c r="G95" s="10">
        <f>G96-G97</f>
        <v>3.959999999999999</v>
      </c>
      <c r="H95" s="13">
        <f>H96-H97</f>
        <v>5.049999999999997</v>
      </c>
      <c r="I95" s="10">
        <f>I96-I97</f>
        <v>2.0599999999999987</v>
      </c>
      <c r="J95" s="10">
        <f>J96-J97</f>
        <v>4.829999999999999</v>
      </c>
    </row>
    <row r="96" spans="1:10" ht="12.75" customHeight="1">
      <c r="A96" s="9" t="s">
        <v>79</v>
      </c>
      <c r="B96" s="9" t="s">
        <v>79</v>
      </c>
      <c r="C96" s="9" t="s">
        <v>80</v>
      </c>
      <c r="D96" s="10">
        <v>10.5</v>
      </c>
      <c r="E96" s="10">
        <v>12.63</v>
      </c>
      <c r="F96" s="10">
        <v>15.14</v>
      </c>
      <c r="G96" s="10">
        <v>13.37</v>
      </c>
      <c r="H96" s="11">
        <f t="shared" si="26"/>
        <v>51.64</v>
      </c>
      <c r="I96" s="10">
        <v>10.27</v>
      </c>
      <c r="J96" s="10">
        <v>12.36</v>
      </c>
    </row>
    <row r="97" spans="1:10" ht="12.75" customHeight="1">
      <c r="A97" s="9" t="s">
        <v>81</v>
      </c>
      <c r="B97" s="9" t="s">
        <v>81</v>
      </c>
      <c r="C97" s="9" t="s">
        <v>82</v>
      </c>
      <c r="D97" s="10">
        <v>8.97</v>
      </c>
      <c r="E97" s="10">
        <v>13.5</v>
      </c>
      <c r="F97" s="10">
        <v>14.71</v>
      </c>
      <c r="G97" s="10">
        <v>9.41</v>
      </c>
      <c r="H97" s="11">
        <f t="shared" si="26"/>
        <v>46.59</v>
      </c>
      <c r="I97" s="10">
        <v>8.21</v>
      </c>
      <c r="J97" s="10">
        <v>7.53</v>
      </c>
    </row>
    <row r="98" spans="1:10" ht="12.75" customHeight="1">
      <c r="A98" s="9" t="s">
        <v>111</v>
      </c>
      <c r="B98" s="9" t="s">
        <v>112</v>
      </c>
      <c r="C98" s="9" t="s">
        <v>113</v>
      </c>
      <c r="D98" s="10">
        <f>D99-D100</f>
        <v>-6.240000000000009</v>
      </c>
      <c r="E98" s="10">
        <f>E99-E100</f>
        <v>-5.700000000000003</v>
      </c>
      <c r="F98" s="10">
        <f>F99-F100</f>
        <v>-2.1899999999999977</v>
      </c>
      <c r="G98" s="10">
        <f>G99-G100</f>
        <v>5.349999999999994</v>
      </c>
      <c r="H98" s="13">
        <f>H99-H100</f>
        <v>-8.780000000000001</v>
      </c>
      <c r="I98" s="10">
        <f>I99-I100</f>
        <v>-5.280000000000001</v>
      </c>
      <c r="J98" s="10">
        <f>J99-J100</f>
        <v>-7.910000000000004</v>
      </c>
    </row>
    <row r="99" spans="1:10" ht="12.75" customHeight="1">
      <c r="A99" s="9" t="s">
        <v>52</v>
      </c>
      <c r="B99" s="9" t="s">
        <v>52</v>
      </c>
      <c r="C99" s="9" t="s">
        <v>53</v>
      </c>
      <c r="D99" s="10">
        <f>D102+D105+D108</f>
        <v>32.129999999999995</v>
      </c>
      <c r="E99" s="10">
        <f aca="true" t="shared" si="27" ref="E99:J100">E102+E105+E108</f>
        <v>40.3</v>
      </c>
      <c r="F99" s="10">
        <f t="shared" si="27"/>
        <v>44.58</v>
      </c>
      <c r="G99" s="10">
        <f t="shared" si="27"/>
        <v>45.91</v>
      </c>
      <c r="H99" s="11">
        <f t="shared" si="26"/>
        <v>162.92</v>
      </c>
      <c r="I99" s="10">
        <f t="shared" si="27"/>
        <v>26.24</v>
      </c>
      <c r="J99" s="10">
        <f t="shared" si="27"/>
        <v>32.99</v>
      </c>
    </row>
    <row r="100" spans="1:10" ht="12.75" customHeight="1">
      <c r="A100" s="9" t="s">
        <v>54</v>
      </c>
      <c r="B100" s="9" t="s">
        <v>54</v>
      </c>
      <c r="C100" s="9" t="s">
        <v>55</v>
      </c>
      <c r="D100" s="10">
        <f>D103+D106+D109</f>
        <v>38.370000000000005</v>
      </c>
      <c r="E100" s="10">
        <f t="shared" si="27"/>
        <v>46</v>
      </c>
      <c r="F100" s="10">
        <f t="shared" si="27"/>
        <v>46.769999999999996</v>
      </c>
      <c r="G100" s="10">
        <f t="shared" si="27"/>
        <v>40.56</v>
      </c>
      <c r="H100" s="11">
        <f t="shared" si="26"/>
        <v>171.7</v>
      </c>
      <c r="I100" s="10">
        <f t="shared" si="27"/>
        <v>31.52</v>
      </c>
      <c r="J100" s="10">
        <f t="shared" si="27"/>
        <v>40.900000000000006</v>
      </c>
    </row>
    <row r="101" spans="1:10" ht="12.75" customHeight="1">
      <c r="A101" s="17" t="s">
        <v>114</v>
      </c>
      <c r="B101" s="17" t="s">
        <v>115</v>
      </c>
      <c r="C101" s="9" t="s">
        <v>116</v>
      </c>
      <c r="D101" s="10">
        <f>D102-D103</f>
        <v>0.5299999999999998</v>
      </c>
      <c r="E101" s="10">
        <f>E102-E103</f>
        <v>0.49999999999999956</v>
      </c>
      <c r="F101" s="10">
        <f>F102-F103</f>
        <v>0.5600000000000005</v>
      </c>
      <c r="G101" s="10">
        <f>G102-G103</f>
        <v>0.5199999999999996</v>
      </c>
      <c r="H101" s="13">
        <f>H102-H103</f>
        <v>2.110000000000001</v>
      </c>
      <c r="I101" s="10">
        <f>I102-I103</f>
        <v>0.06000000000000005</v>
      </c>
      <c r="J101" s="10">
        <f>J102-J103</f>
        <v>0.029999999999999805</v>
      </c>
    </row>
    <row r="102" spans="1:10" ht="12.75" customHeight="1">
      <c r="A102" s="9" t="s">
        <v>79</v>
      </c>
      <c r="B102" s="9" t="s">
        <v>79</v>
      </c>
      <c r="C102" s="9" t="s">
        <v>80</v>
      </c>
      <c r="D102" s="10">
        <v>3.78</v>
      </c>
      <c r="E102" s="10">
        <v>4.22</v>
      </c>
      <c r="F102" s="10">
        <v>4.62</v>
      </c>
      <c r="G102" s="10">
        <v>4.76</v>
      </c>
      <c r="H102" s="11">
        <f t="shared" si="26"/>
        <v>17.380000000000003</v>
      </c>
      <c r="I102" s="10">
        <v>3.19</v>
      </c>
      <c r="J102" s="10">
        <v>3.77</v>
      </c>
    </row>
    <row r="103" spans="1:10" ht="12.75" customHeight="1">
      <c r="A103" s="9" t="s">
        <v>81</v>
      </c>
      <c r="B103" s="9" t="s">
        <v>81</v>
      </c>
      <c r="C103" s="9" t="s">
        <v>82</v>
      </c>
      <c r="D103" s="10">
        <v>3.25</v>
      </c>
      <c r="E103" s="10">
        <v>3.72</v>
      </c>
      <c r="F103" s="10">
        <v>4.06</v>
      </c>
      <c r="G103" s="10">
        <v>4.24</v>
      </c>
      <c r="H103" s="11">
        <f t="shared" si="26"/>
        <v>15.270000000000001</v>
      </c>
      <c r="I103" s="10">
        <v>3.13</v>
      </c>
      <c r="J103" s="10">
        <v>3.74</v>
      </c>
    </row>
    <row r="104" spans="1:10" ht="12.75" customHeight="1">
      <c r="A104" s="17" t="s">
        <v>117</v>
      </c>
      <c r="B104" s="17" t="s">
        <v>118</v>
      </c>
      <c r="C104" s="9" t="s">
        <v>119</v>
      </c>
      <c r="D104" s="10">
        <f>D105-D106</f>
        <v>-10.770000000000001</v>
      </c>
      <c r="E104" s="10">
        <f>E105-E106</f>
        <v>-10.129999999999999</v>
      </c>
      <c r="F104" s="10">
        <f>F105-F106</f>
        <v>-3.3599999999999994</v>
      </c>
      <c r="G104" s="10">
        <f>G105-G106</f>
        <v>-8.89</v>
      </c>
      <c r="H104" s="13">
        <f>H105-H106</f>
        <v>-33.15</v>
      </c>
      <c r="I104" s="10">
        <f>I105-I106</f>
        <v>-11.84</v>
      </c>
      <c r="J104" s="10">
        <f>J105-J106</f>
        <v>-10.25</v>
      </c>
    </row>
    <row r="105" spans="1:10" ht="12.75" customHeight="1">
      <c r="A105" s="9" t="s">
        <v>79</v>
      </c>
      <c r="B105" s="9" t="s">
        <v>79</v>
      </c>
      <c r="C105" s="9" t="s">
        <v>80</v>
      </c>
      <c r="D105" s="10">
        <v>5.33</v>
      </c>
      <c r="E105" s="10">
        <v>6.7</v>
      </c>
      <c r="F105" s="10">
        <v>7.4</v>
      </c>
      <c r="G105" s="10">
        <v>7.82</v>
      </c>
      <c r="H105" s="11">
        <f t="shared" si="26"/>
        <v>27.25</v>
      </c>
      <c r="I105" s="10">
        <v>3.76</v>
      </c>
      <c r="J105" s="10">
        <v>5.96</v>
      </c>
    </row>
    <row r="106" spans="1:10" ht="12.75" customHeight="1">
      <c r="A106" s="9" t="s">
        <v>81</v>
      </c>
      <c r="B106" s="9" t="s">
        <v>81</v>
      </c>
      <c r="C106" s="9" t="s">
        <v>82</v>
      </c>
      <c r="D106" s="10">
        <v>16.1</v>
      </c>
      <c r="E106" s="10">
        <v>16.83</v>
      </c>
      <c r="F106" s="10">
        <v>10.76</v>
      </c>
      <c r="G106" s="10">
        <v>16.71</v>
      </c>
      <c r="H106" s="11">
        <f t="shared" si="26"/>
        <v>60.4</v>
      </c>
      <c r="I106" s="10">
        <v>15.6</v>
      </c>
      <c r="J106" s="10">
        <v>16.21</v>
      </c>
    </row>
    <row r="107" spans="1:10" ht="12.75" customHeight="1">
      <c r="A107" s="9" t="s">
        <v>109</v>
      </c>
      <c r="B107" s="9" t="s">
        <v>84</v>
      </c>
      <c r="C107" s="9" t="s">
        <v>110</v>
      </c>
      <c r="D107" s="10">
        <f>D108-D109</f>
        <v>4</v>
      </c>
      <c r="E107" s="10">
        <f>E108-E109</f>
        <v>3.9299999999999997</v>
      </c>
      <c r="F107" s="10">
        <f>F108-F109</f>
        <v>0.610000000000003</v>
      </c>
      <c r="G107" s="10">
        <f>G108-G109</f>
        <v>13.719999999999999</v>
      </c>
      <c r="H107" s="13">
        <f>H108-H109</f>
        <v>22.260000000000005</v>
      </c>
      <c r="I107" s="10">
        <f>I108-I109</f>
        <v>6.5</v>
      </c>
      <c r="J107" s="10">
        <f>J108-J109</f>
        <v>2.3100000000000023</v>
      </c>
    </row>
    <row r="108" spans="1:10" ht="12.75" customHeight="1">
      <c r="A108" s="9" t="s">
        <v>79</v>
      </c>
      <c r="B108" s="9" t="s">
        <v>79</v>
      </c>
      <c r="C108" s="9" t="s">
        <v>80</v>
      </c>
      <c r="D108" s="10">
        <v>23.02</v>
      </c>
      <c r="E108" s="10">
        <v>29.38</v>
      </c>
      <c r="F108" s="10">
        <v>32.56</v>
      </c>
      <c r="G108" s="10">
        <v>33.33</v>
      </c>
      <c r="H108" s="11">
        <f t="shared" si="26"/>
        <v>118.29</v>
      </c>
      <c r="I108" s="10">
        <v>19.29</v>
      </c>
      <c r="J108" s="10">
        <v>23.26</v>
      </c>
    </row>
    <row r="109" spans="1:10" ht="12.75" customHeight="1">
      <c r="A109" s="9" t="s">
        <v>81</v>
      </c>
      <c r="B109" s="9" t="s">
        <v>81</v>
      </c>
      <c r="C109" s="9" t="s">
        <v>82</v>
      </c>
      <c r="D109" s="10">
        <v>19.02</v>
      </c>
      <c r="E109" s="10">
        <v>25.45</v>
      </c>
      <c r="F109" s="10">
        <v>31.95</v>
      </c>
      <c r="G109" s="10">
        <v>19.61</v>
      </c>
      <c r="H109" s="11">
        <f t="shared" si="26"/>
        <v>96.03</v>
      </c>
      <c r="I109" s="10">
        <v>12.79</v>
      </c>
      <c r="J109" s="10">
        <v>20.95</v>
      </c>
    </row>
    <row r="110" spans="1:10" s="12" customFormat="1" ht="12.75" customHeight="1">
      <c r="A110" s="16" t="s">
        <v>120</v>
      </c>
      <c r="B110" s="16" t="s">
        <v>121</v>
      </c>
      <c r="C110" s="9" t="s">
        <v>122</v>
      </c>
      <c r="D110" s="10">
        <f>D111-D112</f>
        <v>0.030000000000000027</v>
      </c>
      <c r="E110" s="10">
        <f>E111-E112</f>
        <v>-1.9200000000000002</v>
      </c>
      <c r="F110" s="10">
        <f>F111-F112</f>
        <v>-1.01</v>
      </c>
      <c r="G110" s="10">
        <f>G111-G112</f>
        <v>0.3999999999999999</v>
      </c>
      <c r="H110" s="13">
        <f>H111-H112</f>
        <v>-2.5</v>
      </c>
      <c r="I110" s="10">
        <f>I111-I112</f>
        <v>0.040000000000000036</v>
      </c>
      <c r="J110" s="10">
        <f>J111-J112</f>
        <v>0.1100000000000001</v>
      </c>
    </row>
    <row r="111" spans="1:10" ht="12.75" customHeight="1">
      <c r="A111" s="9" t="s">
        <v>24</v>
      </c>
      <c r="B111" s="9" t="s">
        <v>24</v>
      </c>
      <c r="C111" s="9" t="s">
        <v>25</v>
      </c>
      <c r="D111" s="10">
        <f>D114</f>
        <v>0.99</v>
      </c>
      <c r="E111" s="10">
        <f aca="true" t="shared" si="28" ref="E111:J111">E114</f>
        <v>0.99</v>
      </c>
      <c r="F111" s="10">
        <f t="shared" si="28"/>
        <v>1.36</v>
      </c>
      <c r="G111" s="10">
        <f t="shared" si="28"/>
        <v>1.92</v>
      </c>
      <c r="H111" s="13">
        <f t="shared" si="28"/>
        <v>5.26</v>
      </c>
      <c r="I111" s="10">
        <f t="shared" si="28"/>
        <v>0.81</v>
      </c>
      <c r="J111" s="10">
        <f t="shared" si="28"/>
        <v>1.06</v>
      </c>
    </row>
    <row r="112" spans="1:10" ht="12.75" customHeight="1">
      <c r="A112" s="9" t="s">
        <v>26</v>
      </c>
      <c r="B112" s="9" t="s">
        <v>26</v>
      </c>
      <c r="C112" s="9" t="s">
        <v>27</v>
      </c>
      <c r="D112" s="10">
        <f>D116</f>
        <v>0.96</v>
      </c>
      <c r="E112" s="10">
        <f aca="true" t="shared" si="29" ref="E112:J112">E116</f>
        <v>2.91</v>
      </c>
      <c r="F112" s="10">
        <f t="shared" si="29"/>
        <v>2.37</v>
      </c>
      <c r="G112" s="10">
        <f t="shared" si="29"/>
        <v>1.52</v>
      </c>
      <c r="H112" s="13">
        <f t="shared" si="29"/>
        <v>7.76</v>
      </c>
      <c r="I112" s="10">
        <f t="shared" si="29"/>
        <v>0.77</v>
      </c>
      <c r="J112" s="10">
        <f t="shared" si="29"/>
        <v>0.95</v>
      </c>
    </row>
    <row r="113" spans="1:10" ht="12.75" customHeight="1">
      <c r="A113" s="16" t="s">
        <v>123</v>
      </c>
      <c r="B113" s="16" t="s">
        <v>124</v>
      </c>
      <c r="C113" s="9" t="s">
        <v>125</v>
      </c>
      <c r="D113" s="10">
        <f>D114</f>
        <v>0.99</v>
      </c>
      <c r="E113" s="10">
        <f aca="true" t="shared" si="30" ref="E113:J113">E114</f>
        <v>0.99</v>
      </c>
      <c r="F113" s="10">
        <f t="shared" si="30"/>
        <v>1.36</v>
      </c>
      <c r="G113" s="10">
        <f t="shared" si="30"/>
        <v>1.92</v>
      </c>
      <c r="H113" s="13">
        <f t="shared" si="30"/>
        <v>5.26</v>
      </c>
      <c r="I113" s="10">
        <f t="shared" si="30"/>
        <v>0.81</v>
      </c>
      <c r="J113" s="10">
        <f t="shared" si="30"/>
        <v>1.06</v>
      </c>
    </row>
    <row r="114" spans="1:10" ht="12.75" customHeight="1">
      <c r="A114" s="9" t="s">
        <v>52</v>
      </c>
      <c r="B114" s="9" t="s">
        <v>52</v>
      </c>
      <c r="C114" s="9" t="s">
        <v>53</v>
      </c>
      <c r="D114" s="10">
        <v>0.99</v>
      </c>
      <c r="E114" s="10">
        <v>0.99</v>
      </c>
      <c r="F114" s="10">
        <v>1.36</v>
      </c>
      <c r="G114" s="10">
        <v>1.92</v>
      </c>
      <c r="H114" s="11">
        <f>SUM(D114:G114)</f>
        <v>5.26</v>
      </c>
      <c r="I114" s="10">
        <v>0.81</v>
      </c>
      <c r="J114" s="10">
        <v>1.06</v>
      </c>
    </row>
    <row r="115" spans="1:10" ht="12.75" customHeight="1">
      <c r="A115" s="16" t="s">
        <v>126</v>
      </c>
      <c r="B115" s="16" t="s">
        <v>127</v>
      </c>
      <c r="C115" s="9" t="s">
        <v>128</v>
      </c>
      <c r="D115" s="10">
        <f>-D116</f>
        <v>-0.96</v>
      </c>
      <c r="E115" s="10">
        <f aca="true" t="shared" si="31" ref="E115:J115">-E116</f>
        <v>-2.91</v>
      </c>
      <c r="F115" s="10">
        <f t="shared" si="31"/>
        <v>-2.37</v>
      </c>
      <c r="G115" s="10">
        <f t="shared" si="31"/>
        <v>-1.52</v>
      </c>
      <c r="H115" s="13">
        <f t="shared" si="31"/>
        <v>-7.76</v>
      </c>
      <c r="I115" s="10">
        <f t="shared" si="31"/>
        <v>-0.77</v>
      </c>
      <c r="J115" s="10">
        <f t="shared" si="31"/>
        <v>-0.95</v>
      </c>
    </row>
    <row r="116" spans="1:10" ht="12.75" customHeight="1">
      <c r="A116" s="9" t="s">
        <v>54</v>
      </c>
      <c r="B116" s="9" t="s">
        <v>54</v>
      </c>
      <c r="C116" s="9" t="s">
        <v>55</v>
      </c>
      <c r="D116" s="10">
        <v>0.96</v>
      </c>
      <c r="E116" s="10">
        <v>2.91</v>
      </c>
      <c r="F116" s="10">
        <v>2.37</v>
      </c>
      <c r="G116" s="10">
        <v>1.52</v>
      </c>
      <c r="H116" s="11">
        <f>SUM(D116:G116)</f>
        <v>7.76</v>
      </c>
      <c r="I116" s="10">
        <v>0.77</v>
      </c>
      <c r="J116" s="10">
        <v>0.95</v>
      </c>
    </row>
    <row r="117" spans="1:10" s="12" customFormat="1" ht="12.75" customHeight="1">
      <c r="A117" s="16" t="s">
        <v>129</v>
      </c>
      <c r="B117" s="16" t="s">
        <v>130</v>
      </c>
      <c r="C117" s="9" t="s">
        <v>131</v>
      </c>
      <c r="D117" s="10">
        <f>D118-D119</f>
        <v>-0.71</v>
      </c>
      <c r="E117" s="10">
        <f>E118-E119</f>
        <v>-0.44000000000000006</v>
      </c>
      <c r="F117" s="10">
        <f>F118-F119</f>
        <v>-0.4700000000000001</v>
      </c>
      <c r="G117" s="10">
        <f>G118-G119</f>
        <v>-0.35000000000000003</v>
      </c>
      <c r="H117" s="13">
        <f>H118-H119</f>
        <v>-1.97</v>
      </c>
      <c r="I117" s="10">
        <f>I118-I119</f>
        <v>-0.2</v>
      </c>
      <c r="J117" s="10">
        <f>J118-J119</f>
        <v>-0.29</v>
      </c>
    </row>
    <row r="118" spans="1:10" ht="12.75" customHeight="1">
      <c r="A118" s="9" t="s">
        <v>24</v>
      </c>
      <c r="B118" s="9" t="s">
        <v>24</v>
      </c>
      <c r="C118" s="9" t="s">
        <v>25</v>
      </c>
      <c r="D118" s="10">
        <f>D121+D126</f>
        <v>0.25</v>
      </c>
      <c r="E118" s="10">
        <f aca="true" t="shared" si="32" ref="E118:J118">E121+E126</f>
        <v>0.15</v>
      </c>
      <c r="F118" s="10">
        <f t="shared" si="32"/>
        <v>0.09999999999999999</v>
      </c>
      <c r="G118" s="10">
        <f t="shared" si="32"/>
        <v>0.06999999999999999</v>
      </c>
      <c r="H118" s="13">
        <f t="shared" si="32"/>
        <v>0.5700000000000001</v>
      </c>
      <c r="I118" s="10">
        <f t="shared" si="32"/>
        <v>0.05</v>
      </c>
      <c r="J118" s="10">
        <f t="shared" si="32"/>
        <v>0.02</v>
      </c>
    </row>
    <row r="119" spans="1:10" ht="12.75" customHeight="1">
      <c r="A119" s="9" t="s">
        <v>26</v>
      </c>
      <c r="B119" s="9" t="s">
        <v>26</v>
      </c>
      <c r="C119" s="9" t="s">
        <v>27</v>
      </c>
      <c r="D119" s="10">
        <f>D122+D124+D127</f>
        <v>0.96</v>
      </c>
      <c r="E119" s="10">
        <f>E122+E124+E127</f>
        <v>0.5900000000000001</v>
      </c>
      <c r="F119" s="10">
        <f>F122+F124+F127</f>
        <v>0.5700000000000001</v>
      </c>
      <c r="G119" s="10">
        <f>G122+G124+G127</f>
        <v>0.42000000000000004</v>
      </c>
      <c r="H119" s="11">
        <f>SUM(D119:G119)</f>
        <v>2.54</v>
      </c>
      <c r="I119" s="10">
        <f>I122+I124+I127</f>
        <v>0.25</v>
      </c>
      <c r="J119" s="10">
        <f>J122+J124+J127</f>
        <v>0.31</v>
      </c>
    </row>
    <row r="120" spans="1:10" ht="12.75" customHeight="1">
      <c r="A120" s="16" t="s">
        <v>132</v>
      </c>
      <c r="B120" s="16" t="s">
        <v>133</v>
      </c>
      <c r="C120" s="9" t="s">
        <v>134</v>
      </c>
      <c r="D120" s="10">
        <f>D121-D122</f>
        <v>-0.48</v>
      </c>
      <c r="E120" s="10">
        <f>E121-E122</f>
        <v>-0.18000000000000002</v>
      </c>
      <c r="F120" s="10">
        <f>F121-F122</f>
        <v>-0.27</v>
      </c>
      <c r="G120" s="10">
        <f>G121-G122</f>
        <v>-0.21000000000000002</v>
      </c>
      <c r="H120" s="13">
        <f>H121-H122</f>
        <v>-1.1400000000000001</v>
      </c>
      <c r="I120" s="10">
        <f>I121-I122</f>
        <v>-0.10999999999999999</v>
      </c>
      <c r="J120" s="10">
        <f>J121-J122</f>
        <v>-0.17</v>
      </c>
    </row>
    <row r="121" spans="1:10" ht="12.75" customHeight="1">
      <c r="A121" s="9" t="s">
        <v>52</v>
      </c>
      <c r="B121" s="9" t="s">
        <v>52</v>
      </c>
      <c r="C121" s="9" t="s">
        <v>53</v>
      </c>
      <c r="D121" s="10">
        <v>0.24</v>
      </c>
      <c r="E121" s="10">
        <v>0.15</v>
      </c>
      <c r="F121" s="10">
        <v>0.09</v>
      </c>
      <c r="G121" s="10">
        <v>0.06</v>
      </c>
      <c r="H121" s="11">
        <f aca="true" t="shared" si="33" ref="H121:H127">SUM(D121:G121)</f>
        <v>0.54</v>
      </c>
      <c r="I121" s="10">
        <v>0.04</v>
      </c>
      <c r="J121" s="10">
        <v>0.02</v>
      </c>
    </row>
    <row r="122" spans="1:10" ht="12.75" customHeight="1">
      <c r="A122" s="9" t="s">
        <v>54</v>
      </c>
      <c r="B122" s="9" t="s">
        <v>54</v>
      </c>
      <c r="C122" s="9" t="s">
        <v>55</v>
      </c>
      <c r="D122" s="10">
        <v>0.72</v>
      </c>
      <c r="E122" s="10">
        <v>0.33</v>
      </c>
      <c r="F122" s="10">
        <v>0.36</v>
      </c>
      <c r="G122" s="10">
        <v>0.27</v>
      </c>
      <c r="H122" s="11">
        <f t="shared" si="33"/>
        <v>1.6800000000000002</v>
      </c>
      <c r="I122" s="10">
        <v>0.15</v>
      </c>
      <c r="J122" s="10">
        <v>0.19</v>
      </c>
    </row>
    <row r="123" spans="1:10" ht="12.75" customHeight="1">
      <c r="A123" s="16" t="s">
        <v>135</v>
      </c>
      <c r="B123" s="16" t="s">
        <v>136</v>
      </c>
      <c r="C123" s="9" t="s">
        <v>137</v>
      </c>
      <c r="D123" s="10">
        <f>-D124</f>
        <v>-0.22</v>
      </c>
      <c r="E123" s="10">
        <f aca="true" t="shared" si="34" ref="E123:J123">-E124</f>
        <v>-0.25</v>
      </c>
      <c r="F123" s="10">
        <f t="shared" si="34"/>
        <v>-0.2</v>
      </c>
      <c r="G123" s="10">
        <f t="shared" si="34"/>
        <v>-0.15</v>
      </c>
      <c r="H123" s="13">
        <f t="shared" si="34"/>
        <v>-0.82</v>
      </c>
      <c r="I123" s="10">
        <f t="shared" si="34"/>
        <v>-0.09</v>
      </c>
      <c r="J123" s="10">
        <f t="shared" si="34"/>
        <v>-0.12</v>
      </c>
    </row>
    <row r="124" spans="1:10" ht="12.75" customHeight="1">
      <c r="A124" s="9" t="s">
        <v>52</v>
      </c>
      <c r="B124" s="9" t="s">
        <v>52</v>
      </c>
      <c r="C124" s="9" t="s">
        <v>53</v>
      </c>
      <c r="D124" s="10">
        <v>0.22</v>
      </c>
      <c r="E124" s="10">
        <v>0.25</v>
      </c>
      <c r="F124" s="10">
        <v>0.2</v>
      </c>
      <c r="G124" s="10">
        <v>0.15</v>
      </c>
      <c r="H124" s="11">
        <f t="shared" si="33"/>
        <v>0.82</v>
      </c>
      <c r="I124" s="10">
        <v>0.09</v>
      </c>
      <c r="J124" s="10">
        <v>0.12</v>
      </c>
    </row>
    <row r="125" spans="1:10" ht="12.75" customHeight="1">
      <c r="A125" s="16" t="s">
        <v>138</v>
      </c>
      <c r="B125" s="16" t="s">
        <v>139</v>
      </c>
      <c r="C125" s="9" t="s">
        <v>140</v>
      </c>
      <c r="D125" s="10">
        <f>D126-D127</f>
        <v>-0.01</v>
      </c>
      <c r="E125" s="10">
        <f>E126-E127</f>
        <v>-0.01</v>
      </c>
      <c r="F125" s="10">
        <f>F126-F127</f>
        <v>0</v>
      </c>
      <c r="G125" s="10">
        <f>G126-G127</f>
        <v>0.01</v>
      </c>
      <c r="H125" s="13">
        <f>H126-H127</f>
        <v>-0.010000000000000002</v>
      </c>
      <c r="I125" s="10">
        <f>I126-I127</f>
        <v>0</v>
      </c>
      <c r="J125" s="10">
        <f>J126-J127</f>
        <v>0</v>
      </c>
    </row>
    <row r="126" spans="1:10" ht="12.75" customHeight="1">
      <c r="A126" s="9" t="s">
        <v>52</v>
      </c>
      <c r="B126" s="9" t="s">
        <v>52</v>
      </c>
      <c r="C126" s="9" t="s">
        <v>53</v>
      </c>
      <c r="D126" s="10">
        <v>0.01</v>
      </c>
      <c r="E126" s="10">
        <v>0</v>
      </c>
      <c r="F126" s="10">
        <v>0.01</v>
      </c>
      <c r="G126" s="10">
        <v>0.01</v>
      </c>
      <c r="H126" s="11">
        <f t="shared" si="33"/>
        <v>0.03</v>
      </c>
      <c r="I126" s="10">
        <v>0.01</v>
      </c>
      <c r="J126" s="10">
        <v>0</v>
      </c>
    </row>
    <row r="127" spans="1:10" ht="12.75" customHeight="1">
      <c r="A127" s="9" t="s">
        <v>54</v>
      </c>
      <c r="B127" s="9" t="s">
        <v>54</v>
      </c>
      <c r="C127" s="9" t="s">
        <v>55</v>
      </c>
      <c r="D127" s="10">
        <v>0.02</v>
      </c>
      <c r="E127" s="10">
        <v>0.01</v>
      </c>
      <c r="F127" s="10">
        <v>0.01</v>
      </c>
      <c r="G127" s="10">
        <v>0</v>
      </c>
      <c r="H127" s="11">
        <f t="shared" si="33"/>
        <v>0.04</v>
      </c>
      <c r="I127" s="10">
        <v>0.01</v>
      </c>
      <c r="J127" s="10">
        <v>0</v>
      </c>
    </row>
    <row r="128" spans="1:10" s="12" customFormat="1" ht="12.75" customHeight="1">
      <c r="A128" s="16" t="s">
        <v>141</v>
      </c>
      <c r="B128" s="16" t="s">
        <v>142</v>
      </c>
      <c r="C128" s="9" t="s">
        <v>143</v>
      </c>
      <c r="D128" s="10">
        <f>D129-D130</f>
        <v>-0.3700000000000001</v>
      </c>
      <c r="E128" s="10">
        <f>E129-E130</f>
        <v>-0.3599999999999999</v>
      </c>
      <c r="F128" s="10">
        <f>F129-F130</f>
        <v>-1.15</v>
      </c>
      <c r="G128" s="10">
        <f>G129-G130</f>
        <v>-0.54</v>
      </c>
      <c r="H128" s="13">
        <f>H129-H130</f>
        <v>-2.4200000000000017</v>
      </c>
      <c r="I128" s="10">
        <f>I129-I130</f>
        <v>-1.05</v>
      </c>
      <c r="J128" s="10">
        <f>J129-J130</f>
        <v>-0.6500000000000001</v>
      </c>
    </row>
    <row r="129" spans="1:10" ht="12.75" customHeight="1">
      <c r="A129" s="9" t="s">
        <v>24</v>
      </c>
      <c r="B129" s="9" t="s">
        <v>24</v>
      </c>
      <c r="C129" s="9" t="s">
        <v>25</v>
      </c>
      <c r="D129" s="10">
        <f>D132+D135</f>
        <v>1.7999999999999998</v>
      </c>
      <c r="E129" s="10">
        <f aca="true" t="shared" si="35" ref="E129:J130">E132+E135</f>
        <v>1.62</v>
      </c>
      <c r="F129" s="10">
        <f t="shared" si="35"/>
        <v>1.5</v>
      </c>
      <c r="G129" s="10">
        <f t="shared" si="35"/>
        <v>2.02</v>
      </c>
      <c r="H129" s="11">
        <f>SUM(D129:G129)</f>
        <v>6.9399999999999995</v>
      </c>
      <c r="I129" s="10">
        <f t="shared" si="35"/>
        <v>1.01</v>
      </c>
      <c r="J129" s="10">
        <f t="shared" si="35"/>
        <v>1.18</v>
      </c>
    </row>
    <row r="130" spans="1:10" ht="12.75" customHeight="1">
      <c r="A130" s="9" t="s">
        <v>26</v>
      </c>
      <c r="B130" s="9" t="s">
        <v>26</v>
      </c>
      <c r="C130" s="9" t="s">
        <v>27</v>
      </c>
      <c r="D130" s="10">
        <f>D133+D136</f>
        <v>2.17</v>
      </c>
      <c r="E130" s="10">
        <f t="shared" si="35"/>
        <v>1.98</v>
      </c>
      <c r="F130" s="10">
        <f t="shared" si="35"/>
        <v>2.65</v>
      </c>
      <c r="G130" s="10">
        <f t="shared" si="35"/>
        <v>2.56</v>
      </c>
      <c r="H130" s="11">
        <f>SUM(D130:G130)</f>
        <v>9.360000000000001</v>
      </c>
      <c r="I130" s="10">
        <f t="shared" si="35"/>
        <v>2.06</v>
      </c>
      <c r="J130" s="10">
        <f t="shared" si="35"/>
        <v>1.83</v>
      </c>
    </row>
    <row r="131" spans="1:10" ht="12.75" customHeight="1">
      <c r="A131" s="16" t="s">
        <v>144</v>
      </c>
      <c r="B131" s="16" t="s">
        <v>145</v>
      </c>
      <c r="C131" s="9" t="s">
        <v>146</v>
      </c>
      <c r="D131" s="10">
        <f>D132-D133</f>
        <v>-0.30000000000000004</v>
      </c>
      <c r="E131" s="10">
        <f>E132-E133</f>
        <v>-0.3899999999999999</v>
      </c>
      <c r="F131" s="10">
        <f>F132-F133</f>
        <v>-0.8199999999999998</v>
      </c>
      <c r="G131" s="10">
        <f>G132-G133</f>
        <v>-0.3899999999999999</v>
      </c>
      <c r="H131" s="13">
        <f>H132-H133</f>
        <v>-1.8999999999999995</v>
      </c>
      <c r="I131" s="10">
        <f>I132-I133</f>
        <v>-0.9899999999999999</v>
      </c>
      <c r="J131" s="10">
        <f>J132-J133</f>
        <v>-0.6799999999999999</v>
      </c>
    </row>
    <row r="132" spans="1:10" ht="12.75" customHeight="1">
      <c r="A132" s="9" t="s">
        <v>52</v>
      </c>
      <c r="B132" s="9" t="s">
        <v>52</v>
      </c>
      <c r="C132" s="9" t="s">
        <v>53</v>
      </c>
      <c r="D132" s="10">
        <v>1.46</v>
      </c>
      <c r="E132" s="10">
        <v>1.27</v>
      </c>
      <c r="F132" s="10">
        <v>1.25</v>
      </c>
      <c r="G132" s="10">
        <v>1.72</v>
      </c>
      <c r="H132" s="11">
        <f aca="true" t="shared" si="36" ref="H132:H166">SUM(D132:G132)</f>
        <v>5.7</v>
      </c>
      <c r="I132" s="10">
        <v>0.9</v>
      </c>
      <c r="J132" s="10">
        <v>1.04</v>
      </c>
    </row>
    <row r="133" spans="1:10" ht="12.75" customHeight="1">
      <c r="A133" s="9" t="s">
        <v>54</v>
      </c>
      <c r="B133" s="9" t="s">
        <v>54</v>
      </c>
      <c r="C133" s="9" t="s">
        <v>55</v>
      </c>
      <c r="D133" s="10">
        <v>1.76</v>
      </c>
      <c r="E133" s="10">
        <v>1.66</v>
      </c>
      <c r="F133" s="10">
        <v>2.07</v>
      </c>
      <c r="G133" s="10">
        <v>2.11</v>
      </c>
      <c r="H133" s="11">
        <f t="shared" si="36"/>
        <v>7.6</v>
      </c>
      <c r="I133" s="10">
        <v>1.89</v>
      </c>
      <c r="J133" s="10">
        <v>1.72</v>
      </c>
    </row>
    <row r="134" spans="1:10" ht="12.75" customHeight="1">
      <c r="A134" s="16" t="s">
        <v>147</v>
      </c>
      <c r="B134" s="16" t="s">
        <v>148</v>
      </c>
      <c r="C134" s="9" t="s">
        <v>149</v>
      </c>
      <c r="D134" s="10">
        <f>D135-D136</f>
        <v>-0.07000000000000006</v>
      </c>
      <c r="E134" s="10">
        <f>E135-E136</f>
        <v>0.02999999999999997</v>
      </c>
      <c r="F134" s="10">
        <f>F135-F136</f>
        <v>-0.33000000000000007</v>
      </c>
      <c r="G134" s="10">
        <f>G135-G136</f>
        <v>-0.14999999999999997</v>
      </c>
      <c r="H134" s="13">
        <f>H135-H136</f>
        <v>-0.52</v>
      </c>
      <c r="I134" s="10">
        <f>I135-I136</f>
        <v>-0.06000000000000001</v>
      </c>
      <c r="J134" s="10">
        <f>J135-J136</f>
        <v>0.029999999999999985</v>
      </c>
    </row>
    <row r="135" spans="1:10" ht="12.75" customHeight="1">
      <c r="A135" s="9" t="s">
        <v>52</v>
      </c>
      <c r="B135" s="9" t="s">
        <v>52</v>
      </c>
      <c r="C135" s="9" t="s">
        <v>53</v>
      </c>
      <c r="D135" s="10">
        <v>0.33999999999999997</v>
      </c>
      <c r="E135" s="10">
        <v>0.35</v>
      </c>
      <c r="F135" s="10">
        <v>0.25</v>
      </c>
      <c r="G135" s="10">
        <v>0.30000000000000004</v>
      </c>
      <c r="H135" s="11">
        <f t="shared" si="36"/>
        <v>1.24</v>
      </c>
      <c r="I135" s="10">
        <v>0.11</v>
      </c>
      <c r="J135" s="10">
        <v>0.13999999999999999</v>
      </c>
    </row>
    <row r="136" spans="1:10" ht="12.75" customHeight="1">
      <c r="A136" s="9" t="s">
        <v>54</v>
      </c>
      <c r="B136" s="9" t="s">
        <v>54</v>
      </c>
      <c r="C136" s="9" t="s">
        <v>55</v>
      </c>
      <c r="D136" s="10">
        <v>0.41000000000000003</v>
      </c>
      <c r="E136" s="10">
        <v>0.32</v>
      </c>
      <c r="F136" s="10">
        <v>0.5800000000000001</v>
      </c>
      <c r="G136" s="10">
        <v>0.45</v>
      </c>
      <c r="H136" s="11">
        <f t="shared" si="36"/>
        <v>1.76</v>
      </c>
      <c r="I136" s="10">
        <v>0.17</v>
      </c>
      <c r="J136" s="10">
        <v>0.11</v>
      </c>
    </row>
    <row r="137" spans="1:10" s="12" customFormat="1" ht="12.75" customHeight="1">
      <c r="A137" s="16" t="s">
        <v>150</v>
      </c>
      <c r="B137" s="16" t="s">
        <v>151</v>
      </c>
      <c r="C137" s="9" t="s">
        <v>152</v>
      </c>
      <c r="D137" s="10">
        <f>D138-D139</f>
        <v>-4.41</v>
      </c>
      <c r="E137" s="10">
        <f>E138-E139</f>
        <v>-4.040000000000001</v>
      </c>
      <c r="F137" s="10">
        <f>F138-F139</f>
        <v>-3.2800000000000002</v>
      </c>
      <c r="G137" s="10">
        <f>G138-G139</f>
        <v>-4.819999999999999</v>
      </c>
      <c r="H137" s="13">
        <f>H138-H139</f>
        <v>-16.549999999999997</v>
      </c>
      <c r="I137" s="10">
        <f>I138-I139</f>
        <v>-4</v>
      </c>
      <c r="J137" s="10">
        <f>J138-J139</f>
        <v>-3.7800000000000002</v>
      </c>
    </row>
    <row r="138" spans="1:10" ht="12.75" customHeight="1">
      <c r="A138" s="9" t="s">
        <v>24</v>
      </c>
      <c r="B138" s="9" t="s">
        <v>24</v>
      </c>
      <c r="C138" s="9" t="s">
        <v>25</v>
      </c>
      <c r="D138" s="10">
        <v>1.46</v>
      </c>
      <c r="E138" s="10">
        <v>2.07</v>
      </c>
      <c r="F138" s="10">
        <v>1.92</v>
      </c>
      <c r="G138" s="10">
        <v>1.49</v>
      </c>
      <c r="H138" s="11">
        <f t="shared" si="36"/>
        <v>6.9399999999999995</v>
      </c>
      <c r="I138" s="10">
        <v>1.34</v>
      </c>
      <c r="J138" s="10">
        <v>1.51</v>
      </c>
    </row>
    <row r="139" spans="1:10" ht="12.75" customHeight="1">
      <c r="A139" s="9" t="s">
        <v>26</v>
      </c>
      <c r="B139" s="9" t="s">
        <v>26</v>
      </c>
      <c r="C139" s="9" t="s">
        <v>27</v>
      </c>
      <c r="D139" s="10">
        <v>5.87</v>
      </c>
      <c r="E139" s="10">
        <v>6.11</v>
      </c>
      <c r="F139" s="10">
        <v>5.2</v>
      </c>
      <c r="G139" s="10">
        <v>6.31</v>
      </c>
      <c r="H139" s="11">
        <f t="shared" si="36"/>
        <v>23.49</v>
      </c>
      <c r="I139" s="10">
        <v>5.34</v>
      </c>
      <c r="J139" s="10">
        <v>5.29</v>
      </c>
    </row>
    <row r="140" spans="1:10" s="12" customFormat="1" ht="12.75" customHeight="1">
      <c r="A140" s="16" t="s">
        <v>153</v>
      </c>
      <c r="B140" s="16" t="s">
        <v>154</v>
      </c>
      <c r="C140" s="9" t="s">
        <v>155</v>
      </c>
      <c r="D140" s="10">
        <f>D141-D142</f>
        <v>23.069999999999997</v>
      </c>
      <c r="E140" s="10">
        <f>E141-E142</f>
        <v>24.919999999999995</v>
      </c>
      <c r="F140" s="10">
        <f>F141-F142</f>
        <v>26.699999999999996</v>
      </c>
      <c r="G140" s="10">
        <f>G141-G142</f>
        <v>22.950000000000003</v>
      </c>
      <c r="H140" s="13">
        <f>H141-H142</f>
        <v>97.64000000000001</v>
      </c>
      <c r="I140" s="10">
        <f>I141-I142</f>
        <v>19.779999999999994</v>
      </c>
      <c r="J140" s="10">
        <f>J141-J142</f>
        <v>21.270000000000003</v>
      </c>
    </row>
    <row r="141" spans="1:10" ht="12.75" customHeight="1">
      <c r="A141" s="9" t="s">
        <v>24</v>
      </c>
      <c r="B141" s="9" t="s">
        <v>24</v>
      </c>
      <c r="C141" s="9" t="s">
        <v>25</v>
      </c>
      <c r="D141" s="10">
        <f>D144+D147+D150</f>
        <v>43.69</v>
      </c>
      <c r="E141" s="10">
        <f aca="true" t="shared" si="37" ref="E141:J142">E144+E147+E150</f>
        <v>47.41</v>
      </c>
      <c r="F141" s="10">
        <f t="shared" si="37"/>
        <v>48.15</v>
      </c>
      <c r="G141" s="10">
        <f t="shared" si="37"/>
        <v>46.330000000000005</v>
      </c>
      <c r="H141" s="11">
        <f t="shared" si="36"/>
        <v>185.58</v>
      </c>
      <c r="I141" s="10">
        <f t="shared" si="37"/>
        <v>40.849999999999994</v>
      </c>
      <c r="J141" s="10">
        <f t="shared" si="37"/>
        <v>43.02</v>
      </c>
    </row>
    <row r="142" spans="1:10" ht="12.75" customHeight="1">
      <c r="A142" s="9" t="s">
        <v>26</v>
      </c>
      <c r="B142" s="9" t="s">
        <v>26</v>
      </c>
      <c r="C142" s="9" t="s">
        <v>27</v>
      </c>
      <c r="D142" s="10">
        <f>D145+D148+D151</f>
        <v>20.62</v>
      </c>
      <c r="E142" s="10">
        <f t="shared" si="37"/>
        <v>22.490000000000002</v>
      </c>
      <c r="F142" s="10">
        <f t="shared" si="37"/>
        <v>21.450000000000003</v>
      </c>
      <c r="G142" s="10">
        <f t="shared" si="37"/>
        <v>23.380000000000003</v>
      </c>
      <c r="H142" s="11">
        <f t="shared" si="36"/>
        <v>87.94</v>
      </c>
      <c r="I142" s="10">
        <f t="shared" si="37"/>
        <v>21.07</v>
      </c>
      <c r="J142" s="10">
        <f t="shared" si="37"/>
        <v>21.75</v>
      </c>
    </row>
    <row r="143" spans="1:10" ht="12.75" customHeight="1">
      <c r="A143" s="16" t="s">
        <v>156</v>
      </c>
      <c r="B143" s="16" t="s">
        <v>157</v>
      </c>
      <c r="C143" s="9" t="s">
        <v>158</v>
      </c>
      <c r="D143" s="10">
        <f>D144-D145</f>
        <v>17.85</v>
      </c>
      <c r="E143" s="10">
        <f>E144-E145</f>
        <v>18.25</v>
      </c>
      <c r="F143" s="10">
        <f>F144-F145</f>
        <v>18.29</v>
      </c>
      <c r="G143" s="10">
        <f>G144-G145</f>
        <v>14.790000000000001</v>
      </c>
      <c r="H143" s="13">
        <f>H144-H145</f>
        <v>69.18</v>
      </c>
      <c r="I143" s="10">
        <f>I144-I145</f>
        <v>15.69</v>
      </c>
      <c r="J143" s="10">
        <f>J144-J145</f>
        <v>13.69</v>
      </c>
    </row>
    <row r="144" spans="1:10" ht="12.75" customHeight="1">
      <c r="A144" s="9" t="s">
        <v>52</v>
      </c>
      <c r="B144" s="9" t="s">
        <v>52</v>
      </c>
      <c r="C144" s="9" t="s">
        <v>53</v>
      </c>
      <c r="D144" s="10">
        <v>26.88</v>
      </c>
      <c r="E144" s="10">
        <v>29.96</v>
      </c>
      <c r="F144" s="10">
        <v>30.72</v>
      </c>
      <c r="G144" s="10">
        <v>27.03</v>
      </c>
      <c r="H144" s="11">
        <v>114.59</v>
      </c>
      <c r="I144" s="10">
        <v>24.11</v>
      </c>
      <c r="J144" s="10">
        <v>25.25</v>
      </c>
    </row>
    <row r="145" spans="1:10" ht="12.75" customHeight="1">
      <c r="A145" s="9" t="s">
        <v>54</v>
      </c>
      <c r="B145" s="9" t="s">
        <v>54</v>
      </c>
      <c r="C145" s="9" t="s">
        <v>55</v>
      </c>
      <c r="D145" s="10">
        <v>9.03</v>
      </c>
      <c r="E145" s="10">
        <v>11.71</v>
      </c>
      <c r="F145" s="10">
        <v>12.43</v>
      </c>
      <c r="G145" s="10">
        <v>12.24</v>
      </c>
      <c r="H145" s="11">
        <v>45.410000000000004</v>
      </c>
      <c r="I145" s="10">
        <v>8.42</v>
      </c>
      <c r="J145" s="10">
        <v>11.56</v>
      </c>
    </row>
    <row r="146" spans="1:10" ht="12.75" customHeight="1">
      <c r="A146" s="16" t="s">
        <v>159</v>
      </c>
      <c r="B146" s="16" t="s">
        <v>160</v>
      </c>
      <c r="C146" s="9" t="s">
        <v>161</v>
      </c>
      <c r="D146" s="10">
        <f>D147-D148</f>
        <v>3.290000000000001</v>
      </c>
      <c r="E146" s="10">
        <f>E147-E148</f>
        <v>5</v>
      </c>
      <c r="F146" s="10">
        <f>F147-F148</f>
        <v>6.43</v>
      </c>
      <c r="G146" s="10">
        <f>G147-G148</f>
        <v>6.530000000000001</v>
      </c>
      <c r="H146" s="13">
        <f>H147-H148</f>
        <v>21.250000000000007</v>
      </c>
      <c r="I146" s="10">
        <f>I147-I148</f>
        <v>2.469999999999999</v>
      </c>
      <c r="J146" s="10">
        <f>J147-J148</f>
        <v>6.460000000000001</v>
      </c>
    </row>
    <row r="147" spans="1:10" ht="12.75" customHeight="1">
      <c r="A147" s="9" t="s">
        <v>52</v>
      </c>
      <c r="B147" s="9" t="s">
        <v>52</v>
      </c>
      <c r="C147" s="9" t="s">
        <v>53</v>
      </c>
      <c r="D147" s="10">
        <v>13.65</v>
      </c>
      <c r="E147" s="10">
        <v>14.45</v>
      </c>
      <c r="F147" s="10">
        <v>14.53</v>
      </c>
      <c r="G147" s="10">
        <v>16.1</v>
      </c>
      <c r="H147" s="11">
        <f t="shared" si="36"/>
        <v>58.730000000000004</v>
      </c>
      <c r="I147" s="10">
        <v>13.44</v>
      </c>
      <c r="J147" s="10">
        <v>15.49</v>
      </c>
    </row>
    <row r="148" spans="1:10" ht="12.75" customHeight="1">
      <c r="A148" s="9" t="s">
        <v>54</v>
      </c>
      <c r="B148" s="9" t="s">
        <v>54</v>
      </c>
      <c r="C148" s="9" t="s">
        <v>55</v>
      </c>
      <c r="D148" s="10">
        <v>10.36</v>
      </c>
      <c r="E148" s="10">
        <v>9.45</v>
      </c>
      <c r="F148" s="10">
        <v>8.1</v>
      </c>
      <c r="G148" s="10">
        <v>9.57</v>
      </c>
      <c r="H148" s="11">
        <f t="shared" si="36"/>
        <v>37.48</v>
      </c>
      <c r="I148" s="10">
        <v>10.97</v>
      </c>
      <c r="J148" s="10">
        <v>9.03</v>
      </c>
    </row>
    <row r="149" spans="1:10" ht="12.75" customHeight="1">
      <c r="A149" s="16" t="s">
        <v>162</v>
      </c>
      <c r="B149" s="16" t="s">
        <v>163</v>
      </c>
      <c r="C149" s="9" t="s">
        <v>164</v>
      </c>
      <c r="D149" s="10">
        <f>D150-D151</f>
        <v>1.9300000000000002</v>
      </c>
      <c r="E149" s="10">
        <f>E150-E151</f>
        <v>1.67</v>
      </c>
      <c r="F149" s="10">
        <f>F150-F151</f>
        <v>1.98</v>
      </c>
      <c r="G149" s="10">
        <f>G150-G151</f>
        <v>1.6300000000000001</v>
      </c>
      <c r="H149" s="13">
        <f>H150-H151</f>
        <v>7.210000000000002</v>
      </c>
      <c r="I149" s="10">
        <f>I150-I151</f>
        <v>1.6199999999999999</v>
      </c>
      <c r="J149" s="10">
        <f>J150-J151</f>
        <v>1.1199999999999999</v>
      </c>
    </row>
    <row r="150" spans="1:10" ht="12.75" customHeight="1">
      <c r="A150" s="9" t="s">
        <v>52</v>
      </c>
      <c r="B150" s="9" t="s">
        <v>52</v>
      </c>
      <c r="C150" s="9" t="s">
        <v>53</v>
      </c>
      <c r="D150" s="10">
        <v>3.16</v>
      </c>
      <c r="E150" s="10">
        <v>3</v>
      </c>
      <c r="F150" s="10">
        <v>2.9</v>
      </c>
      <c r="G150" s="10">
        <v>3.2</v>
      </c>
      <c r="H150" s="11">
        <f t="shared" si="36"/>
        <v>12.260000000000002</v>
      </c>
      <c r="I150" s="10">
        <v>3.3</v>
      </c>
      <c r="J150" s="10">
        <v>2.28</v>
      </c>
    </row>
    <row r="151" spans="1:10" ht="12.75" customHeight="1">
      <c r="A151" s="9" t="s">
        <v>54</v>
      </c>
      <c r="B151" s="9" t="s">
        <v>54</v>
      </c>
      <c r="C151" s="9" t="s">
        <v>55</v>
      </c>
      <c r="D151" s="10">
        <v>1.23</v>
      </c>
      <c r="E151" s="10">
        <v>1.33</v>
      </c>
      <c r="F151" s="10">
        <v>0.92</v>
      </c>
      <c r="G151" s="10">
        <v>1.57</v>
      </c>
      <c r="H151" s="11">
        <f t="shared" si="36"/>
        <v>5.05</v>
      </c>
      <c r="I151" s="10">
        <v>1.68</v>
      </c>
      <c r="J151" s="10">
        <v>1.16</v>
      </c>
    </row>
    <row r="152" spans="1:10" s="12" customFormat="1" ht="12.75" customHeight="1">
      <c r="A152" s="16" t="s">
        <v>165</v>
      </c>
      <c r="B152" s="16" t="s">
        <v>166</v>
      </c>
      <c r="C152" s="9" t="s">
        <v>167</v>
      </c>
      <c r="D152" s="10">
        <f>D153-D154</f>
        <v>8.530000000000001</v>
      </c>
      <c r="E152" s="10">
        <f>E153-E154</f>
        <v>4.079999999999998</v>
      </c>
      <c r="F152" s="10">
        <f>F153-F154</f>
        <v>-1.1199999999999974</v>
      </c>
      <c r="G152" s="10">
        <f>G153-G154</f>
        <v>4.57</v>
      </c>
      <c r="H152" s="13">
        <f>H153-H154</f>
        <v>16.059999999999988</v>
      </c>
      <c r="I152" s="10">
        <f>I153-I154</f>
        <v>5.460000000000001</v>
      </c>
      <c r="J152" s="10">
        <f>J153-J154</f>
        <v>-2.4400000000000013</v>
      </c>
    </row>
    <row r="153" spans="1:10" ht="12.75" customHeight="1">
      <c r="A153" s="9" t="s">
        <v>24</v>
      </c>
      <c r="B153" s="9" t="s">
        <v>24</v>
      </c>
      <c r="C153" s="9" t="s">
        <v>25</v>
      </c>
      <c r="D153" s="10">
        <f>D156+D159+D162</f>
        <v>24.92</v>
      </c>
      <c r="E153" s="10">
        <f aca="true" t="shared" si="38" ref="E153:J154">E156+E159+E162</f>
        <v>25.72</v>
      </c>
      <c r="F153" s="10">
        <f t="shared" si="38"/>
        <v>21.740000000000002</v>
      </c>
      <c r="G153" s="10">
        <f t="shared" si="38"/>
        <v>27.330000000000002</v>
      </c>
      <c r="H153" s="11">
        <f t="shared" si="36"/>
        <v>99.71</v>
      </c>
      <c r="I153" s="10">
        <f t="shared" si="38"/>
        <v>19.12</v>
      </c>
      <c r="J153" s="10">
        <f t="shared" si="38"/>
        <v>19.73</v>
      </c>
    </row>
    <row r="154" spans="1:10" ht="12.75" customHeight="1">
      <c r="A154" s="9" t="s">
        <v>26</v>
      </c>
      <c r="B154" s="9" t="s">
        <v>26</v>
      </c>
      <c r="C154" s="9" t="s">
        <v>27</v>
      </c>
      <c r="D154" s="10">
        <f>D157+D160+D163</f>
        <v>16.39</v>
      </c>
      <c r="E154" s="10">
        <f t="shared" si="38"/>
        <v>21.64</v>
      </c>
      <c r="F154" s="10">
        <f t="shared" si="38"/>
        <v>22.86</v>
      </c>
      <c r="G154" s="10">
        <f t="shared" si="38"/>
        <v>22.76</v>
      </c>
      <c r="H154" s="11">
        <f t="shared" si="36"/>
        <v>83.65</v>
      </c>
      <c r="I154" s="10">
        <f t="shared" si="38"/>
        <v>13.66</v>
      </c>
      <c r="J154" s="10">
        <f t="shared" si="38"/>
        <v>22.17</v>
      </c>
    </row>
    <row r="155" spans="1:10" ht="12.75" customHeight="1">
      <c r="A155" s="16" t="s">
        <v>168</v>
      </c>
      <c r="B155" s="16" t="s">
        <v>169</v>
      </c>
      <c r="C155" s="9" t="s">
        <v>170</v>
      </c>
      <c r="D155" s="10">
        <f>D156-D157</f>
        <v>0.4700000000000001</v>
      </c>
      <c r="E155" s="10">
        <f>E156-E157</f>
        <v>-0.02999999999999997</v>
      </c>
      <c r="F155" s="10">
        <f>F156-F157</f>
        <v>0.07</v>
      </c>
      <c r="G155" s="10">
        <f>G156-G157</f>
        <v>0.12</v>
      </c>
      <c r="H155" s="13">
        <f>H156-H157</f>
        <v>0.63</v>
      </c>
      <c r="I155" s="10">
        <f>I156-I157</f>
        <v>0.039999999999999994</v>
      </c>
      <c r="J155" s="10">
        <f>J156-J157</f>
        <v>0.46</v>
      </c>
    </row>
    <row r="156" spans="1:10" ht="12.75" customHeight="1">
      <c r="A156" s="9" t="s">
        <v>52</v>
      </c>
      <c r="B156" s="9" t="s">
        <v>52</v>
      </c>
      <c r="C156" s="9" t="s">
        <v>53</v>
      </c>
      <c r="D156" s="10">
        <v>0.56</v>
      </c>
      <c r="E156" s="10">
        <v>0.27</v>
      </c>
      <c r="F156" s="10">
        <v>0.23</v>
      </c>
      <c r="G156" s="10">
        <v>0.21</v>
      </c>
      <c r="H156" s="11">
        <f t="shared" si="36"/>
        <v>1.27</v>
      </c>
      <c r="I156" s="10">
        <v>0.15</v>
      </c>
      <c r="J156" s="10">
        <v>0.52</v>
      </c>
    </row>
    <row r="157" spans="1:10" ht="12.75" customHeight="1">
      <c r="A157" s="9" t="s">
        <v>54</v>
      </c>
      <c r="B157" s="9" t="s">
        <v>54</v>
      </c>
      <c r="C157" s="9" t="s">
        <v>55</v>
      </c>
      <c r="D157" s="10">
        <v>0.09</v>
      </c>
      <c r="E157" s="10">
        <v>0.3</v>
      </c>
      <c r="F157" s="10">
        <v>0.16</v>
      </c>
      <c r="G157" s="10">
        <v>0.09</v>
      </c>
      <c r="H157" s="11">
        <f t="shared" si="36"/>
        <v>0.64</v>
      </c>
      <c r="I157" s="10">
        <v>0.11</v>
      </c>
      <c r="J157" s="10">
        <v>0.06</v>
      </c>
    </row>
    <row r="158" spans="1:10" ht="12.75" customHeight="1">
      <c r="A158" s="16" t="s">
        <v>171</v>
      </c>
      <c r="B158" s="16" t="s">
        <v>172</v>
      </c>
      <c r="C158" s="9" t="s">
        <v>173</v>
      </c>
      <c r="D158" s="10">
        <f>D159-D160</f>
        <v>4.23</v>
      </c>
      <c r="E158" s="10">
        <f>E159-E160</f>
        <v>4.119999999999999</v>
      </c>
      <c r="F158" s="10">
        <f>F159-F160</f>
        <v>2.42</v>
      </c>
      <c r="G158" s="10">
        <f>G159-G160</f>
        <v>5.210000000000001</v>
      </c>
      <c r="H158" s="13">
        <f>H159-H160</f>
        <v>15.979999999999997</v>
      </c>
      <c r="I158" s="10">
        <f>I159-I160</f>
        <v>6.710000000000001</v>
      </c>
      <c r="J158" s="10">
        <f>J159-J160</f>
        <v>2.4200000000000017</v>
      </c>
    </row>
    <row r="159" spans="1:10" ht="12.75" customHeight="1">
      <c r="A159" s="9" t="s">
        <v>52</v>
      </c>
      <c r="B159" s="9" t="s">
        <v>52</v>
      </c>
      <c r="C159" s="9" t="s">
        <v>53</v>
      </c>
      <c r="D159" s="10">
        <v>14.08</v>
      </c>
      <c r="E159" s="10">
        <v>15.07</v>
      </c>
      <c r="F159" s="10">
        <v>12.99</v>
      </c>
      <c r="G159" s="10">
        <v>18.96</v>
      </c>
      <c r="H159" s="11">
        <f t="shared" si="36"/>
        <v>61.1</v>
      </c>
      <c r="I159" s="10">
        <v>13.73</v>
      </c>
      <c r="J159" s="10">
        <v>14.48</v>
      </c>
    </row>
    <row r="160" spans="1:10" ht="12.75" customHeight="1">
      <c r="A160" s="9" t="s">
        <v>54</v>
      </c>
      <c r="B160" s="9" t="s">
        <v>54</v>
      </c>
      <c r="C160" s="9" t="s">
        <v>55</v>
      </c>
      <c r="D160" s="10">
        <v>9.85</v>
      </c>
      <c r="E160" s="10">
        <v>10.950000000000001</v>
      </c>
      <c r="F160" s="10">
        <v>10.57</v>
      </c>
      <c r="G160" s="10">
        <v>13.75</v>
      </c>
      <c r="H160" s="11">
        <f t="shared" si="36"/>
        <v>45.120000000000005</v>
      </c>
      <c r="I160" s="10">
        <v>7.02</v>
      </c>
      <c r="J160" s="10">
        <v>12.059999999999999</v>
      </c>
    </row>
    <row r="161" spans="1:10" ht="12.75" customHeight="1">
      <c r="A161" s="16" t="s">
        <v>174</v>
      </c>
      <c r="B161" s="16" t="s">
        <v>175</v>
      </c>
      <c r="C161" s="9" t="s">
        <v>176</v>
      </c>
      <c r="D161" s="10">
        <f>D162-D163</f>
        <v>3.829999999999999</v>
      </c>
      <c r="E161" s="10">
        <f>E162-E163</f>
        <v>-0.010000000000001563</v>
      </c>
      <c r="F161" s="10">
        <f>F162-F163</f>
        <v>-3.6099999999999994</v>
      </c>
      <c r="G161" s="10">
        <f>G162-G163</f>
        <v>-0.7600000000000016</v>
      </c>
      <c r="H161" s="13">
        <f>H162-H163</f>
        <v>-0.5500000000000043</v>
      </c>
      <c r="I161" s="10">
        <f>I162-I163</f>
        <v>-1.2899999999999991</v>
      </c>
      <c r="J161" s="10">
        <f>J162-J163</f>
        <v>-5.32</v>
      </c>
    </row>
    <row r="162" spans="1:10" ht="12.75" customHeight="1">
      <c r="A162" s="9" t="s">
        <v>52</v>
      </c>
      <c r="B162" s="9" t="s">
        <v>52</v>
      </c>
      <c r="C162" s="9" t="s">
        <v>53</v>
      </c>
      <c r="D162" s="10">
        <v>10.28</v>
      </c>
      <c r="E162" s="10">
        <v>10.379999999999999</v>
      </c>
      <c r="F162" s="10">
        <v>8.52</v>
      </c>
      <c r="G162" s="10">
        <v>8.16</v>
      </c>
      <c r="H162" s="11">
        <f t="shared" si="36"/>
        <v>37.339999999999996</v>
      </c>
      <c r="I162" s="10">
        <v>5.24</v>
      </c>
      <c r="J162" s="10">
        <v>4.73</v>
      </c>
    </row>
    <row r="163" spans="1:10" ht="12.75" customHeight="1">
      <c r="A163" s="9" t="s">
        <v>54</v>
      </c>
      <c r="B163" s="9" t="s">
        <v>54</v>
      </c>
      <c r="C163" s="9" t="s">
        <v>55</v>
      </c>
      <c r="D163" s="10">
        <v>6.45</v>
      </c>
      <c r="E163" s="10">
        <v>10.39</v>
      </c>
      <c r="F163" s="10">
        <v>12.129999999999999</v>
      </c>
      <c r="G163" s="10">
        <v>8.920000000000002</v>
      </c>
      <c r="H163" s="11">
        <f t="shared" si="36"/>
        <v>37.89</v>
      </c>
      <c r="I163" s="10">
        <v>6.529999999999999</v>
      </c>
      <c r="J163" s="10">
        <v>10.05</v>
      </c>
    </row>
    <row r="164" spans="1:10" s="12" customFormat="1" ht="12.75" customHeight="1">
      <c r="A164" s="16" t="s">
        <v>177</v>
      </c>
      <c r="B164" s="16" t="s">
        <v>178</v>
      </c>
      <c r="C164" s="9" t="s">
        <v>179</v>
      </c>
      <c r="D164" s="10">
        <f>D165-D166</f>
        <v>0.32</v>
      </c>
      <c r="E164" s="10">
        <f>E165-E166</f>
        <v>-0.14</v>
      </c>
      <c r="F164" s="10">
        <f>F165-F166</f>
        <v>-0.27</v>
      </c>
      <c r="G164" s="10">
        <f>G165-G166</f>
        <v>-0.6100000000000001</v>
      </c>
      <c r="H164" s="13">
        <f>H165-H166</f>
        <v>-0.7000000000000002</v>
      </c>
      <c r="I164" s="10">
        <f>I165-I166</f>
        <v>-0.6000000000000001</v>
      </c>
      <c r="J164" s="10">
        <f>J165-J166</f>
        <v>-0.37</v>
      </c>
    </row>
    <row r="165" spans="1:10" ht="12.75" customHeight="1">
      <c r="A165" s="9" t="s">
        <v>24</v>
      </c>
      <c r="B165" s="9" t="s">
        <v>24</v>
      </c>
      <c r="C165" s="9" t="s">
        <v>25</v>
      </c>
      <c r="D165" s="10">
        <f>D168</f>
        <v>0.74</v>
      </c>
      <c r="E165" s="10">
        <f aca="true" t="shared" si="39" ref="E165:J166">E168</f>
        <v>0.51</v>
      </c>
      <c r="F165" s="10">
        <f t="shared" si="39"/>
        <v>0.4</v>
      </c>
      <c r="G165" s="10">
        <f t="shared" si="39"/>
        <v>0.29</v>
      </c>
      <c r="H165" s="11">
        <f t="shared" si="36"/>
        <v>1.94</v>
      </c>
      <c r="I165" s="10">
        <f t="shared" si="39"/>
        <v>0.32</v>
      </c>
      <c r="J165" s="10">
        <f t="shared" si="39"/>
        <v>0.4</v>
      </c>
    </row>
    <row r="166" spans="1:10" ht="12.75" customHeight="1">
      <c r="A166" s="9" t="s">
        <v>26</v>
      </c>
      <c r="B166" s="9" t="s">
        <v>26</v>
      </c>
      <c r="C166" s="9" t="s">
        <v>27</v>
      </c>
      <c r="D166" s="10">
        <f>D169</f>
        <v>0.42</v>
      </c>
      <c r="E166" s="10">
        <f t="shared" si="39"/>
        <v>0.65</v>
      </c>
      <c r="F166" s="10">
        <f t="shared" si="39"/>
        <v>0.67</v>
      </c>
      <c r="G166" s="10">
        <f t="shared" si="39"/>
        <v>0.9</v>
      </c>
      <c r="H166" s="11">
        <f t="shared" si="36"/>
        <v>2.64</v>
      </c>
      <c r="I166" s="10">
        <f t="shared" si="39"/>
        <v>0.92</v>
      </c>
      <c r="J166" s="10">
        <f t="shared" si="39"/>
        <v>0.77</v>
      </c>
    </row>
    <row r="167" spans="1:10" ht="12.75" customHeight="1">
      <c r="A167" s="16" t="s">
        <v>180</v>
      </c>
      <c r="B167" s="16" t="s">
        <v>181</v>
      </c>
      <c r="C167" s="9" t="s">
        <v>182</v>
      </c>
      <c r="D167" s="10">
        <f>D168-D169</f>
        <v>0.32</v>
      </c>
      <c r="E167" s="10">
        <f>E168-E169</f>
        <v>-0.14</v>
      </c>
      <c r="F167" s="10">
        <f>F168-F169</f>
        <v>-0.27</v>
      </c>
      <c r="G167" s="10">
        <f>G168-G169</f>
        <v>-0.6100000000000001</v>
      </c>
      <c r="H167" s="13">
        <f>H168-H169</f>
        <v>-0.7000000000000002</v>
      </c>
      <c r="I167" s="10">
        <f>I168-I169</f>
        <v>-0.6000000000000001</v>
      </c>
      <c r="J167" s="10">
        <f>J168-J169</f>
        <v>-0.37</v>
      </c>
    </row>
    <row r="168" spans="1:10" ht="12.75" customHeight="1">
      <c r="A168" s="9" t="s">
        <v>52</v>
      </c>
      <c r="B168" s="9" t="s">
        <v>52</v>
      </c>
      <c r="C168" s="9" t="s">
        <v>53</v>
      </c>
      <c r="D168" s="10">
        <v>0.74</v>
      </c>
      <c r="E168" s="10">
        <v>0.51</v>
      </c>
      <c r="F168" s="10">
        <v>0.4</v>
      </c>
      <c r="G168" s="10">
        <v>0.29</v>
      </c>
      <c r="H168" s="11">
        <f>SUM(D168:G168)</f>
        <v>1.94</v>
      </c>
      <c r="I168" s="10">
        <v>0.32</v>
      </c>
      <c r="J168" s="10">
        <v>0.4</v>
      </c>
    </row>
    <row r="169" spans="1:10" ht="12.75" customHeight="1">
      <c r="A169" s="9" t="s">
        <v>54</v>
      </c>
      <c r="B169" s="9" t="s">
        <v>54</v>
      </c>
      <c r="C169" s="9" t="s">
        <v>55</v>
      </c>
      <c r="D169" s="10">
        <v>0.42</v>
      </c>
      <c r="E169" s="10">
        <v>0.65</v>
      </c>
      <c r="F169" s="10">
        <v>0.67</v>
      </c>
      <c r="G169" s="10">
        <v>0.9</v>
      </c>
      <c r="H169" s="11">
        <f>SUM(D169:G169)</f>
        <v>2.64</v>
      </c>
      <c r="I169" s="10">
        <v>0.92</v>
      </c>
      <c r="J169" s="10">
        <v>0.77</v>
      </c>
    </row>
    <row r="170" spans="1:10" s="12" customFormat="1" ht="12.75" customHeight="1">
      <c r="A170" s="16" t="s">
        <v>183</v>
      </c>
      <c r="B170" s="16" t="s">
        <v>184</v>
      </c>
      <c r="C170" s="9" t="s">
        <v>185</v>
      </c>
      <c r="D170" s="10">
        <f>D171-D172</f>
        <v>-4.28</v>
      </c>
      <c r="E170" s="10">
        <f>E171-E172</f>
        <v>-1.3600000000000012</v>
      </c>
      <c r="F170" s="10">
        <f>F171-F172</f>
        <v>-0.47999999999999865</v>
      </c>
      <c r="G170" s="10">
        <f>G171-G172</f>
        <v>1.8500000000000014</v>
      </c>
      <c r="H170" s="13">
        <f>H171-H172</f>
        <v>-4.270000000000003</v>
      </c>
      <c r="I170" s="10">
        <f>I171-I172</f>
        <v>-2.34</v>
      </c>
      <c r="J170" s="10">
        <f>J171-J172</f>
        <v>-0.39000000000000057</v>
      </c>
    </row>
    <row r="171" spans="1:10" ht="12.75" customHeight="1">
      <c r="A171" s="9" t="s">
        <v>24</v>
      </c>
      <c r="B171" s="9" t="s">
        <v>24</v>
      </c>
      <c r="C171" s="9" t="s">
        <v>25</v>
      </c>
      <c r="D171" s="10">
        <v>7.38</v>
      </c>
      <c r="E171" s="10">
        <v>8.36</v>
      </c>
      <c r="F171" s="10">
        <v>8.3</v>
      </c>
      <c r="G171" s="10">
        <v>10.97</v>
      </c>
      <c r="H171" s="11">
        <f>SUM(D171:G171)</f>
        <v>35.01</v>
      </c>
      <c r="I171" s="10">
        <v>6.449999999999999</v>
      </c>
      <c r="J171" s="10">
        <v>8.719999999999999</v>
      </c>
    </row>
    <row r="172" spans="1:10" ht="12.75" customHeight="1">
      <c r="A172" s="9" t="s">
        <v>26</v>
      </c>
      <c r="B172" s="9" t="s">
        <v>26</v>
      </c>
      <c r="C172" s="9" t="s">
        <v>27</v>
      </c>
      <c r="D172" s="10">
        <v>11.66</v>
      </c>
      <c r="E172" s="10">
        <v>9.72</v>
      </c>
      <c r="F172" s="10">
        <v>8.78</v>
      </c>
      <c r="G172" s="10">
        <v>9.12</v>
      </c>
      <c r="H172" s="11">
        <f>SUM(D172:G172)</f>
        <v>39.28</v>
      </c>
      <c r="I172" s="10">
        <v>8.79</v>
      </c>
      <c r="J172" s="10">
        <v>9.11</v>
      </c>
    </row>
    <row r="173" spans="1:10" s="12" customFormat="1" ht="12.75" customHeight="1">
      <c r="A173" s="18" t="s">
        <v>186</v>
      </c>
      <c r="B173" s="18" t="s">
        <v>187</v>
      </c>
      <c r="C173" s="6" t="s">
        <v>188</v>
      </c>
      <c r="D173" s="7">
        <f>D174-D175</f>
        <v>156.17000000000002</v>
      </c>
      <c r="E173" s="7">
        <f>E174-E175</f>
        <v>219.66000000000005</v>
      </c>
      <c r="F173" s="7">
        <f>F174-F175</f>
        <v>229.84999999999997</v>
      </c>
      <c r="G173" s="7">
        <f>G174-G175</f>
        <v>221.23999999999995</v>
      </c>
      <c r="H173" s="8">
        <f>H174-H175</f>
        <v>826.9200000000001</v>
      </c>
      <c r="I173" s="7">
        <f>I174-I175</f>
        <v>95.55</v>
      </c>
      <c r="J173" s="7">
        <f>J174-J175</f>
        <v>71.59</v>
      </c>
    </row>
    <row r="174" spans="1:10" ht="12.75" customHeight="1">
      <c r="A174" s="9" t="s">
        <v>17</v>
      </c>
      <c r="B174" s="9" t="s">
        <v>17</v>
      </c>
      <c r="C174" s="9" t="s">
        <v>18</v>
      </c>
      <c r="D174" s="10">
        <f aca="true" t="shared" si="40" ref="D174:G175">D177+D180+D226</f>
        <v>225.74</v>
      </c>
      <c r="E174" s="10">
        <f t="shared" si="40"/>
        <v>307.13000000000005</v>
      </c>
      <c r="F174" s="10">
        <f t="shared" si="40"/>
        <v>322.46</v>
      </c>
      <c r="G174" s="10">
        <f t="shared" si="40"/>
        <v>263.15</v>
      </c>
      <c r="H174" s="11">
        <f aca="true" t="shared" si="41" ref="H174:H181">SUM(D174:G174)</f>
        <v>1118.48</v>
      </c>
      <c r="I174" s="10">
        <f>I177+I180+I226</f>
        <v>184.8</v>
      </c>
      <c r="J174" s="10">
        <f>J177+J180+J226</f>
        <v>219.38</v>
      </c>
    </row>
    <row r="175" spans="1:10" ht="12.75" customHeight="1">
      <c r="A175" s="9" t="s">
        <v>19</v>
      </c>
      <c r="B175" s="9" t="s">
        <v>19</v>
      </c>
      <c r="C175" s="9" t="s">
        <v>20</v>
      </c>
      <c r="D175" s="10">
        <f t="shared" si="40"/>
        <v>69.57</v>
      </c>
      <c r="E175" s="10">
        <f t="shared" si="40"/>
        <v>87.47</v>
      </c>
      <c r="F175" s="10">
        <f t="shared" si="40"/>
        <v>92.61</v>
      </c>
      <c r="G175" s="10">
        <f t="shared" si="40"/>
        <v>41.91000000000001</v>
      </c>
      <c r="H175" s="11">
        <f t="shared" si="41"/>
        <v>291.56</v>
      </c>
      <c r="I175" s="10">
        <f>I178+I181+I227</f>
        <v>89.25000000000001</v>
      </c>
      <c r="J175" s="10">
        <f>J178+J181+J227</f>
        <v>147.79</v>
      </c>
    </row>
    <row r="176" spans="1:10" ht="12.75" customHeight="1">
      <c r="A176" s="16" t="s">
        <v>189</v>
      </c>
      <c r="B176" s="16" t="s">
        <v>190</v>
      </c>
      <c r="C176" s="9" t="s">
        <v>191</v>
      </c>
      <c r="D176" s="10">
        <f>D177-D178</f>
        <v>197.69</v>
      </c>
      <c r="E176" s="10">
        <f>E177-E178</f>
        <v>278.18</v>
      </c>
      <c r="F176" s="10">
        <f>F177-F178</f>
        <v>290.59999999999997</v>
      </c>
      <c r="G176" s="10">
        <f>G177-G178</f>
        <v>228.49</v>
      </c>
      <c r="H176" s="13">
        <f>H177-H178</f>
        <v>994.96</v>
      </c>
      <c r="I176" s="10">
        <f>I177-I178</f>
        <v>155.49</v>
      </c>
      <c r="J176" s="10">
        <f>J177-J178</f>
        <v>189.01</v>
      </c>
    </row>
    <row r="177" spans="1:10" ht="12.75" customHeight="1">
      <c r="A177" s="9" t="s">
        <v>24</v>
      </c>
      <c r="B177" s="9" t="s">
        <v>24</v>
      </c>
      <c r="C177" s="9" t="s">
        <v>25</v>
      </c>
      <c r="D177" s="10">
        <v>214.68</v>
      </c>
      <c r="E177" s="10">
        <v>295.86</v>
      </c>
      <c r="F177" s="10">
        <v>309.27</v>
      </c>
      <c r="G177" s="10">
        <v>248.41</v>
      </c>
      <c r="H177" s="11">
        <f t="shared" si="41"/>
        <v>1068.22</v>
      </c>
      <c r="I177" s="10">
        <v>175.08</v>
      </c>
      <c r="J177" s="10">
        <v>211.16</v>
      </c>
    </row>
    <row r="178" spans="1:10" ht="12.75" customHeight="1">
      <c r="A178" s="9" t="s">
        <v>26</v>
      </c>
      <c r="B178" s="9" t="s">
        <v>26</v>
      </c>
      <c r="C178" s="9" t="s">
        <v>27</v>
      </c>
      <c r="D178" s="10">
        <v>16.99</v>
      </c>
      <c r="E178" s="10">
        <v>17.68</v>
      </c>
      <c r="F178" s="10">
        <v>18.67</v>
      </c>
      <c r="G178" s="10">
        <v>19.92</v>
      </c>
      <c r="H178" s="11">
        <f t="shared" si="41"/>
        <v>73.26</v>
      </c>
      <c r="I178" s="10">
        <v>19.59</v>
      </c>
      <c r="J178" s="10">
        <v>22.15</v>
      </c>
    </row>
    <row r="179" spans="1:10" ht="12.75" customHeight="1">
      <c r="A179" s="16" t="s">
        <v>192</v>
      </c>
      <c r="B179" s="16" t="s">
        <v>193</v>
      </c>
      <c r="C179" s="9" t="s">
        <v>194</v>
      </c>
      <c r="D179" s="10">
        <f>D180-D181</f>
        <v>-40.879999999999995</v>
      </c>
      <c r="E179" s="10">
        <f>E180-E181</f>
        <v>-57.96000000000001</v>
      </c>
      <c r="F179" s="10">
        <f>F180-F181</f>
        <v>-60.37</v>
      </c>
      <c r="G179" s="10">
        <f>G180-G181</f>
        <v>-6.950000000000005</v>
      </c>
      <c r="H179" s="13">
        <f>H180-H181</f>
        <v>-166.16</v>
      </c>
      <c r="I179" s="10">
        <f>I180-I181</f>
        <v>-59.67</v>
      </c>
      <c r="J179" s="10">
        <f>J180-J181</f>
        <v>-116.91</v>
      </c>
    </row>
    <row r="180" spans="1:10" ht="12.75" customHeight="1">
      <c r="A180" s="9" t="s">
        <v>24</v>
      </c>
      <c r="B180" s="9" t="s">
        <v>24</v>
      </c>
      <c r="C180" s="9" t="s">
        <v>25</v>
      </c>
      <c r="D180" s="10">
        <f>D183+D206+D215+D224</f>
        <v>11.739999999999998</v>
      </c>
      <c r="E180" s="10">
        <f>E183+E206+E215+E224</f>
        <v>12.17</v>
      </c>
      <c r="F180" s="10">
        <f>F183+F206+F215+F224</f>
        <v>13.76</v>
      </c>
      <c r="G180" s="10">
        <f>G183+G206+G215+G224</f>
        <v>15.4</v>
      </c>
      <c r="H180" s="11">
        <f t="shared" si="41"/>
        <v>53.06999999999999</v>
      </c>
      <c r="I180" s="10">
        <f>I183+I206+I215+I224</f>
        <v>10.2</v>
      </c>
      <c r="J180" s="10">
        <f>J183+J206+J215+J224</f>
        <v>8.73</v>
      </c>
    </row>
    <row r="181" spans="1:10" ht="12.75" customHeight="1">
      <c r="A181" s="9" t="s">
        <v>26</v>
      </c>
      <c r="B181" s="9" t="s">
        <v>26</v>
      </c>
      <c r="C181" s="9" t="s">
        <v>27</v>
      </c>
      <c r="D181" s="10">
        <f>D184+D207+D216</f>
        <v>52.62</v>
      </c>
      <c r="E181" s="10">
        <f>E184+E207+E216</f>
        <v>70.13000000000001</v>
      </c>
      <c r="F181" s="10">
        <f>F184+F207+F216</f>
        <v>74.13</v>
      </c>
      <c r="G181" s="10">
        <f>G184+G207+G216</f>
        <v>22.350000000000005</v>
      </c>
      <c r="H181" s="11">
        <f t="shared" si="41"/>
        <v>219.23</v>
      </c>
      <c r="I181" s="10">
        <f>I184+I207+I216</f>
        <v>69.87</v>
      </c>
      <c r="J181" s="10">
        <f>J184+J207+J216</f>
        <v>125.64</v>
      </c>
    </row>
    <row r="182" spans="1:10" ht="12.75" customHeight="1">
      <c r="A182" s="16" t="s">
        <v>195</v>
      </c>
      <c r="B182" s="16" t="s">
        <v>196</v>
      </c>
      <c r="C182" s="9" t="s">
        <v>197</v>
      </c>
      <c r="D182" s="10">
        <f>D183-D184</f>
        <v>-32.7</v>
      </c>
      <c r="E182" s="10">
        <f>E183-E184</f>
        <v>-44.910000000000004</v>
      </c>
      <c r="F182" s="10">
        <f>F183-F184</f>
        <v>-49.54</v>
      </c>
      <c r="G182" s="10">
        <f>G183-G184</f>
        <v>-1.6000000000000028</v>
      </c>
      <c r="H182" s="13">
        <f>H183-H184</f>
        <v>-128.75</v>
      </c>
      <c r="I182" s="10">
        <f>I183-I184</f>
        <v>-55.09</v>
      </c>
      <c r="J182" s="10">
        <f>J183-J184</f>
        <v>-108.97</v>
      </c>
    </row>
    <row r="183" spans="1:10" ht="12.75" customHeight="1">
      <c r="A183" s="9" t="s">
        <v>52</v>
      </c>
      <c r="B183" s="9" t="s">
        <v>52</v>
      </c>
      <c r="C183" s="9" t="s">
        <v>53</v>
      </c>
      <c r="D183" s="10">
        <f aca="true" t="shared" si="42" ref="D183:G184">D186+D197</f>
        <v>0.83</v>
      </c>
      <c r="E183" s="10">
        <f t="shared" si="42"/>
        <v>2.36</v>
      </c>
      <c r="F183" s="10">
        <f t="shared" si="42"/>
        <v>2.69</v>
      </c>
      <c r="G183" s="10">
        <f t="shared" si="42"/>
        <v>1.4</v>
      </c>
      <c r="H183" s="11">
        <f>SUM(D183:G183)</f>
        <v>7.279999999999999</v>
      </c>
      <c r="I183" s="10">
        <f>I186+I197</f>
        <v>2.25</v>
      </c>
      <c r="J183" s="10">
        <f>J186+J197</f>
        <v>2.33</v>
      </c>
    </row>
    <row r="184" spans="1:10" ht="12.75" customHeight="1">
      <c r="A184" s="9" t="s">
        <v>54</v>
      </c>
      <c r="B184" s="9" t="s">
        <v>54</v>
      </c>
      <c r="C184" s="9" t="s">
        <v>55</v>
      </c>
      <c r="D184" s="10">
        <f t="shared" si="42"/>
        <v>33.53</v>
      </c>
      <c r="E184" s="10">
        <f t="shared" si="42"/>
        <v>47.27</v>
      </c>
      <c r="F184" s="10">
        <f t="shared" si="42"/>
        <v>52.23</v>
      </c>
      <c r="G184" s="10">
        <f t="shared" si="42"/>
        <v>3.0000000000000027</v>
      </c>
      <c r="H184" s="11">
        <f>SUM(D184:G184)</f>
        <v>136.03</v>
      </c>
      <c r="I184" s="10">
        <f>I187+I198</f>
        <v>57.34</v>
      </c>
      <c r="J184" s="10">
        <f>J187+J198</f>
        <v>111.3</v>
      </c>
    </row>
    <row r="185" spans="1:10" ht="12.75" customHeight="1">
      <c r="A185" s="16" t="s">
        <v>198</v>
      </c>
      <c r="B185" s="16" t="s">
        <v>199</v>
      </c>
      <c r="C185" s="9" t="s">
        <v>200</v>
      </c>
      <c r="D185" s="10">
        <f>D186-D187</f>
        <v>-27.15</v>
      </c>
      <c r="E185" s="10">
        <f>E186-E187</f>
        <v>-38.95</v>
      </c>
      <c r="F185" s="10">
        <f>F186-F187</f>
        <v>-46.13</v>
      </c>
      <c r="G185" s="10">
        <f>G186-G187</f>
        <v>3.299999999999997</v>
      </c>
      <c r="H185" s="13">
        <f>H186-H187</f>
        <v>-108.92999999999999</v>
      </c>
      <c r="I185" s="10">
        <f>I186-I187</f>
        <v>-55.440000000000005</v>
      </c>
      <c r="J185" s="10">
        <f>J186-J187</f>
        <v>-107.08999999999999</v>
      </c>
    </row>
    <row r="186" spans="1:10" ht="12.75" customHeight="1">
      <c r="A186" s="9" t="s">
        <v>79</v>
      </c>
      <c r="B186" s="9" t="s">
        <v>79</v>
      </c>
      <c r="C186" s="9" t="s">
        <v>80</v>
      </c>
      <c r="D186" s="10">
        <f>D189</f>
        <v>0.61</v>
      </c>
      <c r="E186" s="10">
        <f aca="true" t="shared" si="43" ref="E186:J186">E189</f>
        <v>2.17</v>
      </c>
      <c r="F186" s="10">
        <f t="shared" si="43"/>
        <v>2.48</v>
      </c>
      <c r="G186" s="10">
        <f t="shared" si="43"/>
        <v>1.16</v>
      </c>
      <c r="H186" s="13">
        <f t="shared" si="43"/>
        <v>6.42</v>
      </c>
      <c r="I186" s="10">
        <f t="shared" si="43"/>
        <v>0.68</v>
      </c>
      <c r="J186" s="10">
        <f t="shared" si="43"/>
        <v>2.12</v>
      </c>
    </row>
    <row r="187" spans="1:10" ht="12.75" customHeight="1">
      <c r="A187" s="9" t="s">
        <v>81</v>
      </c>
      <c r="B187" s="9" t="s">
        <v>81</v>
      </c>
      <c r="C187" s="9" t="s">
        <v>82</v>
      </c>
      <c r="D187" s="10">
        <f>D190+D195</f>
        <v>27.759999999999998</v>
      </c>
      <c r="E187" s="10">
        <f>E190+E195</f>
        <v>41.120000000000005</v>
      </c>
      <c r="F187" s="10">
        <f>F190+F195</f>
        <v>48.61</v>
      </c>
      <c r="G187" s="10">
        <f>G190+G195</f>
        <v>-2.139999999999997</v>
      </c>
      <c r="H187" s="11">
        <f>SUM(D187:G187)</f>
        <v>115.35</v>
      </c>
      <c r="I187" s="10">
        <f>I190+I195</f>
        <v>56.120000000000005</v>
      </c>
      <c r="J187" s="10">
        <f>J190+J195</f>
        <v>109.21</v>
      </c>
    </row>
    <row r="188" spans="1:10" ht="12.75" customHeight="1">
      <c r="A188" s="16" t="s">
        <v>201</v>
      </c>
      <c r="B188" s="16" t="s">
        <v>202</v>
      </c>
      <c r="C188" s="9" t="s">
        <v>203</v>
      </c>
      <c r="D188" s="10">
        <f>D189-D190</f>
        <v>-13.21</v>
      </c>
      <c r="E188" s="10">
        <f>E189-E190</f>
        <v>-30.92</v>
      </c>
      <c r="F188" s="10">
        <f>F189-F190</f>
        <v>-6.539999999999999</v>
      </c>
      <c r="G188" s="10">
        <f>G189-G190</f>
        <v>-25.19</v>
      </c>
      <c r="H188" s="13">
        <f>H189-H190</f>
        <v>-75.86</v>
      </c>
      <c r="I188" s="10">
        <f>I189-I190</f>
        <v>-13.84</v>
      </c>
      <c r="J188" s="10">
        <f>J189-J190</f>
        <v>-27.4</v>
      </c>
    </row>
    <row r="189" spans="1:10" ht="12.75" customHeight="1">
      <c r="A189" s="9" t="s">
        <v>204</v>
      </c>
      <c r="B189" s="9" t="s">
        <v>204</v>
      </c>
      <c r="C189" s="9" t="s">
        <v>205</v>
      </c>
      <c r="D189" s="10">
        <f>D192</f>
        <v>0.61</v>
      </c>
      <c r="E189" s="10">
        <f aca="true" t="shared" si="44" ref="E189:J190">E192</f>
        <v>2.17</v>
      </c>
      <c r="F189" s="10">
        <f t="shared" si="44"/>
        <v>2.48</v>
      </c>
      <c r="G189" s="10">
        <f t="shared" si="44"/>
        <v>1.16</v>
      </c>
      <c r="H189" s="11">
        <f>SUM(D189:G189)</f>
        <v>6.42</v>
      </c>
      <c r="I189" s="10">
        <f t="shared" si="44"/>
        <v>0.68</v>
      </c>
      <c r="J189" s="10">
        <f t="shared" si="44"/>
        <v>2.12</v>
      </c>
    </row>
    <row r="190" spans="1:10" ht="12.75" customHeight="1">
      <c r="A190" s="9" t="s">
        <v>206</v>
      </c>
      <c r="B190" s="9" t="s">
        <v>206</v>
      </c>
      <c r="C190" s="9" t="s">
        <v>207</v>
      </c>
      <c r="D190" s="10">
        <f>D193</f>
        <v>13.82</v>
      </c>
      <c r="E190" s="10">
        <f t="shared" si="44"/>
        <v>33.09</v>
      </c>
      <c r="F190" s="10">
        <f t="shared" si="44"/>
        <v>9.02</v>
      </c>
      <c r="G190" s="10">
        <f t="shared" si="44"/>
        <v>26.35</v>
      </c>
      <c r="H190" s="11">
        <f>SUM(D190:G190)</f>
        <v>82.28</v>
      </c>
      <c r="I190" s="10">
        <f t="shared" si="44"/>
        <v>14.52</v>
      </c>
      <c r="J190" s="10">
        <f t="shared" si="44"/>
        <v>29.52</v>
      </c>
    </row>
    <row r="191" spans="1:10" ht="12.75" customHeight="1">
      <c r="A191" s="16" t="s">
        <v>208</v>
      </c>
      <c r="B191" s="16" t="s">
        <v>209</v>
      </c>
      <c r="C191" s="9" t="s">
        <v>210</v>
      </c>
      <c r="D191" s="10">
        <f>D192-D193</f>
        <v>-13.21</v>
      </c>
      <c r="E191" s="10">
        <f>E192-E193</f>
        <v>-30.92</v>
      </c>
      <c r="F191" s="10">
        <f>F192-F193</f>
        <v>-6.539999999999999</v>
      </c>
      <c r="G191" s="10">
        <f>G192-G193</f>
        <v>-25.19</v>
      </c>
      <c r="H191" s="13">
        <f>H192-H193</f>
        <v>-75.86</v>
      </c>
      <c r="I191" s="10">
        <f>I192-I193</f>
        <v>-13.84</v>
      </c>
      <c r="J191" s="10">
        <f>J192-J193</f>
        <v>-27.4</v>
      </c>
    </row>
    <row r="192" spans="1:10" ht="12.75" customHeight="1">
      <c r="A192" s="9" t="s">
        <v>211</v>
      </c>
      <c r="B192" s="9" t="s">
        <v>211</v>
      </c>
      <c r="C192" s="9" t="s">
        <v>212</v>
      </c>
      <c r="D192" s="10">
        <v>0.61</v>
      </c>
      <c r="E192" s="10">
        <v>2.17</v>
      </c>
      <c r="F192" s="10">
        <v>2.48</v>
      </c>
      <c r="G192" s="10">
        <v>1.16</v>
      </c>
      <c r="H192" s="11">
        <f>SUM(D192:G192)</f>
        <v>6.42</v>
      </c>
      <c r="I192" s="10">
        <v>0.68</v>
      </c>
      <c r="J192" s="10">
        <v>2.12</v>
      </c>
    </row>
    <row r="193" spans="1:10" ht="12.75" customHeight="1">
      <c r="A193" s="9" t="s">
        <v>213</v>
      </c>
      <c r="B193" s="9" t="s">
        <v>213</v>
      </c>
      <c r="C193" s="9" t="s">
        <v>214</v>
      </c>
      <c r="D193" s="10">
        <v>13.82</v>
      </c>
      <c r="E193" s="10">
        <v>33.09</v>
      </c>
      <c r="F193" s="10">
        <v>9.02</v>
      </c>
      <c r="G193" s="10">
        <v>26.35</v>
      </c>
      <c r="H193" s="11">
        <f>SUM(D193:G193)</f>
        <v>82.28</v>
      </c>
      <c r="I193" s="10">
        <v>14.52</v>
      </c>
      <c r="J193" s="10">
        <v>29.52</v>
      </c>
    </row>
    <row r="194" spans="1:10" ht="12.75" customHeight="1">
      <c r="A194" s="16" t="s">
        <v>215</v>
      </c>
      <c r="B194" s="16" t="s">
        <v>216</v>
      </c>
      <c r="C194" s="9" t="s">
        <v>217</v>
      </c>
      <c r="D194" s="10">
        <f>-D195</f>
        <v>-13.94</v>
      </c>
      <c r="E194" s="10">
        <f aca="true" t="shared" si="45" ref="E194:J194">-E195</f>
        <v>-8.03</v>
      </c>
      <c r="F194" s="10">
        <f t="shared" si="45"/>
        <v>-39.59</v>
      </c>
      <c r="G194" s="10">
        <f t="shared" si="45"/>
        <v>28.49</v>
      </c>
      <c r="H194" s="13">
        <f t="shared" si="45"/>
        <v>-33.07000000000001</v>
      </c>
      <c r="I194" s="10">
        <f t="shared" si="45"/>
        <v>-41.6</v>
      </c>
      <c r="J194" s="10">
        <f t="shared" si="45"/>
        <v>-79.69</v>
      </c>
    </row>
    <row r="195" spans="1:10" ht="12.75" customHeight="1">
      <c r="A195" s="9" t="s">
        <v>81</v>
      </c>
      <c r="B195" s="9" t="s">
        <v>81</v>
      </c>
      <c r="C195" s="9" t="s">
        <v>82</v>
      </c>
      <c r="D195" s="10">
        <v>13.94</v>
      </c>
      <c r="E195" s="10">
        <v>8.03</v>
      </c>
      <c r="F195" s="10">
        <v>39.59</v>
      </c>
      <c r="G195" s="10">
        <v>-28.49</v>
      </c>
      <c r="H195" s="11">
        <f>SUM(D195:G195)</f>
        <v>33.07000000000001</v>
      </c>
      <c r="I195" s="10">
        <v>41.6</v>
      </c>
      <c r="J195" s="10">
        <v>79.69</v>
      </c>
    </row>
    <row r="196" spans="1:10" ht="12.75" customHeight="1">
      <c r="A196" s="16" t="s">
        <v>218</v>
      </c>
      <c r="B196" s="16" t="s">
        <v>219</v>
      </c>
      <c r="C196" s="9" t="s">
        <v>220</v>
      </c>
      <c r="D196" s="10">
        <f>D197-D198</f>
        <v>-5.55</v>
      </c>
      <c r="E196" s="10">
        <f>E197-E198</f>
        <v>-5.96</v>
      </c>
      <c r="F196" s="10">
        <f>F197-F198</f>
        <v>-3.41</v>
      </c>
      <c r="G196" s="10">
        <f>G197-G198</f>
        <v>-4.8999999999999995</v>
      </c>
      <c r="H196" s="13">
        <f>H197-H198</f>
        <v>-19.82</v>
      </c>
      <c r="I196" s="10">
        <f>I197-I198</f>
        <v>0.3500000000000001</v>
      </c>
      <c r="J196" s="10">
        <f>J197-J198</f>
        <v>-1.88</v>
      </c>
    </row>
    <row r="197" spans="1:10" ht="12.75" customHeight="1">
      <c r="A197" s="9" t="s">
        <v>79</v>
      </c>
      <c r="B197" s="9" t="s">
        <v>79</v>
      </c>
      <c r="C197" s="9" t="s">
        <v>80</v>
      </c>
      <c r="D197" s="10">
        <f>D200</f>
        <v>0.22</v>
      </c>
      <c r="E197" s="10">
        <f aca="true" t="shared" si="46" ref="E197:J198">E200</f>
        <v>0.19</v>
      </c>
      <c r="F197" s="10">
        <f t="shared" si="46"/>
        <v>0.21</v>
      </c>
      <c r="G197" s="10">
        <f t="shared" si="46"/>
        <v>0.24</v>
      </c>
      <c r="H197" s="11">
        <f>SUM(D197:G197)</f>
        <v>0.86</v>
      </c>
      <c r="I197" s="10">
        <f t="shared" si="46"/>
        <v>1.57</v>
      </c>
      <c r="J197" s="10">
        <f t="shared" si="46"/>
        <v>0.21</v>
      </c>
    </row>
    <row r="198" spans="1:10" ht="12.75" customHeight="1">
      <c r="A198" s="9" t="s">
        <v>81</v>
      </c>
      <c r="B198" s="9" t="s">
        <v>81</v>
      </c>
      <c r="C198" s="9" t="s">
        <v>82</v>
      </c>
      <c r="D198" s="10">
        <f>D201</f>
        <v>5.77</v>
      </c>
      <c r="E198" s="10">
        <f t="shared" si="46"/>
        <v>6.15</v>
      </c>
      <c r="F198" s="10">
        <f t="shared" si="46"/>
        <v>3.62</v>
      </c>
      <c r="G198" s="10">
        <f t="shared" si="46"/>
        <v>5.14</v>
      </c>
      <c r="H198" s="11">
        <f>SUM(D198:G198)</f>
        <v>20.68</v>
      </c>
      <c r="I198" s="10">
        <f t="shared" si="46"/>
        <v>1.22</v>
      </c>
      <c r="J198" s="10">
        <f t="shared" si="46"/>
        <v>2.09</v>
      </c>
    </row>
    <row r="199" spans="1:10" ht="12.75" customHeight="1">
      <c r="A199" s="16" t="s">
        <v>221</v>
      </c>
      <c r="B199" s="16" t="s">
        <v>222</v>
      </c>
      <c r="C199" s="9" t="s">
        <v>223</v>
      </c>
      <c r="D199" s="10">
        <f>D200-D201</f>
        <v>-5.55</v>
      </c>
      <c r="E199" s="10">
        <f>E200-E201</f>
        <v>-5.96</v>
      </c>
      <c r="F199" s="10">
        <f>F200-F201</f>
        <v>-3.41</v>
      </c>
      <c r="G199" s="10">
        <f>G200-G201</f>
        <v>-4.8999999999999995</v>
      </c>
      <c r="H199" s="13">
        <f>H200-H201</f>
        <v>-19.82</v>
      </c>
      <c r="I199" s="10">
        <f>I200-I201</f>
        <v>0.3500000000000001</v>
      </c>
      <c r="J199" s="10">
        <f>J200-J201</f>
        <v>-1.88</v>
      </c>
    </row>
    <row r="200" spans="1:10" ht="12.75" customHeight="1">
      <c r="A200" s="9" t="s">
        <v>204</v>
      </c>
      <c r="B200" s="9" t="s">
        <v>204</v>
      </c>
      <c r="C200" s="9" t="s">
        <v>205</v>
      </c>
      <c r="D200" s="10">
        <v>0.22</v>
      </c>
      <c r="E200" s="10">
        <v>0.19</v>
      </c>
      <c r="F200" s="10">
        <v>0.21</v>
      </c>
      <c r="G200" s="10">
        <v>0.24</v>
      </c>
      <c r="H200" s="11">
        <f>SUM(D200:G200)</f>
        <v>0.86</v>
      </c>
      <c r="I200" s="10">
        <v>1.57</v>
      </c>
      <c r="J200" s="10">
        <v>0.21</v>
      </c>
    </row>
    <row r="201" spans="1:10" ht="12.75" customHeight="1">
      <c r="A201" s="9" t="s">
        <v>206</v>
      </c>
      <c r="B201" s="9" t="s">
        <v>206</v>
      </c>
      <c r="C201" s="9" t="s">
        <v>207</v>
      </c>
      <c r="D201" s="10">
        <v>5.77</v>
      </c>
      <c r="E201" s="10">
        <v>6.15</v>
      </c>
      <c r="F201" s="10">
        <v>3.62</v>
      </c>
      <c r="G201" s="10">
        <v>5.14</v>
      </c>
      <c r="H201" s="11">
        <f>SUM(D201:G201)</f>
        <v>20.68</v>
      </c>
      <c r="I201" s="10">
        <v>1.22</v>
      </c>
      <c r="J201" s="10">
        <v>2.09</v>
      </c>
    </row>
    <row r="202" spans="1:10" ht="12.75" customHeight="1">
      <c r="A202" s="16" t="s">
        <v>224</v>
      </c>
      <c r="B202" s="16" t="s">
        <v>225</v>
      </c>
      <c r="C202" s="9" t="s">
        <v>226</v>
      </c>
      <c r="D202" s="10">
        <f>D203-D204</f>
        <v>-5.55</v>
      </c>
      <c r="E202" s="10">
        <f aca="true" t="shared" si="47" ref="E202:J202">E203-E204</f>
        <v>-5.96</v>
      </c>
      <c r="F202" s="10">
        <f t="shared" si="47"/>
        <v>-3.41</v>
      </c>
      <c r="G202" s="10">
        <f t="shared" si="47"/>
        <v>-4.8999999999999995</v>
      </c>
      <c r="H202" s="13">
        <f t="shared" si="47"/>
        <v>-19.82</v>
      </c>
      <c r="I202" s="10">
        <f t="shared" si="47"/>
        <v>0.3500000000000001</v>
      </c>
      <c r="J202" s="10">
        <f t="shared" si="47"/>
        <v>-1.88</v>
      </c>
    </row>
    <row r="203" spans="1:10" ht="12.75" customHeight="1">
      <c r="A203" s="9" t="s">
        <v>204</v>
      </c>
      <c r="B203" s="9" t="s">
        <v>204</v>
      </c>
      <c r="C203" s="9" t="s">
        <v>205</v>
      </c>
      <c r="D203" s="10">
        <v>0.22</v>
      </c>
      <c r="E203" s="10">
        <v>0.19</v>
      </c>
      <c r="F203" s="10">
        <v>0.21</v>
      </c>
      <c r="G203" s="10">
        <v>0.24</v>
      </c>
      <c r="H203" s="11">
        <v>0.86</v>
      </c>
      <c r="I203" s="10">
        <v>1.57</v>
      </c>
      <c r="J203" s="10">
        <v>0.21</v>
      </c>
    </row>
    <row r="204" spans="1:10" ht="12.75" customHeight="1">
      <c r="A204" s="9" t="s">
        <v>206</v>
      </c>
      <c r="B204" s="9" t="s">
        <v>206</v>
      </c>
      <c r="C204" s="9" t="s">
        <v>207</v>
      </c>
      <c r="D204" s="10">
        <v>5.77</v>
      </c>
      <c r="E204" s="10">
        <v>6.15</v>
      </c>
      <c r="F204" s="10">
        <v>3.62</v>
      </c>
      <c r="G204" s="10">
        <v>5.14</v>
      </c>
      <c r="H204" s="11">
        <v>20.68</v>
      </c>
      <c r="I204" s="10">
        <v>1.22</v>
      </c>
      <c r="J204" s="10">
        <v>2.09</v>
      </c>
    </row>
    <row r="205" spans="1:10" s="12" customFormat="1" ht="12.75" customHeight="1">
      <c r="A205" s="16" t="s">
        <v>227</v>
      </c>
      <c r="B205" s="16" t="s">
        <v>228</v>
      </c>
      <c r="C205" s="9" t="s">
        <v>229</v>
      </c>
      <c r="D205" s="10">
        <f>D206-D207</f>
        <v>-0.6900000000000001</v>
      </c>
      <c r="E205" s="10">
        <f>E206-E207</f>
        <v>-4.66</v>
      </c>
      <c r="F205" s="10">
        <f>F206-F207</f>
        <v>-0.7799999999999999</v>
      </c>
      <c r="G205" s="10">
        <f>G206-G207</f>
        <v>-1.3499999999999999</v>
      </c>
      <c r="H205" s="13">
        <f>H206-H207</f>
        <v>-7.4799999999999995</v>
      </c>
      <c r="I205" s="10">
        <f>I206-I207</f>
        <v>-0.22</v>
      </c>
      <c r="J205" s="10">
        <f>J206-J207</f>
        <v>-3.3600000000000003</v>
      </c>
    </row>
    <row r="206" spans="1:10" ht="12.75" customHeight="1">
      <c r="A206" s="9" t="s">
        <v>52</v>
      </c>
      <c r="B206" s="9" t="s">
        <v>52</v>
      </c>
      <c r="C206" s="9" t="s">
        <v>53</v>
      </c>
      <c r="D206" s="10">
        <f>D209</f>
        <v>0.11</v>
      </c>
      <c r="E206" s="10">
        <f aca="true" t="shared" si="48" ref="E206:J207">E209</f>
        <v>0.26</v>
      </c>
      <c r="F206" s="10">
        <f t="shared" si="48"/>
        <v>0.05</v>
      </c>
      <c r="G206" s="10">
        <f t="shared" si="48"/>
        <v>0.05</v>
      </c>
      <c r="H206" s="11">
        <f>SUM(D206:G206)</f>
        <v>0.47</v>
      </c>
      <c r="I206" s="10">
        <f t="shared" si="48"/>
        <v>0.01</v>
      </c>
      <c r="J206" s="10">
        <f t="shared" si="48"/>
        <v>0.01</v>
      </c>
    </row>
    <row r="207" spans="1:10" ht="12.75" customHeight="1">
      <c r="A207" s="9" t="s">
        <v>54</v>
      </c>
      <c r="B207" s="9" t="s">
        <v>54</v>
      </c>
      <c r="C207" s="9" t="s">
        <v>55</v>
      </c>
      <c r="D207" s="10">
        <f>D210</f>
        <v>0.8</v>
      </c>
      <c r="E207" s="10">
        <f t="shared" si="48"/>
        <v>4.92</v>
      </c>
      <c r="F207" s="10">
        <f t="shared" si="48"/>
        <v>0.83</v>
      </c>
      <c r="G207" s="10">
        <f t="shared" si="48"/>
        <v>1.4</v>
      </c>
      <c r="H207" s="11">
        <f>SUM(D207:G207)</f>
        <v>7.949999999999999</v>
      </c>
      <c r="I207" s="10">
        <f t="shared" si="48"/>
        <v>0.23</v>
      </c>
      <c r="J207" s="10">
        <f t="shared" si="48"/>
        <v>3.37</v>
      </c>
    </row>
    <row r="208" spans="1:10" ht="12.75" customHeight="1">
      <c r="A208" s="16" t="s">
        <v>198</v>
      </c>
      <c r="B208" s="16" t="s">
        <v>230</v>
      </c>
      <c r="C208" s="9" t="s">
        <v>231</v>
      </c>
      <c r="D208" s="10">
        <f>D209-D210</f>
        <v>-0.6900000000000001</v>
      </c>
      <c r="E208" s="10">
        <f>E209-E210</f>
        <v>-4.66</v>
      </c>
      <c r="F208" s="10">
        <f>F209-F210</f>
        <v>-0.7799999999999999</v>
      </c>
      <c r="G208" s="10">
        <f>G209-G210</f>
        <v>-1.3499999999999999</v>
      </c>
      <c r="H208" s="13">
        <f>H209-H210</f>
        <v>-7.4799999999999995</v>
      </c>
      <c r="I208" s="10">
        <f>I209-I210</f>
        <v>-0.22</v>
      </c>
      <c r="J208" s="10">
        <f>J209-J210</f>
        <v>-3.3600000000000003</v>
      </c>
    </row>
    <row r="209" spans="1:10" ht="12.75" customHeight="1">
      <c r="A209" s="9" t="s">
        <v>79</v>
      </c>
      <c r="B209" s="9" t="s">
        <v>79</v>
      </c>
      <c r="C209" s="9" t="s">
        <v>80</v>
      </c>
      <c r="D209" s="10">
        <f>D212</f>
        <v>0.11</v>
      </c>
      <c r="E209" s="10">
        <f aca="true" t="shared" si="49" ref="E209:J210">E212</f>
        <v>0.26</v>
      </c>
      <c r="F209" s="10">
        <f t="shared" si="49"/>
        <v>0.05</v>
      </c>
      <c r="G209" s="10">
        <f t="shared" si="49"/>
        <v>0.05</v>
      </c>
      <c r="H209" s="11">
        <f>SUM(D209:G209)</f>
        <v>0.47</v>
      </c>
      <c r="I209" s="10">
        <f t="shared" si="49"/>
        <v>0.01</v>
      </c>
      <c r="J209" s="10">
        <f t="shared" si="49"/>
        <v>0.01</v>
      </c>
    </row>
    <row r="210" spans="1:10" ht="12.75" customHeight="1">
      <c r="A210" s="9" t="s">
        <v>81</v>
      </c>
      <c r="B210" s="9" t="s">
        <v>81</v>
      </c>
      <c r="C210" s="9" t="s">
        <v>82</v>
      </c>
      <c r="D210" s="10">
        <f>D213</f>
        <v>0.8</v>
      </c>
      <c r="E210" s="10">
        <f t="shared" si="49"/>
        <v>4.92</v>
      </c>
      <c r="F210" s="10">
        <f t="shared" si="49"/>
        <v>0.83</v>
      </c>
      <c r="G210" s="10">
        <f t="shared" si="49"/>
        <v>1.4</v>
      </c>
      <c r="H210" s="11">
        <f>SUM(D210:G210)</f>
        <v>7.949999999999999</v>
      </c>
      <c r="I210" s="10">
        <f t="shared" si="49"/>
        <v>0.23</v>
      </c>
      <c r="J210" s="10">
        <f t="shared" si="49"/>
        <v>3.37</v>
      </c>
    </row>
    <row r="211" spans="1:10" ht="12.75" customHeight="1">
      <c r="A211" s="16" t="s">
        <v>232</v>
      </c>
      <c r="B211" s="16" t="s">
        <v>233</v>
      </c>
      <c r="C211" s="9" t="s">
        <v>234</v>
      </c>
      <c r="D211" s="10">
        <f>D212-D213</f>
        <v>-0.6900000000000001</v>
      </c>
      <c r="E211" s="10">
        <f>E212-E213</f>
        <v>-4.66</v>
      </c>
      <c r="F211" s="10">
        <f>F212-F213</f>
        <v>-0.7799999999999999</v>
      </c>
      <c r="G211" s="10">
        <f>G212-G213</f>
        <v>-1.3499999999999999</v>
      </c>
      <c r="H211" s="13">
        <f>H212-H213</f>
        <v>-7.4799999999999995</v>
      </c>
      <c r="I211" s="10">
        <f>I212-I213</f>
        <v>-0.22</v>
      </c>
      <c r="J211" s="10">
        <f>J212-J213</f>
        <v>-3.3600000000000003</v>
      </c>
    </row>
    <row r="212" spans="1:10" ht="12.75" customHeight="1">
      <c r="A212" s="9" t="s">
        <v>204</v>
      </c>
      <c r="B212" s="9" t="s">
        <v>204</v>
      </c>
      <c r="C212" s="9" t="s">
        <v>205</v>
      </c>
      <c r="D212" s="10">
        <v>0.11</v>
      </c>
      <c r="E212" s="10">
        <v>0.26</v>
      </c>
      <c r="F212" s="10">
        <v>0.05</v>
      </c>
      <c r="G212" s="10">
        <v>0.05</v>
      </c>
      <c r="H212" s="11">
        <f>SUM(D212:G212)</f>
        <v>0.47</v>
      </c>
      <c r="I212" s="10">
        <v>0.01</v>
      </c>
      <c r="J212" s="10">
        <v>0.01</v>
      </c>
    </row>
    <row r="213" spans="1:10" ht="12.75" customHeight="1">
      <c r="A213" s="9" t="s">
        <v>206</v>
      </c>
      <c r="B213" s="9" t="s">
        <v>206</v>
      </c>
      <c r="C213" s="9" t="s">
        <v>207</v>
      </c>
      <c r="D213" s="10">
        <v>0.8</v>
      </c>
      <c r="E213" s="10">
        <v>4.92</v>
      </c>
      <c r="F213" s="10">
        <v>0.83</v>
      </c>
      <c r="G213" s="10">
        <v>1.4</v>
      </c>
      <c r="H213" s="11">
        <f>SUM(D213:G213)</f>
        <v>7.949999999999999</v>
      </c>
      <c r="I213" s="10">
        <v>0.23</v>
      </c>
      <c r="J213" s="10">
        <v>3.37</v>
      </c>
    </row>
    <row r="214" spans="1:16" s="12" customFormat="1" ht="12.75" customHeight="1">
      <c r="A214" s="16" t="s">
        <v>235</v>
      </c>
      <c r="B214" s="16" t="s">
        <v>236</v>
      </c>
      <c r="C214" s="9" t="s">
        <v>237</v>
      </c>
      <c r="D214" s="10">
        <f>D215-D216</f>
        <v>-14.469999999999999</v>
      </c>
      <c r="E214" s="10">
        <f>E215-E216</f>
        <v>-15.100000000000001</v>
      </c>
      <c r="F214" s="10">
        <f>F215-F216</f>
        <v>-17.21</v>
      </c>
      <c r="G214" s="10">
        <f>G215-G216</f>
        <v>-13.150000000000002</v>
      </c>
      <c r="H214" s="13">
        <f>H215-H216</f>
        <v>-59.93</v>
      </c>
      <c r="I214" s="10">
        <f>I215-I216</f>
        <v>-11.17</v>
      </c>
      <c r="J214" s="10">
        <f>J215-J216</f>
        <v>-9.54</v>
      </c>
      <c r="K214" s="2"/>
      <c r="L214" s="2"/>
      <c r="M214" s="2"/>
      <c r="N214" s="2"/>
      <c r="O214" s="2"/>
      <c r="P214" s="2"/>
    </row>
    <row r="215" spans="1:10" ht="12.75" customHeight="1">
      <c r="A215" s="9" t="s">
        <v>52</v>
      </c>
      <c r="B215" s="9" t="s">
        <v>52</v>
      </c>
      <c r="C215" s="9" t="s">
        <v>53</v>
      </c>
      <c r="D215" s="10">
        <f aca="true" t="shared" si="50" ref="D215:G216">D218</f>
        <v>3.82</v>
      </c>
      <c r="E215" s="10">
        <f t="shared" si="50"/>
        <v>2.84</v>
      </c>
      <c r="F215" s="10">
        <f t="shared" si="50"/>
        <v>3.86</v>
      </c>
      <c r="G215" s="10">
        <f t="shared" si="50"/>
        <v>4.8</v>
      </c>
      <c r="H215" s="11">
        <f>SUM(D215:G215)</f>
        <v>15.32</v>
      </c>
      <c r="I215" s="10">
        <f>I218</f>
        <v>1.1300000000000001</v>
      </c>
      <c r="J215" s="10">
        <f>J218</f>
        <v>1.4300000000000002</v>
      </c>
    </row>
    <row r="216" spans="1:10" ht="12.75" customHeight="1">
      <c r="A216" s="9" t="s">
        <v>54</v>
      </c>
      <c r="B216" s="9" t="s">
        <v>54</v>
      </c>
      <c r="C216" s="9" t="s">
        <v>55</v>
      </c>
      <c r="D216" s="10">
        <f t="shared" si="50"/>
        <v>18.29</v>
      </c>
      <c r="E216" s="10">
        <f t="shared" si="50"/>
        <v>17.94</v>
      </c>
      <c r="F216" s="10">
        <f t="shared" si="50"/>
        <v>21.07</v>
      </c>
      <c r="G216" s="10">
        <f t="shared" si="50"/>
        <v>17.950000000000003</v>
      </c>
      <c r="H216" s="11">
        <f>SUM(D216:G216)</f>
        <v>75.25</v>
      </c>
      <c r="I216" s="10">
        <f>I219</f>
        <v>12.3</v>
      </c>
      <c r="J216" s="10">
        <f>J219</f>
        <v>10.969999999999999</v>
      </c>
    </row>
    <row r="217" spans="1:10" ht="12.75" customHeight="1">
      <c r="A217" s="16" t="s">
        <v>218</v>
      </c>
      <c r="B217" s="16" t="s">
        <v>219</v>
      </c>
      <c r="C217" s="9" t="s">
        <v>238</v>
      </c>
      <c r="D217" s="10">
        <f>D218-D219</f>
        <v>-14.469999999999999</v>
      </c>
      <c r="E217" s="10">
        <f>E218-E219</f>
        <v>-15.100000000000001</v>
      </c>
      <c r="F217" s="10">
        <f>F218-F219</f>
        <v>-17.21</v>
      </c>
      <c r="G217" s="10">
        <f>G218-G219</f>
        <v>-13.150000000000002</v>
      </c>
      <c r="H217" s="13">
        <f>H218-H219</f>
        <v>-59.93</v>
      </c>
      <c r="I217" s="10">
        <f>I218-I219</f>
        <v>-11.17</v>
      </c>
      <c r="J217" s="10">
        <f>J218-J219</f>
        <v>-9.54</v>
      </c>
    </row>
    <row r="218" spans="1:10" ht="12.75" customHeight="1">
      <c r="A218" s="9" t="s">
        <v>79</v>
      </c>
      <c r="B218" s="9" t="s">
        <v>79</v>
      </c>
      <c r="C218" s="9" t="s">
        <v>80</v>
      </c>
      <c r="D218" s="10">
        <v>3.82</v>
      </c>
      <c r="E218" s="10">
        <v>2.84</v>
      </c>
      <c r="F218" s="10">
        <v>3.86</v>
      </c>
      <c r="G218" s="10">
        <v>4.8</v>
      </c>
      <c r="H218" s="11">
        <f>SUM(D218:G218)</f>
        <v>15.32</v>
      </c>
      <c r="I218" s="10">
        <v>1.1300000000000001</v>
      </c>
      <c r="J218" s="10">
        <v>1.4300000000000002</v>
      </c>
    </row>
    <row r="219" spans="1:10" ht="12.75" customHeight="1">
      <c r="A219" s="9" t="s">
        <v>81</v>
      </c>
      <c r="B219" s="9" t="s">
        <v>81</v>
      </c>
      <c r="C219" s="9" t="s">
        <v>82</v>
      </c>
      <c r="D219" s="10">
        <v>18.29</v>
      </c>
      <c r="E219" s="10">
        <v>17.94</v>
      </c>
      <c r="F219" s="10">
        <v>21.07</v>
      </c>
      <c r="G219" s="10">
        <v>17.950000000000003</v>
      </c>
      <c r="H219" s="11">
        <f>SUM(D219:G219)</f>
        <v>75.25</v>
      </c>
      <c r="I219" s="10">
        <v>12.3</v>
      </c>
      <c r="J219" s="10">
        <v>10.969999999999999</v>
      </c>
    </row>
    <row r="220" spans="1:10" ht="12.75" customHeight="1">
      <c r="A220" s="16" t="s">
        <v>239</v>
      </c>
      <c r="B220" s="16" t="s">
        <v>225</v>
      </c>
      <c r="C220" s="9" t="s">
        <v>226</v>
      </c>
      <c r="D220" s="10">
        <f>D221-D222</f>
        <v>-14.54</v>
      </c>
      <c r="E220" s="10">
        <f>E221-E222</f>
        <v>-15.07</v>
      </c>
      <c r="F220" s="10">
        <f>F221-F222</f>
        <v>-17.54</v>
      </c>
      <c r="G220" s="10">
        <f>G221-G222</f>
        <v>-13.3</v>
      </c>
      <c r="H220" s="13">
        <f>H221-H222</f>
        <v>-60.449999999999996</v>
      </c>
      <c r="I220" s="10">
        <f>I221-I222</f>
        <v>-11.23</v>
      </c>
      <c r="J220" s="10">
        <f>J221-J222</f>
        <v>-9.51</v>
      </c>
    </row>
    <row r="221" spans="1:10" ht="12.75" customHeight="1">
      <c r="A221" s="9" t="s">
        <v>204</v>
      </c>
      <c r="B221" s="9" t="s">
        <v>204</v>
      </c>
      <c r="C221" s="9" t="s">
        <v>205</v>
      </c>
      <c r="D221" s="10">
        <v>3.82</v>
      </c>
      <c r="E221" s="10">
        <v>2.84</v>
      </c>
      <c r="F221" s="10">
        <v>3.86</v>
      </c>
      <c r="G221" s="10">
        <v>4.8</v>
      </c>
      <c r="H221" s="11">
        <f>SUM(D221:G221)</f>
        <v>15.32</v>
      </c>
      <c r="I221" s="10">
        <v>1.1300000000000001</v>
      </c>
      <c r="J221" s="10">
        <v>1.4300000000000002</v>
      </c>
    </row>
    <row r="222" spans="1:10" ht="12.75" customHeight="1">
      <c r="A222" s="9" t="s">
        <v>206</v>
      </c>
      <c r="B222" s="9" t="s">
        <v>206</v>
      </c>
      <c r="C222" s="9" t="s">
        <v>207</v>
      </c>
      <c r="D222" s="10">
        <v>18.36</v>
      </c>
      <c r="E222" s="10">
        <v>17.91</v>
      </c>
      <c r="F222" s="10">
        <v>21.4</v>
      </c>
      <c r="G222" s="10">
        <v>18.1</v>
      </c>
      <c r="H222" s="11">
        <f>SUM(D222:G222)</f>
        <v>75.77</v>
      </c>
      <c r="I222" s="10">
        <v>12.360000000000001</v>
      </c>
      <c r="J222" s="10">
        <v>10.94</v>
      </c>
    </row>
    <row r="223" spans="1:10" ht="12.75" customHeight="1">
      <c r="A223" s="9" t="s">
        <v>240</v>
      </c>
      <c r="B223" s="9" t="s">
        <v>241</v>
      </c>
      <c r="C223" s="9" t="s">
        <v>242</v>
      </c>
      <c r="D223" s="10">
        <f aca="true" t="shared" si="51" ref="D223:J223">D224</f>
        <v>6.9799999999999995</v>
      </c>
      <c r="E223" s="10">
        <f t="shared" si="51"/>
        <v>6.71</v>
      </c>
      <c r="F223" s="10">
        <f t="shared" si="51"/>
        <v>7.16</v>
      </c>
      <c r="G223" s="10">
        <f t="shared" si="51"/>
        <v>9.15</v>
      </c>
      <c r="H223" s="13">
        <f t="shared" si="51"/>
        <v>30</v>
      </c>
      <c r="I223" s="10">
        <f t="shared" si="51"/>
        <v>6.8100000000000005</v>
      </c>
      <c r="J223" s="10">
        <f t="shared" si="51"/>
        <v>4.96</v>
      </c>
    </row>
    <row r="224" spans="1:10" ht="12.75" customHeight="1">
      <c r="A224" s="9" t="s">
        <v>243</v>
      </c>
      <c r="B224" s="9" t="s">
        <v>244</v>
      </c>
      <c r="C224" s="9" t="s">
        <v>245</v>
      </c>
      <c r="D224" s="10">
        <v>6.9799999999999995</v>
      </c>
      <c r="E224" s="10">
        <v>6.71</v>
      </c>
      <c r="F224" s="10">
        <v>7.16</v>
      </c>
      <c r="G224" s="10">
        <v>9.15</v>
      </c>
      <c r="H224" s="11">
        <f>SUM(D224:G224)</f>
        <v>30</v>
      </c>
      <c r="I224" s="10">
        <v>6.8100000000000005</v>
      </c>
      <c r="J224" s="10">
        <v>4.96</v>
      </c>
    </row>
    <row r="225" spans="1:10" ht="12.75" customHeight="1">
      <c r="A225" s="16" t="s">
        <v>246</v>
      </c>
      <c r="B225" s="16" t="s">
        <v>247</v>
      </c>
      <c r="C225" s="9" t="s">
        <v>248</v>
      </c>
      <c r="D225" s="10">
        <f>D226-D227</f>
        <v>-0.6399999999999999</v>
      </c>
      <c r="E225" s="10">
        <f>E226-E227</f>
        <v>-0.56</v>
      </c>
      <c r="F225" s="10">
        <f>F226-F227</f>
        <v>-0.37999999999999995</v>
      </c>
      <c r="G225" s="10">
        <f>G226-G227</f>
        <v>-0.30000000000000004</v>
      </c>
      <c r="H225" s="13">
        <f>H226-H227</f>
        <v>-1.88</v>
      </c>
      <c r="I225" s="10">
        <f>I226-I227</f>
        <v>-0.26999999999999996</v>
      </c>
      <c r="J225" s="10">
        <f>J226-J227</f>
        <v>-0.51</v>
      </c>
    </row>
    <row r="226" spans="1:10" ht="12.75" customHeight="1">
      <c r="A226" s="9" t="s">
        <v>24</v>
      </c>
      <c r="B226" s="9" t="s">
        <v>24</v>
      </c>
      <c r="C226" s="9" t="s">
        <v>25</v>
      </c>
      <c r="D226" s="10">
        <f aca="true" t="shared" si="52" ref="D226:G227">D229+D232</f>
        <v>-0.6799999999999999</v>
      </c>
      <c r="E226" s="10">
        <f t="shared" si="52"/>
        <v>-0.9</v>
      </c>
      <c r="F226" s="10">
        <f t="shared" si="52"/>
        <v>-0.57</v>
      </c>
      <c r="G226" s="10">
        <f t="shared" si="52"/>
        <v>-0.66</v>
      </c>
      <c r="H226" s="11">
        <f>SUM(D226:G226)</f>
        <v>-2.81</v>
      </c>
      <c r="I226" s="10">
        <f>I229+I232</f>
        <v>-0.48</v>
      </c>
      <c r="J226" s="10">
        <f>J229+J232</f>
        <v>-0.51</v>
      </c>
    </row>
    <row r="227" spans="1:10" ht="12.75" customHeight="1">
      <c r="A227" s="9" t="s">
        <v>26</v>
      </c>
      <c r="B227" s="9" t="s">
        <v>26</v>
      </c>
      <c r="C227" s="9" t="s">
        <v>27</v>
      </c>
      <c r="D227" s="10">
        <f t="shared" si="52"/>
        <v>-0.04000000000000001</v>
      </c>
      <c r="E227" s="10">
        <f t="shared" si="52"/>
        <v>-0.34</v>
      </c>
      <c r="F227" s="10">
        <f t="shared" si="52"/>
        <v>-0.19</v>
      </c>
      <c r="G227" s="10">
        <f t="shared" si="52"/>
        <v>-0.36</v>
      </c>
      <c r="H227" s="11">
        <f>SUM(D227:G227)</f>
        <v>-0.93</v>
      </c>
      <c r="I227" s="10">
        <f>I230+I233</f>
        <v>-0.21000000000000002</v>
      </c>
      <c r="J227" s="10">
        <f>J230+J233</f>
        <v>0</v>
      </c>
    </row>
    <row r="228" spans="1:10" ht="12.75" customHeight="1">
      <c r="A228" s="16" t="s">
        <v>249</v>
      </c>
      <c r="B228" s="16" t="s">
        <v>250</v>
      </c>
      <c r="C228" s="9" t="s">
        <v>251</v>
      </c>
      <c r="D228" s="10">
        <f>D229-D230</f>
        <v>-0.6399999999999999</v>
      </c>
      <c r="E228" s="10">
        <f>E229-E230</f>
        <v>-0.56</v>
      </c>
      <c r="F228" s="10">
        <f>F229-F230</f>
        <v>-0.37999999999999995</v>
      </c>
      <c r="G228" s="10">
        <f>G229-G230</f>
        <v>-0.30000000000000004</v>
      </c>
      <c r="H228" s="13">
        <f>H229-H230</f>
        <v>-1.88</v>
      </c>
      <c r="I228" s="10">
        <f>I229-I230</f>
        <v>-0.3</v>
      </c>
      <c r="J228" s="10">
        <f>J229-J230</f>
        <v>-0.46</v>
      </c>
    </row>
    <row r="229" spans="1:10" ht="12.75" customHeight="1">
      <c r="A229" s="9" t="s">
        <v>52</v>
      </c>
      <c r="B229" s="9" t="s">
        <v>52</v>
      </c>
      <c r="C229" s="9" t="s">
        <v>53</v>
      </c>
      <c r="D229" s="10">
        <v>-0.6799999999999999</v>
      </c>
      <c r="E229" s="10">
        <v>-0.9</v>
      </c>
      <c r="F229" s="10">
        <v>-0.57</v>
      </c>
      <c r="G229" s="10">
        <v>-0.66</v>
      </c>
      <c r="H229" s="11">
        <f>SUM(D229:G229)</f>
        <v>-2.81</v>
      </c>
      <c r="I229" s="10">
        <v>-0.51</v>
      </c>
      <c r="J229" s="10">
        <v>-0.51</v>
      </c>
    </row>
    <row r="230" spans="1:10" ht="12.75" customHeight="1">
      <c r="A230" s="9" t="s">
        <v>54</v>
      </c>
      <c r="B230" s="9" t="s">
        <v>54</v>
      </c>
      <c r="C230" s="9" t="s">
        <v>55</v>
      </c>
      <c r="D230" s="10">
        <v>-0.04000000000000001</v>
      </c>
      <c r="E230" s="10">
        <v>-0.34</v>
      </c>
      <c r="F230" s="10">
        <v>-0.19</v>
      </c>
      <c r="G230" s="10">
        <v>-0.36</v>
      </c>
      <c r="H230" s="11">
        <f>SUM(D230:G230)</f>
        <v>-0.93</v>
      </c>
      <c r="I230" s="10">
        <v>-0.21000000000000002</v>
      </c>
      <c r="J230" s="10">
        <v>-0.04999999999999999</v>
      </c>
    </row>
    <row r="231" spans="1:10" ht="12.75" customHeight="1">
      <c r="A231" s="16" t="s">
        <v>252</v>
      </c>
      <c r="B231" s="19" t="s">
        <v>253</v>
      </c>
      <c r="C231" s="19" t="s">
        <v>254</v>
      </c>
      <c r="D231" s="10">
        <f>D232-D233</f>
        <v>0</v>
      </c>
      <c r="E231" s="10">
        <f>E232-E233</f>
        <v>0</v>
      </c>
      <c r="F231" s="10">
        <f>F232-F233</f>
        <v>0</v>
      </c>
      <c r="G231" s="10">
        <f>G232-G233</f>
        <v>0</v>
      </c>
      <c r="H231" s="13">
        <f>H232-H233</f>
        <v>0</v>
      </c>
      <c r="I231" s="10">
        <f>I232-I233</f>
        <v>0.03</v>
      </c>
      <c r="J231" s="10">
        <f>J232-J233</f>
        <v>-0.05</v>
      </c>
    </row>
    <row r="232" spans="1:10" ht="12.75" customHeight="1">
      <c r="A232" s="9" t="s">
        <v>52</v>
      </c>
      <c r="B232" s="9" t="s">
        <v>52</v>
      </c>
      <c r="C232" s="9" t="s">
        <v>53</v>
      </c>
      <c r="D232" s="20"/>
      <c r="E232" s="20"/>
      <c r="F232" s="20"/>
      <c r="G232" s="20"/>
      <c r="H232" s="11">
        <f>SUM(D232:G232)</f>
        <v>0</v>
      </c>
      <c r="I232" s="10">
        <v>0.03</v>
      </c>
      <c r="J232" s="20"/>
    </row>
    <row r="233" spans="1:10" ht="12.75" customHeight="1">
      <c r="A233" s="9" t="s">
        <v>54</v>
      </c>
      <c r="B233" s="9" t="s">
        <v>54</v>
      </c>
      <c r="C233" s="9" t="s">
        <v>55</v>
      </c>
      <c r="D233" s="20"/>
      <c r="E233" s="20"/>
      <c r="F233" s="20"/>
      <c r="G233" s="20"/>
      <c r="H233" s="11">
        <f>SUM(D233:G233)</f>
        <v>0</v>
      </c>
      <c r="I233" s="20"/>
      <c r="J233" s="10">
        <v>0.05</v>
      </c>
    </row>
    <row r="234" spans="1:10" s="12" customFormat="1" ht="12.75" customHeight="1">
      <c r="A234" s="18" t="s">
        <v>255</v>
      </c>
      <c r="B234" s="18" t="s">
        <v>256</v>
      </c>
      <c r="C234" s="6" t="s">
        <v>257</v>
      </c>
      <c r="D234" s="7">
        <f>D235-D236</f>
        <v>310.2</v>
      </c>
      <c r="E234" s="7">
        <f>E235-E236</f>
        <v>402.34</v>
      </c>
      <c r="F234" s="7">
        <f>F235-F236</f>
        <v>436.11</v>
      </c>
      <c r="G234" s="7">
        <f>G235-G236</f>
        <v>391.90999999999997</v>
      </c>
      <c r="H234" s="8">
        <f>H235-H236</f>
        <v>1540.56</v>
      </c>
      <c r="I234" s="7">
        <f>I235-I236</f>
        <v>244.23999999999998</v>
      </c>
      <c r="J234" s="7">
        <f>J235-J236</f>
        <v>301.94</v>
      </c>
    </row>
    <row r="235" spans="1:10" ht="12.75" customHeight="1">
      <c r="A235" s="9" t="s">
        <v>17</v>
      </c>
      <c r="B235" s="9" t="s">
        <v>17</v>
      </c>
      <c r="C235" s="9" t="s">
        <v>18</v>
      </c>
      <c r="D235" s="10">
        <f aca="true" t="shared" si="53" ref="D235:G236">D238+D250</f>
        <v>341.88</v>
      </c>
      <c r="E235" s="10">
        <f t="shared" si="53"/>
        <v>438.38</v>
      </c>
      <c r="F235" s="10">
        <f t="shared" si="53"/>
        <v>475.94</v>
      </c>
      <c r="G235" s="10">
        <f t="shared" si="53"/>
        <v>430.63</v>
      </c>
      <c r="H235" s="11">
        <f>SUM(D235:G235)</f>
        <v>1686.83</v>
      </c>
      <c r="I235" s="10">
        <f>I238+I250</f>
        <v>276.02</v>
      </c>
      <c r="J235" s="10">
        <f>J238+J250</f>
        <v>339.5</v>
      </c>
    </row>
    <row r="236" spans="1:10" ht="12.75" customHeight="1">
      <c r="A236" s="9" t="s">
        <v>19</v>
      </c>
      <c r="B236" s="9" t="s">
        <v>19</v>
      </c>
      <c r="C236" s="9" t="s">
        <v>20</v>
      </c>
      <c r="D236" s="10">
        <f t="shared" si="53"/>
        <v>31.679999999999996</v>
      </c>
      <c r="E236" s="10">
        <f t="shared" si="53"/>
        <v>36.04</v>
      </c>
      <c r="F236" s="10">
        <f t="shared" si="53"/>
        <v>39.83</v>
      </c>
      <c r="G236" s="10">
        <f t="shared" si="53"/>
        <v>38.72</v>
      </c>
      <c r="H236" s="11">
        <f>SUM(D236:G236)</f>
        <v>146.26999999999998</v>
      </c>
      <c r="I236" s="10">
        <f>I239+I251</f>
        <v>31.779999999999998</v>
      </c>
      <c r="J236" s="10">
        <f>J239+J251</f>
        <v>37.56</v>
      </c>
    </row>
    <row r="237" spans="1:10" ht="12.75" customHeight="1">
      <c r="A237" s="16" t="s">
        <v>258</v>
      </c>
      <c r="B237" s="16" t="s">
        <v>259</v>
      </c>
      <c r="C237" s="9" t="s">
        <v>260</v>
      </c>
      <c r="D237" s="10">
        <f>D238-D239</f>
        <v>37.18000000000001</v>
      </c>
      <c r="E237" s="10">
        <f>E238-E239</f>
        <v>54.010000000000005</v>
      </c>
      <c r="F237" s="10">
        <f>F238-F239</f>
        <v>61.75000000000001</v>
      </c>
      <c r="G237" s="10">
        <f>G238-G239</f>
        <v>92.24</v>
      </c>
      <c r="H237" s="13">
        <f>H238-H239</f>
        <v>245.18</v>
      </c>
      <c r="I237" s="10">
        <f>I238-I239</f>
        <v>34.919999999999995</v>
      </c>
      <c r="J237" s="10">
        <f>J238-J239</f>
        <v>33.760000000000005</v>
      </c>
    </row>
    <row r="238" spans="1:10" ht="12.75" customHeight="1">
      <c r="A238" s="9" t="s">
        <v>52</v>
      </c>
      <c r="B238" s="9" t="s">
        <v>52</v>
      </c>
      <c r="C238" s="9" t="s">
        <v>53</v>
      </c>
      <c r="D238" s="10">
        <f>D241+D244+D247+D240</f>
        <v>38.59</v>
      </c>
      <c r="E238" s="10">
        <f>E241+E244+E247+E240</f>
        <v>55.63</v>
      </c>
      <c r="F238" s="10">
        <f>F241+F244+F247+F240</f>
        <v>63.910000000000004</v>
      </c>
      <c r="G238" s="10">
        <f>G241+G244+G247+G240</f>
        <v>93.24</v>
      </c>
      <c r="H238" s="11">
        <f aca="true" t="shared" si="54" ref="H238:H248">SUM(D238:G238)</f>
        <v>251.37</v>
      </c>
      <c r="I238" s="10">
        <f>I241+I244+I247+I240</f>
        <v>36.05</v>
      </c>
      <c r="J238" s="10">
        <f>J241+J244+J247+J240</f>
        <v>37.370000000000005</v>
      </c>
    </row>
    <row r="239" spans="1:10" ht="12.75" customHeight="1">
      <c r="A239" s="9" t="s">
        <v>54</v>
      </c>
      <c r="B239" s="9" t="s">
        <v>54</v>
      </c>
      <c r="C239" s="9" t="s">
        <v>55</v>
      </c>
      <c r="D239" s="10">
        <f>D242+D245+D248</f>
        <v>1.4100000000000001</v>
      </c>
      <c r="E239" s="10">
        <f>E242+E245+E248</f>
        <v>1.6199999999999999</v>
      </c>
      <c r="F239" s="10">
        <f>F242+F245+F248</f>
        <v>2.1599999999999997</v>
      </c>
      <c r="G239" s="10">
        <f>G242+G245+G248</f>
        <v>1</v>
      </c>
      <c r="H239" s="11">
        <f t="shared" si="54"/>
        <v>6.1899999999999995</v>
      </c>
      <c r="I239" s="10">
        <f>I242+I245+I248</f>
        <v>1.1300000000000001</v>
      </c>
      <c r="J239" s="10">
        <f>J242+J245+J248</f>
        <v>3.61</v>
      </c>
    </row>
    <row r="240" spans="1:10" ht="12.75" customHeight="1">
      <c r="A240" s="9" t="s">
        <v>261</v>
      </c>
      <c r="B240" s="9" t="s">
        <v>262</v>
      </c>
      <c r="C240" s="9" t="s">
        <v>263</v>
      </c>
      <c r="D240" s="10">
        <v>0.77</v>
      </c>
      <c r="E240" s="10">
        <v>0.49</v>
      </c>
      <c r="F240" s="10">
        <v>0.8</v>
      </c>
      <c r="G240" s="10">
        <v>0.6300000000000001</v>
      </c>
      <c r="H240" s="11">
        <f t="shared" si="54"/>
        <v>2.6900000000000004</v>
      </c>
      <c r="I240" s="10">
        <v>0.7200000000000001</v>
      </c>
      <c r="J240" s="10">
        <v>0.67</v>
      </c>
    </row>
    <row r="241" spans="1:10" ht="12.75" customHeight="1">
      <c r="A241" s="9" t="s">
        <v>264</v>
      </c>
      <c r="B241" s="9" t="s">
        <v>265</v>
      </c>
      <c r="C241" s="9" t="s">
        <v>266</v>
      </c>
      <c r="D241" s="10">
        <v>1.04</v>
      </c>
      <c r="E241" s="10">
        <v>1.08</v>
      </c>
      <c r="F241" s="10">
        <v>1.13</v>
      </c>
      <c r="G241" s="10">
        <v>1.09</v>
      </c>
      <c r="H241" s="11">
        <f t="shared" si="54"/>
        <v>4.34</v>
      </c>
      <c r="I241" s="10">
        <v>0.94</v>
      </c>
      <c r="J241" s="10">
        <v>1.11</v>
      </c>
    </row>
    <row r="242" spans="1:10" ht="12.75" customHeight="1">
      <c r="A242" s="9" t="s">
        <v>267</v>
      </c>
      <c r="B242" s="9" t="s">
        <v>268</v>
      </c>
      <c r="C242" s="9" t="s">
        <v>269</v>
      </c>
      <c r="D242" s="10">
        <v>0.04</v>
      </c>
      <c r="E242" s="10">
        <v>0.04</v>
      </c>
      <c r="F242" s="10">
        <v>0.04</v>
      </c>
      <c r="G242" s="10">
        <v>0.05</v>
      </c>
      <c r="H242" s="11">
        <f t="shared" si="54"/>
        <v>0.16999999999999998</v>
      </c>
      <c r="I242" s="10">
        <v>0.06</v>
      </c>
      <c r="J242" s="10">
        <v>0.06999999999999999</v>
      </c>
    </row>
    <row r="243" spans="1:10" ht="12.75" customHeight="1">
      <c r="A243" s="16" t="s">
        <v>270</v>
      </c>
      <c r="B243" s="16" t="s">
        <v>271</v>
      </c>
      <c r="C243" s="9" t="s">
        <v>272</v>
      </c>
      <c r="D243" s="10">
        <f>D244-D245</f>
        <v>24.06</v>
      </c>
      <c r="E243" s="10">
        <f>E244-E245</f>
        <v>41.11</v>
      </c>
      <c r="F243" s="10">
        <f>F244-F245</f>
        <v>55.120000000000005</v>
      </c>
      <c r="G243" s="10">
        <f>G244-G245</f>
        <v>79.3</v>
      </c>
      <c r="H243" s="13">
        <f>H244-H245</f>
        <v>199.59</v>
      </c>
      <c r="I243" s="10">
        <f>I244-I245</f>
        <v>21.95</v>
      </c>
      <c r="J243" s="10">
        <f>J244-J245</f>
        <v>21.87</v>
      </c>
    </row>
    <row r="244" spans="1:10" ht="12.75" customHeight="1">
      <c r="A244" s="9" t="s">
        <v>79</v>
      </c>
      <c r="B244" s="9" t="s">
        <v>79</v>
      </c>
      <c r="C244" s="9" t="s">
        <v>80</v>
      </c>
      <c r="D244" s="10">
        <v>25.349999999999998</v>
      </c>
      <c r="E244" s="10">
        <v>42.64</v>
      </c>
      <c r="F244" s="10">
        <v>57.230000000000004</v>
      </c>
      <c r="G244" s="10">
        <v>80.1</v>
      </c>
      <c r="H244" s="11">
        <f t="shared" si="54"/>
        <v>205.32</v>
      </c>
      <c r="I244" s="10">
        <v>22.97</v>
      </c>
      <c r="J244" s="10">
        <v>24.16</v>
      </c>
    </row>
    <row r="245" spans="1:10" ht="12.75" customHeight="1">
      <c r="A245" s="9" t="s">
        <v>81</v>
      </c>
      <c r="B245" s="9" t="s">
        <v>81</v>
      </c>
      <c r="C245" s="9" t="s">
        <v>82</v>
      </c>
      <c r="D245" s="10">
        <v>1.29</v>
      </c>
      <c r="E245" s="10">
        <v>1.5299999999999998</v>
      </c>
      <c r="F245" s="10">
        <v>2.11</v>
      </c>
      <c r="G245" s="10">
        <v>0.8</v>
      </c>
      <c r="H245" s="11">
        <f t="shared" si="54"/>
        <v>5.7299999999999995</v>
      </c>
      <c r="I245" s="10">
        <v>1.02</v>
      </c>
      <c r="J245" s="10">
        <v>2.29</v>
      </c>
    </row>
    <row r="246" spans="1:10" ht="12.75" customHeight="1">
      <c r="A246" s="16" t="s">
        <v>273</v>
      </c>
      <c r="B246" s="16" t="s">
        <v>274</v>
      </c>
      <c r="C246" s="9" t="s">
        <v>275</v>
      </c>
      <c r="D246" s="10">
        <f>D247-D248</f>
        <v>11.350000000000001</v>
      </c>
      <c r="E246" s="10">
        <f>E247-E248</f>
        <v>11.370000000000001</v>
      </c>
      <c r="F246" s="10">
        <f>F247-F248</f>
        <v>4.74</v>
      </c>
      <c r="G246" s="10">
        <f>G247-G248</f>
        <v>11.270000000000001</v>
      </c>
      <c r="H246" s="13">
        <f>H247-H248</f>
        <v>38.730000000000004</v>
      </c>
      <c r="I246" s="10">
        <f>I247-I248</f>
        <v>11.370000000000001</v>
      </c>
      <c r="J246" s="10">
        <f>J247-J248</f>
        <v>10.180000000000001</v>
      </c>
    </row>
    <row r="247" spans="1:10" ht="12.75" customHeight="1">
      <c r="A247" s="9" t="s">
        <v>79</v>
      </c>
      <c r="B247" s="9" t="s">
        <v>79</v>
      </c>
      <c r="C247" s="9" t="s">
        <v>80</v>
      </c>
      <c r="D247" s="10">
        <v>11.430000000000001</v>
      </c>
      <c r="E247" s="10">
        <v>11.420000000000002</v>
      </c>
      <c r="F247" s="10">
        <v>4.75</v>
      </c>
      <c r="G247" s="10">
        <v>11.420000000000002</v>
      </c>
      <c r="H247" s="11">
        <f t="shared" si="54"/>
        <v>39.02</v>
      </c>
      <c r="I247" s="10">
        <v>11.420000000000002</v>
      </c>
      <c r="J247" s="10">
        <v>11.430000000000001</v>
      </c>
    </row>
    <row r="248" spans="1:10" ht="12.75" customHeight="1">
      <c r="A248" s="9" t="s">
        <v>81</v>
      </c>
      <c r="B248" s="9" t="s">
        <v>81</v>
      </c>
      <c r="C248" s="9" t="s">
        <v>82</v>
      </c>
      <c r="D248" s="10">
        <v>0.08</v>
      </c>
      <c r="E248" s="10">
        <v>0.05</v>
      </c>
      <c r="F248" s="10">
        <v>0.01</v>
      </c>
      <c r="G248" s="10">
        <v>0.15000000000000002</v>
      </c>
      <c r="H248" s="11">
        <f t="shared" si="54"/>
        <v>0.29000000000000004</v>
      </c>
      <c r="I248" s="10">
        <v>0.05</v>
      </c>
      <c r="J248" s="10">
        <v>1.25</v>
      </c>
    </row>
    <row r="249" spans="1:10" ht="12.75" customHeight="1">
      <c r="A249" s="9" t="s">
        <v>276</v>
      </c>
      <c r="B249" s="9" t="s">
        <v>277</v>
      </c>
      <c r="C249" s="9" t="s">
        <v>278</v>
      </c>
      <c r="D249" s="10">
        <f>D250-D251</f>
        <v>273.02000000000004</v>
      </c>
      <c r="E249" s="10">
        <f>E250-E251</f>
        <v>348.33</v>
      </c>
      <c r="F249" s="10">
        <f>F250-F251</f>
        <v>374.35999999999996</v>
      </c>
      <c r="G249" s="10">
        <f>G250-G251</f>
        <v>299.66999999999996</v>
      </c>
      <c r="H249" s="13">
        <f>H250-H251</f>
        <v>1295.38</v>
      </c>
      <c r="I249" s="10">
        <f>I250-I251</f>
        <v>209.32</v>
      </c>
      <c r="J249" s="10">
        <f>J250-J251</f>
        <v>268.18</v>
      </c>
    </row>
    <row r="250" spans="1:10" ht="12.75" customHeight="1">
      <c r="A250" s="9" t="s">
        <v>52</v>
      </c>
      <c r="B250" s="9" t="s">
        <v>52</v>
      </c>
      <c r="C250" s="9" t="s">
        <v>53</v>
      </c>
      <c r="D250" s="10">
        <f aca="true" t="shared" si="55" ref="D250:G251">D253+D256</f>
        <v>303.29</v>
      </c>
      <c r="E250" s="10">
        <f t="shared" si="55"/>
        <v>382.75</v>
      </c>
      <c r="F250" s="10">
        <f t="shared" si="55"/>
        <v>412.03</v>
      </c>
      <c r="G250" s="10">
        <f t="shared" si="55"/>
        <v>337.39</v>
      </c>
      <c r="H250" s="11">
        <f>SUM(D250:G250)</f>
        <v>1435.46</v>
      </c>
      <c r="I250" s="10">
        <f>I253+I256</f>
        <v>239.97</v>
      </c>
      <c r="J250" s="10">
        <f>J253+J256</f>
        <v>302.13</v>
      </c>
    </row>
    <row r="251" spans="1:10" ht="12.75" customHeight="1">
      <c r="A251" s="9" t="s">
        <v>54</v>
      </c>
      <c r="B251" s="9" t="s">
        <v>54</v>
      </c>
      <c r="C251" s="9" t="s">
        <v>55</v>
      </c>
      <c r="D251" s="10">
        <f t="shared" si="55"/>
        <v>30.269999999999996</v>
      </c>
      <c r="E251" s="10">
        <f t="shared" si="55"/>
        <v>34.42</v>
      </c>
      <c r="F251" s="10">
        <f t="shared" si="55"/>
        <v>37.67</v>
      </c>
      <c r="G251" s="10">
        <f t="shared" si="55"/>
        <v>37.72</v>
      </c>
      <c r="H251" s="11">
        <f>SUM(D251:G251)</f>
        <v>140.07999999999998</v>
      </c>
      <c r="I251" s="10">
        <f>I254+I257</f>
        <v>30.65</v>
      </c>
      <c r="J251" s="10">
        <f>J254+J257</f>
        <v>33.95</v>
      </c>
    </row>
    <row r="252" spans="1:10" ht="12.75" customHeight="1">
      <c r="A252" s="9" t="s">
        <v>279</v>
      </c>
      <c r="B252" s="9" t="s">
        <v>280</v>
      </c>
      <c r="C252" s="9" t="s">
        <v>281</v>
      </c>
      <c r="D252" s="10">
        <f>D253-D254</f>
        <v>199.18</v>
      </c>
      <c r="E252" s="10">
        <f>E253-E254</f>
        <v>254.53</v>
      </c>
      <c r="F252" s="10">
        <f>F253-F254</f>
        <v>280.04</v>
      </c>
      <c r="G252" s="10">
        <f>G253-G254</f>
        <v>207.85</v>
      </c>
      <c r="H252" s="13">
        <f>H253-H254</f>
        <v>941.6</v>
      </c>
      <c r="I252" s="10">
        <f>I253-I254</f>
        <v>150.31</v>
      </c>
      <c r="J252" s="10">
        <f>J253-J254</f>
        <v>182.77999999999997</v>
      </c>
    </row>
    <row r="253" spans="1:10" ht="12.75" customHeight="1">
      <c r="A253" s="9" t="s">
        <v>79</v>
      </c>
      <c r="B253" s="9" t="s">
        <v>79</v>
      </c>
      <c r="C253" s="9" t="s">
        <v>80</v>
      </c>
      <c r="D253" s="10">
        <v>215.65</v>
      </c>
      <c r="E253" s="10">
        <v>271.56</v>
      </c>
      <c r="F253" s="10">
        <v>298.81</v>
      </c>
      <c r="G253" s="10">
        <v>229.37</v>
      </c>
      <c r="H253" s="11">
        <f>SUM(D253:G253)</f>
        <v>1015.39</v>
      </c>
      <c r="I253" s="10">
        <v>168.85</v>
      </c>
      <c r="J253" s="10">
        <v>201.01999999999998</v>
      </c>
    </row>
    <row r="254" spans="1:10" ht="12.75" customHeight="1">
      <c r="A254" s="9" t="s">
        <v>81</v>
      </c>
      <c r="B254" s="9" t="s">
        <v>81</v>
      </c>
      <c r="C254" s="9" t="s">
        <v>82</v>
      </c>
      <c r="D254" s="10">
        <v>16.47</v>
      </c>
      <c r="E254" s="10">
        <v>17.03</v>
      </c>
      <c r="F254" s="10">
        <v>18.770000000000003</v>
      </c>
      <c r="G254" s="10">
        <v>21.52</v>
      </c>
      <c r="H254" s="11">
        <f>SUM(D254:G254)</f>
        <v>73.79</v>
      </c>
      <c r="I254" s="10">
        <v>18.54</v>
      </c>
      <c r="J254" s="10">
        <v>18.240000000000002</v>
      </c>
    </row>
    <row r="255" spans="1:10" ht="12.75" customHeight="1">
      <c r="A255" s="16" t="s">
        <v>282</v>
      </c>
      <c r="B255" s="16" t="s">
        <v>283</v>
      </c>
      <c r="C255" s="9" t="s">
        <v>284</v>
      </c>
      <c r="D255" s="10">
        <f>D256-D257</f>
        <v>73.84</v>
      </c>
      <c r="E255" s="10">
        <f>E256-E257</f>
        <v>93.79999999999998</v>
      </c>
      <c r="F255" s="10">
        <f>F256-F257</f>
        <v>94.32</v>
      </c>
      <c r="G255" s="10">
        <f>G256-G257</f>
        <v>91.82000000000001</v>
      </c>
      <c r="H255" s="13">
        <f>H256-H257</f>
        <v>353.78</v>
      </c>
      <c r="I255" s="10">
        <f>I256-I257</f>
        <v>59.010000000000005</v>
      </c>
      <c r="J255" s="10">
        <f>J256-J257</f>
        <v>85.4</v>
      </c>
    </row>
    <row r="256" spans="1:10" ht="12.75" customHeight="1">
      <c r="A256" s="9" t="s">
        <v>79</v>
      </c>
      <c r="B256" s="9" t="s">
        <v>79</v>
      </c>
      <c r="C256" s="9" t="s">
        <v>80</v>
      </c>
      <c r="D256" s="10">
        <f>D260+D263+D267+D270</f>
        <v>87.64</v>
      </c>
      <c r="E256" s="10">
        <f aca="true" t="shared" si="56" ref="E256:J256">E260+E263+E267+E270</f>
        <v>111.18999999999998</v>
      </c>
      <c r="F256" s="10">
        <f t="shared" si="56"/>
        <v>113.22</v>
      </c>
      <c r="G256" s="10">
        <f t="shared" si="56"/>
        <v>108.02000000000001</v>
      </c>
      <c r="H256" s="13">
        <f t="shared" si="56"/>
        <v>420.07</v>
      </c>
      <c r="I256" s="10">
        <f t="shared" si="56"/>
        <v>71.12</v>
      </c>
      <c r="J256" s="10">
        <f t="shared" si="56"/>
        <v>101.11</v>
      </c>
    </row>
    <row r="257" spans="1:10" ht="12.75" customHeight="1">
      <c r="A257" s="9" t="s">
        <v>81</v>
      </c>
      <c r="B257" s="9" t="s">
        <v>81</v>
      </c>
      <c r="C257" s="9" t="s">
        <v>82</v>
      </c>
      <c r="D257" s="10">
        <f>D258+D261+D265+D268+D271</f>
        <v>13.799999999999999</v>
      </c>
      <c r="E257" s="10">
        <f aca="true" t="shared" si="57" ref="E257:J257">E258+E261+E265+E268+E271</f>
        <v>17.39</v>
      </c>
      <c r="F257" s="10">
        <f t="shared" si="57"/>
        <v>18.9</v>
      </c>
      <c r="G257" s="10">
        <f t="shared" si="57"/>
        <v>16.2</v>
      </c>
      <c r="H257" s="13">
        <f t="shared" si="57"/>
        <v>66.29</v>
      </c>
      <c r="I257" s="10">
        <f t="shared" si="57"/>
        <v>12.11</v>
      </c>
      <c r="J257" s="10">
        <f t="shared" si="57"/>
        <v>15.709999999999999</v>
      </c>
    </row>
    <row r="258" spans="1:10" ht="12.75" customHeight="1">
      <c r="A258" s="16" t="s">
        <v>285</v>
      </c>
      <c r="B258" s="16" t="s">
        <v>286</v>
      </c>
      <c r="C258" s="9" t="s">
        <v>287</v>
      </c>
      <c r="D258" s="10">
        <v>-0.09</v>
      </c>
      <c r="E258" s="10">
        <v>-0.51</v>
      </c>
      <c r="F258" s="10">
        <v>0</v>
      </c>
      <c r="G258" s="10">
        <v>0.07</v>
      </c>
      <c r="H258" s="11">
        <f>SUM(D258:G258)</f>
        <v>-0.53</v>
      </c>
      <c r="I258" s="10">
        <v>0</v>
      </c>
      <c r="J258" s="10">
        <v>0.16999999999999998</v>
      </c>
    </row>
    <row r="259" spans="1:10" ht="12.75" customHeight="1">
      <c r="A259" s="16" t="s">
        <v>288</v>
      </c>
      <c r="B259" s="16" t="s">
        <v>289</v>
      </c>
      <c r="C259" s="9" t="s">
        <v>290</v>
      </c>
      <c r="D259" s="10">
        <f>D260-D261</f>
        <v>0.37</v>
      </c>
      <c r="E259" s="10">
        <f>E260-E261</f>
        <v>0.37000000000000005</v>
      </c>
      <c r="F259" s="10">
        <f>F260-F261</f>
        <v>0.37000000000000005</v>
      </c>
      <c r="G259" s="10">
        <f>G260-G261</f>
        <v>0.45</v>
      </c>
      <c r="H259" s="13">
        <f>H260-H261</f>
        <v>1.5599999999999998</v>
      </c>
      <c r="I259" s="10">
        <f>I260-I261</f>
        <v>0.3</v>
      </c>
      <c r="J259" s="10">
        <f>J260-J261</f>
        <v>0.55</v>
      </c>
    </row>
    <row r="260" spans="1:10" ht="12.75" customHeight="1">
      <c r="A260" s="9" t="s">
        <v>204</v>
      </c>
      <c r="B260" s="9" t="s">
        <v>204</v>
      </c>
      <c r="C260" s="9" t="s">
        <v>205</v>
      </c>
      <c r="D260" s="10">
        <v>0.37</v>
      </c>
      <c r="E260" s="10">
        <v>0.37000000000000005</v>
      </c>
      <c r="F260" s="10">
        <v>0.41000000000000003</v>
      </c>
      <c r="G260" s="10">
        <v>0.45</v>
      </c>
      <c r="H260" s="11">
        <f>SUM(D260:G260)</f>
        <v>1.5999999999999999</v>
      </c>
      <c r="I260" s="10">
        <v>0.3</v>
      </c>
      <c r="J260" s="10">
        <v>0.55</v>
      </c>
    </row>
    <row r="261" spans="1:10" ht="12.75" customHeight="1">
      <c r="A261" s="9" t="s">
        <v>206</v>
      </c>
      <c r="B261" s="9" t="s">
        <v>206</v>
      </c>
      <c r="C261" s="9" t="s">
        <v>207</v>
      </c>
      <c r="D261" s="10">
        <v>0</v>
      </c>
      <c r="E261" s="10">
        <v>0</v>
      </c>
      <c r="F261" s="10">
        <v>0.04</v>
      </c>
      <c r="G261" s="10">
        <v>0</v>
      </c>
      <c r="H261" s="11">
        <f>SUM(D261:G261)</f>
        <v>0.04</v>
      </c>
      <c r="I261" s="10">
        <v>0</v>
      </c>
      <c r="J261" s="10">
        <v>0</v>
      </c>
    </row>
    <row r="262" spans="1:10" ht="12.75" customHeight="1">
      <c r="A262" s="16" t="s">
        <v>291</v>
      </c>
      <c r="B262" s="16" t="s">
        <v>292</v>
      </c>
      <c r="C262" s="9" t="s">
        <v>293</v>
      </c>
      <c r="D262" s="10">
        <f>D263</f>
        <v>2.76</v>
      </c>
      <c r="E262" s="10">
        <f aca="true" t="shared" si="58" ref="E262:J262">E263</f>
        <v>5.17</v>
      </c>
      <c r="F262" s="10">
        <f t="shared" si="58"/>
        <v>3.5300000000000002</v>
      </c>
      <c r="G262" s="10">
        <f t="shared" si="58"/>
        <v>3.64</v>
      </c>
      <c r="H262" s="13">
        <f t="shared" si="58"/>
        <v>15.100000000000001</v>
      </c>
      <c r="I262" s="10">
        <f t="shared" si="58"/>
        <v>1.72</v>
      </c>
      <c r="J262" s="10">
        <f t="shared" si="58"/>
        <v>2.42</v>
      </c>
    </row>
    <row r="263" spans="1:10" ht="12.75" customHeight="1">
      <c r="A263" s="9" t="s">
        <v>204</v>
      </c>
      <c r="B263" s="9" t="s">
        <v>204</v>
      </c>
      <c r="C263" s="9" t="s">
        <v>205</v>
      </c>
      <c r="D263" s="10">
        <v>2.76</v>
      </c>
      <c r="E263" s="10">
        <v>5.17</v>
      </c>
      <c r="F263" s="10">
        <v>3.5300000000000002</v>
      </c>
      <c r="G263" s="10">
        <v>3.64</v>
      </c>
      <c r="H263" s="11">
        <f>SUM(D263:G263)</f>
        <v>15.100000000000001</v>
      </c>
      <c r="I263" s="10">
        <v>1.72</v>
      </c>
      <c r="J263" s="10">
        <v>2.42</v>
      </c>
    </row>
    <row r="264" spans="1:10" ht="12.75" customHeight="1">
      <c r="A264" s="16" t="s">
        <v>294</v>
      </c>
      <c r="B264" s="16" t="s">
        <v>295</v>
      </c>
      <c r="C264" s="9" t="s">
        <v>296</v>
      </c>
      <c r="D264" s="10">
        <f>-D265</f>
        <v>-1.25</v>
      </c>
      <c r="E264" s="10">
        <f aca="true" t="shared" si="59" ref="E264:J264">-E265</f>
        <v>-0.96</v>
      </c>
      <c r="F264" s="10">
        <f t="shared" si="59"/>
        <v>-0.79</v>
      </c>
      <c r="G264" s="10">
        <f t="shared" si="59"/>
        <v>-0.77</v>
      </c>
      <c r="H264" s="13">
        <f t="shared" si="59"/>
        <v>-3.77</v>
      </c>
      <c r="I264" s="10">
        <f t="shared" si="59"/>
        <v>-0.5800000000000001</v>
      </c>
      <c r="J264" s="10">
        <f t="shared" si="59"/>
        <v>-0.49</v>
      </c>
    </row>
    <row r="265" spans="1:10" ht="12.75" customHeight="1">
      <c r="A265" s="9" t="s">
        <v>206</v>
      </c>
      <c r="B265" s="9" t="s">
        <v>206</v>
      </c>
      <c r="C265" s="9" t="s">
        <v>207</v>
      </c>
      <c r="D265" s="10">
        <v>1.25</v>
      </c>
      <c r="E265" s="10">
        <v>0.96</v>
      </c>
      <c r="F265" s="10">
        <v>0.79</v>
      </c>
      <c r="G265" s="10">
        <v>0.77</v>
      </c>
      <c r="H265" s="11">
        <f>SUM(D265:G265)</f>
        <v>3.77</v>
      </c>
      <c r="I265" s="10">
        <v>0.5800000000000001</v>
      </c>
      <c r="J265" s="10">
        <v>0.49</v>
      </c>
    </row>
    <row r="266" spans="1:10" ht="12.75" customHeight="1">
      <c r="A266" s="16" t="s">
        <v>297</v>
      </c>
      <c r="B266" s="16" t="s">
        <v>298</v>
      </c>
      <c r="C266" s="9" t="s">
        <v>299</v>
      </c>
      <c r="D266" s="10">
        <f>D267-D268</f>
        <v>28.72</v>
      </c>
      <c r="E266" s="10">
        <f>E267-E268</f>
        <v>35.71999999999999</v>
      </c>
      <c r="F266" s="10">
        <f>F267-F268</f>
        <v>35.370000000000005</v>
      </c>
      <c r="G266" s="10">
        <f>G267-G268</f>
        <v>39.440000000000005</v>
      </c>
      <c r="H266" s="13">
        <f>H267-H268</f>
        <v>139.24999999999997</v>
      </c>
      <c r="I266" s="10">
        <f>I267-I268</f>
        <v>31.47</v>
      </c>
      <c r="J266" s="10">
        <f>J267-J268</f>
        <v>30.22</v>
      </c>
    </row>
    <row r="267" spans="1:10" ht="12.75" customHeight="1">
      <c r="A267" s="9" t="s">
        <v>204</v>
      </c>
      <c r="B267" s="9" t="s">
        <v>204</v>
      </c>
      <c r="C267" s="9" t="s">
        <v>205</v>
      </c>
      <c r="D267" s="10">
        <v>29.509999999999998</v>
      </c>
      <c r="E267" s="10">
        <v>36.38999999999999</v>
      </c>
      <c r="F267" s="10">
        <v>35.67</v>
      </c>
      <c r="G267" s="10">
        <v>40.2</v>
      </c>
      <c r="H267" s="11">
        <f>SUM(D267:G267)</f>
        <v>141.76999999999998</v>
      </c>
      <c r="I267" s="10">
        <v>32.15</v>
      </c>
      <c r="J267" s="10">
        <v>31</v>
      </c>
    </row>
    <row r="268" spans="1:10" ht="12.75" customHeight="1">
      <c r="A268" s="9" t="s">
        <v>206</v>
      </c>
      <c r="B268" s="9" t="s">
        <v>206</v>
      </c>
      <c r="C268" s="9" t="s">
        <v>207</v>
      </c>
      <c r="D268" s="10">
        <v>0.79</v>
      </c>
      <c r="E268" s="10">
        <v>0.6699999999999999</v>
      </c>
      <c r="F268" s="10">
        <v>0.3</v>
      </c>
      <c r="G268" s="10">
        <v>0.76</v>
      </c>
      <c r="H268" s="11">
        <f>SUM(D268:G268)</f>
        <v>2.52</v>
      </c>
      <c r="I268" s="10">
        <v>0.6799999999999999</v>
      </c>
      <c r="J268" s="10">
        <v>0.7799999999999999</v>
      </c>
    </row>
    <row r="269" spans="1:10" ht="12.75" customHeight="1">
      <c r="A269" s="16" t="s">
        <v>300</v>
      </c>
      <c r="B269" s="16" t="s">
        <v>301</v>
      </c>
      <c r="C269" s="9" t="s">
        <v>302</v>
      </c>
      <c r="D269" s="10">
        <f>D270-D271</f>
        <v>43.15</v>
      </c>
      <c r="E269" s="10">
        <f>E270-E271</f>
        <v>52.989999999999995</v>
      </c>
      <c r="F269" s="10">
        <f>F270-F271</f>
        <v>55.84</v>
      </c>
      <c r="G269" s="10">
        <f>G270-G271</f>
        <v>49.13</v>
      </c>
      <c r="H269" s="13">
        <f>H270-H271</f>
        <v>201.11</v>
      </c>
      <c r="I269" s="10">
        <f>I270-I271</f>
        <v>26.1</v>
      </c>
      <c r="J269" s="10">
        <f>J270-J271</f>
        <v>52.870000000000005</v>
      </c>
    </row>
    <row r="270" spans="1:10" ht="12.75" customHeight="1">
      <c r="A270" s="9" t="s">
        <v>204</v>
      </c>
      <c r="B270" s="9" t="s">
        <v>204</v>
      </c>
      <c r="C270" s="9" t="s">
        <v>205</v>
      </c>
      <c r="D270" s="10">
        <v>55</v>
      </c>
      <c r="E270" s="10">
        <v>69.25999999999999</v>
      </c>
      <c r="F270" s="10">
        <v>73.61</v>
      </c>
      <c r="G270" s="10">
        <v>63.730000000000004</v>
      </c>
      <c r="H270" s="11">
        <f>SUM(D270:G270)</f>
        <v>261.6</v>
      </c>
      <c r="I270" s="10">
        <v>36.95</v>
      </c>
      <c r="J270" s="10">
        <v>67.14</v>
      </c>
    </row>
    <row r="271" spans="1:10" ht="12.75" customHeight="1">
      <c r="A271" s="9" t="s">
        <v>206</v>
      </c>
      <c r="B271" s="9" t="s">
        <v>206</v>
      </c>
      <c r="C271" s="9" t="s">
        <v>207</v>
      </c>
      <c r="D271" s="10">
        <v>11.85</v>
      </c>
      <c r="E271" s="10">
        <v>16.27</v>
      </c>
      <c r="F271" s="10">
        <v>17.77</v>
      </c>
      <c r="G271" s="10">
        <v>14.6</v>
      </c>
      <c r="H271" s="11">
        <f>SUM(D271:G271)</f>
        <v>60.49</v>
      </c>
      <c r="I271" s="10">
        <v>10.85</v>
      </c>
      <c r="J271" s="10">
        <v>14.27</v>
      </c>
    </row>
    <row r="272" spans="1:10" s="12" customFormat="1" ht="12.75" customHeight="1">
      <c r="A272" s="6" t="s">
        <v>303</v>
      </c>
      <c r="B272" s="6" t="s">
        <v>304</v>
      </c>
      <c r="C272" s="6" t="s">
        <v>305</v>
      </c>
      <c r="D272" s="7">
        <f>D273-D274</f>
        <v>1.5899999999999999</v>
      </c>
      <c r="E272" s="7">
        <f>E273-E274</f>
        <v>48.09</v>
      </c>
      <c r="F272" s="7">
        <f>F273-F274</f>
        <v>12.48</v>
      </c>
      <c r="G272" s="7">
        <f>G273-G274</f>
        <v>32.38</v>
      </c>
      <c r="H272" s="8">
        <f>H273-H274</f>
        <v>94.54000000000002</v>
      </c>
      <c r="I272" s="7">
        <f>I273-I274</f>
        <v>-4.530000000000001</v>
      </c>
      <c r="J272" s="7">
        <f>J273-J274</f>
        <v>12.41</v>
      </c>
    </row>
    <row r="273" spans="1:10" ht="12.75" customHeight="1">
      <c r="A273" s="9" t="s">
        <v>3</v>
      </c>
      <c r="B273" s="9" t="s">
        <v>3</v>
      </c>
      <c r="C273" s="9" t="s">
        <v>4</v>
      </c>
      <c r="D273" s="10">
        <f>D276+D278</f>
        <v>15.62</v>
      </c>
      <c r="E273" s="10">
        <f>E276+E278</f>
        <v>67.03</v>
      </c>
      <c r="F273" s="10">
        <f>F276+F278</f>
        <v>36.64</v>
      </c>
      <c r="G273" s="10">
        <f>G276+G278</f>
        <v>56.13</v>
      </c>
      <c r="H273" s="11">
        <f>SUM(D273:G273)</f>
        <v>175.42000000000002</v>
      </c>
      <c r="I273" s="10">
        <f>I276+I278</f>
        <v>12.41</v>
      </c>
      <c r="J273" s="10">
        <f>J276+J278</f>
        <v>29.3</v>
      </c>
    </row>
    <row r="274" spans="1:10" ht="12.75" customHeight="1">
      <c r="A274" s="9" t="s">
        <v>5</v>
      </c>
      <c r="B274" s="9" t="s">
        <v>5</v>
      </c>
      <c r="C274" s="9" t="s">
        <v>6</v>
      </c>
      <c r="D274" s="10">
        <f>D279</f>
        <v>14.03</v>
      </c>
      <c r="E274" s="10">
        <f>E279</f>
        <v>18.939999999999998</v>
      </c>
      <c r="F274" s="10">
        <f>F279</f>
        <v>24.16</v>
      </c>
      <c r="G274" s="10">
        <f>G279</f>
        <v>23.75</v>
      </c>
      <c r="H274" s="11">
        <f>SUM(D274:G274)</f>
        <v>80.88</v>
      </c>
      <c r="I274" s="10">
        <f>I279</f>
        <v>16.94</v>
      </c>
      <c r="J274" s="10">
        <f>J279</f>
        <v>16.89</v>
      </c>
    </row>
    <row r="275" spans="1:10" ht="12.75" customHeight="1">
      <c r="A275" s="9" t="s">
        <v>306</v>
      </c>
      <c r="B275" s="9" t="s">
        <v>307</v>
      </c>
      <c r="C275" s="9" t="s">
        <v>308</v>
      </c>
      <c r="D275" s="10">
        <f aca="true" t="shared" si="60" ref="D275:J275">D276</f>
        <v>0.1</v>
      </c>
      <c r="E275" s="10">
        <f t="shared" si="60"/>
        <v>0</v>
      </c>
      <c r="F275" s="10">
        <f t="shared" si="60"/>
        <v>0</v>
      </c>
      <c r="G275" s="10">
        <f t="shared" si="60"/>
        <v>0</v>
      </c>
      <c r="H275" s="13">
        <f t="shared" si="60"/>
        <v>0.1</v>
      </c>
      <c r="I275" s="10">
        <f t="shared" si="60"/>
        <v>0</v>
      </c>
      <c r="J275" s="10">
        <f t="shared" si="60"/>
        <v>0</v>
      </c>
    </row>
    <row r="276" spans="1:10" ht="12.75" customHeight="1">
      <c r="A276" s="9" t="s">
        <v>10</v>
      </c>
      <c r="B276" s="9" t="s">
        <v>10</v>
      </c>
      <c r="C276" s="9" t="s">
        <v>11</v>
      </c>
      <c r="D276" s="10">
        <v>0.1</v>
      </c>
      <c r="E276" s="10">
        <v>0</v>
      </c>
      <c r="F276" s="10">
        <v>0</v>
      </c>
      <c r="G276" s="10">
        <v>0</v>
      </c>
      <c r="H276" s="11">
        <f>SUM(D276:G276)</f>
        <v>0.1</v>
      </c>
      <c r="I276" s="10">
        <v>0</v>
      </c>
      <c r="J276" s="10">
        <v>0</v>
      </c>
    </row>
    <row r="277" spans="1:10" ht="12.75" customHeight="1">
      <c r="A277" s="9" t="s">
        <v>309</v>
      </c>
      <c r="B277" s="9" t="s">
        <v>310</v>
      </c>
      <c r="C277" s="9" t="s">
        <v>311</v>
      </c>
      <c r="D277" s="10">
        <f>D278-D279</f>
        <v>1.4900000000000002</v>
      </c>
      <c r="E277" s="10">
        <f>E278-E279</f>
        <v>48.09</v>
      </c>
      <c r="F277" s="10">
        <f>F278-F279</f>
        <v>12.48</v>
      </c>
      <c r="G277" s="10">
        <f>G278-G279</f>
        <v>32.38</v>
      </c>
      <c r="H277" s="13">
        <f>H278-H279</f>
        <v>94.44</v>
      </c>
      <c r="I277" s="10">
        <f>I278-I279</f>
        <v>-4.530000000000001</v>
      </c>
      <c r="J277" s="10">
        <f>J278-J279</f>
        <v>12.41</v>
      </c>
    </row>
    <row r="278" spans="1:10" ht="12.75" customHeight="1">
      <c r="A278" s="9" t="s">
        <v>10</v>
      </c>
      <c r="B278" s="9" t="s">
        <v>10</v>
      </c>
      <c r="C278" s="9" t="s">
        <v>11</v>
      </c>
      <c r="D278" s="10">
        <f>D281+D283</f>
        <v>15.52</v>
      </c>
      <c r="E278" s="10">
        <f>E281+E283</f>
        <v>67.03</v>
      </c>
      <c r="F278" s="10">
        <f>F281+F283</f>
        <v>36.64</v>
      </c>
      <c r="G278" s="10">
        <f>G281+G283</f>
        <v>56.13</v>
      </c>
      <c r="H278" s="11">
        <f>SUM(D278:G278)</f>
        <v>175.32</v>
      </c>
      <c r="I278" s="10">
        <f>I281+I283</f>
        <v>12.41</v>
      </c>
      <c r="J278" s="10">
        <f>J281+J283</f>
        <v>29.3</v>
      </c>
    </row>
    <row r="279" spans="1:10" ht="12.75" customHeight="1">
      <c r="A279" s="9" t="s">
        <v>12</v>
      </c>
      <c r="B279" s="9" t="s">
        <v>12</v>
      </c>
      <c r="C279" s="9" t="s">
        <v>13</v>
      </c>
      <c r="D279" s="10">
        <f>D284</f>
        <v>14.03</v>
      </c>
      <c r="E279" s="10">
        <f>E284</f>
        <v>18.939999999999998</v>
      </c>
      <c r="F279" s="10">
        <f>F284</f>
        <v>24.16</v>
      </c>
      <c r="G279" s="10">
        <f>G284</f>
        <v>23.75</v>
      </c>
      <c r="H279" s="11">
        <f>SUM(D279:G279)</f>
        <v>80.88</v>
      </c>
      <c r="I279" s="10">
        <f>I284</f>
        <v>16.94</v>
      </c>
      <c r="J279" s="10">
        <f>J284</f>
        <v>16.89</v>
      </c>
    </row>
    <row r="280" spans="1:10" ht="12.75" customHeight="1">
      <c r="A280" s="16" t="s">
        <v>312</v>
      </c>
      <c r="B280" s="16" t="s">
        <v>313</v>
      </c>
      <c r="C280" s="9" t="s">
        <v>314</v>
      </c>
      <c r="D280" s="10">
        <f aca="true" t="shared" si="61" ref="D280:J280">D281</f>
        <v>12.87</v>
      </c>
      <c r="E280" s="10">
        <f t="shared" si="61"/>
        <v>62.53</v>
      </c>
      <c r="F280" s="10">
        <f t="shared" si="61"/>
        <v>29.91</v>
      </c>
      <c r="G280" s="10">
        <f t="shared" si="61"/>
        <v>51.67</v>
      </c>
      <c r="H280" s="13">
        <f t="shared" si="61"/>
        <v>156.98000000000002</v>
      </c>
      <c r="I280" s="10">
        <f t="shared" si="61"/>
        <v>10.57</v>
      </c>
      <c r="J280" s="10">
        <f t="shared" si="61"/>
        <v>26.87</v>
      </c>
    </row>
    <row r="281" spans="1:10" ht="12.75" customHeight="1">
      <c r="A281" s="9" t="s">
        <v>17</v>
      </c>
      <c r="B281" s="9" t="s">
        <v>17</v>
      </c>
      <c r="C281" s="9" t="s">
        <v>18</v>
      </c>
      <c r="D281" s="10">
        <v>12.87</v>
      </c>
      <c r="E281" s="10">
        <v>62.53</v>
      </c>
      <c r="F281" s="10">
        <v>29.91</v>
      </c>
      <c r="G281" s="10">
        <v>51.67</v>
      </c>
      <c r="H281" s="11">
        <f>SUM(D281:G281)</f>
        <v>156.98000000000002</v>
      </c>
      <c r="I281" s="10">
        <v>10.57</v>
      </c>
      <c r="J281" s="10">
        <v>26.87</v>
      </c>
    </row>
    <row r="282" spans="1:10" ht="12.75" customHeight="1">
      <c r="A282" s="9" t="s">
        <v>315</v>
      </c>
      <c r="B282" s="9" t="s">
        <v>316</v>
      </c>
      <c r="C282" s="9" t="s">
        <v>317</v>
      </c>
      <c r="D282" s="10">
        <f>D283-D284</f>
        <v>-11.379999999999999</v>
      </c>
      <c r="E282" s="10">
        <f>E283-E284</f>
        <v>-14.439999999999998</v>
      </c>
      <c r="F282" s="10">
        <f>F283-F284</f>
        <v>-17.43</v>
      </c>
      <c r="G282" s="10">
        <f>G283-G284</f>
        <v>-19.29</v>
      </c>
      <c r="H282" s="13">
        <f>H283-H284</f>
        <v>-62.53999999999999</v>
      </c>
      <c r="I282" s="10">
        <f>I283-I284</f>
        <v>-15.100000000000001</v>
      </c>
      <c r="J282" s="10">
        <f>J283-J284</f>
        <v>-14.46</v>
      </c>
    </row>
    <row r="283" spans="1:10" ht="12.75" customHeight="1">
      <c r="A283" s="9" t="s">
        <v>17</v>
      </c>
      <c r="B283" s="9" t="s">
        <v>17</v>
      </c>
      <c r="C283" s="9" t="s">
        <v>18</v>
      </c>
      <c r="D283" s="10">
        <v>2.6500000000000004</v>
      </c>
      <c r="E283" s="10">
        <v>4.5</v>
      </c>
      <c r="F283" s="10">
        <v>6.73</v>
      </c>
      <c r="G283" s="10">
        <v>4.46</v>
      </c>
      <c r="H283" s="11">
        <f>SUM(D283:G283)</f>
        <v>18.34</v>
      </c>
      <c r="I283" s="10">
        <v>1.84</v>
      </c>
      <c r="J283" s="10">
        <v>2.43</v>
      </c>
    </row>
    <row r="284" spans="1:10" ht="12.75" customHeight="1">
      <c r="A284" s="9" t="s">
        <v>19</v>
      </c>
      <c r="B284" s="9" t="s">
        <v>19</v>
      </c>
      <c r="C284" s="9" t="s">
        <v>20</v>
      </c>
      <c r="D284" s="10">
        <v>14.03</v>
      </c>
      <c r="E284" s="10">
        <v>18.939999999999998</v>
      </c>
      <c r="F284" s="10">
        <v>24.16</v>
      </c>
      <c r="G284" s="10">
        <v>23.75</v>
      </c>
      <c r="H284" s="11">
        <f>SUM(D284:G284)</f>
        <v>80.88</v>
      </c>
      <c r="I284" s="10">
        <v>16.94</v>
      </c>
      <c r="J284" s="10">
        <v>16.89</v>
      </c>
    </row>
    <row r="285" spans="1:16" ht="12.75" customHeight="1">
      <c r="A285" s="21" t="s">
        <v>318</v>
      </c>
      <c r="B285" s="21" t="s">
        <v>319</v>
      </c>
      <c r="C285" s="6" t="s">
        <v>320</v>
      </c>
      <c r="D285" s="7">
        <f aca="true" t="shared" si="62" ref="D285:J285">D4+D272</f>
        <v>-149.21000000000018</v>
      </c>
      <c r="E285" s="7">
        <f t="shared" si="62"/>
        <v>-63.540000000000106</v>
      </c>
      <c r="F285" s="7">
        <f t="shared" si="62"/>
        <v>-91.6299999999999</v>
      </c>
      <c r="G285" s="7">
        <f t="shared" si="62"/>
        <v>-165.42999999999995</v>
      </c>
      <c r="H285" s="8">
        <f t="shared" si="62"/>
        <v>-469.80999999999943</v>
      </c>
      <c r="I285" s="7">
        <f t="shared" si="62"/>
        <v>-139.77</v>
      </c>
      <c r="J285" s="7">
        <f t="shared" si="62"/>
        <v>-106.18999999999969</v>
      </c>
      <c r="L285" s="22"/>
      <c r="M285" s="22"/>
      <c r="N285" s="22"/>
      <c r="O285" s="22"/>
      <c r="P285" s="22"/>
    </row>
    <row r="286" spans="1:10" ht="12.75" customHeight="1">
      <c r="A286" s="21" t="s">
        <v>321</v>
      </c>
      <c r="B286" s="21" t="s">
        <v>322</v>
      </c>
      <c r="C286" s="6" t="s">
        <v>323</v>
      </c>
      <c r="D286" s="7">
        <f aca="true" t="shared" si="63" ref="D286:J286">D287+D302+D322+D328+D399</f>
        <v>-194.36</v>
      </c>
      <c r="E286" s="7">
        <f t="shared" si="63"/>
        <v>-4.60000000000001</v>
      </c>
      <c r="F286" s="7">
        <f t="shared" si="63"/>
        <v>-79.30000000000004</v>
      </c>
      <c r="G286" s="7">
        <f t="shared" si="63"/>
        <v>-285.4</v>
      </c>
      <c r="H286" s="8">
        <f t="shared" si="63"/>
        <v>-563.66</v>
      </c>
      <c r="I286" s="7">
        <f t="shared" si="63"/>
        <v>-184.99000000000007</v>
      </c>
      <c r="J286" s="7">
        <f t="shared" si="63"/>
        <v>-131.11</v>
      </c>
    </row>
    <row r="287" spans="1:10" ht="12.75" customHeight="1">
      <c r="A287" s="18" t="s">
        <v>324</v>
      </c>
      <c r="B287" s="18" t="s">
        <v>325</v>
      </c>
      <c r="C287" s="6" t="s">
        <v>326</v>
      </c>
      <c r="D287" s="7">
        <f aca="true" t="shared" si="64" ref="D287:J287">D288-D295</f>
        <v>-141.9</v>
      </c>
      <c r="E287" s="7">
        <f t="shared" si="64"/>
        <v>-0.7699999999999925</v>
      </c>
      <c r="F287" s="7">
        <f t="shared" si="64"/>
        <v>-82.53</v>
      </c>
      <c r="G287" s="7">
        <f t="shared" si="64"/>
        <v>-89.23999999999997</v>
      </c>
      <c r="H287" s="8">
        <f t="shared" si="64"/>
        <v>-314.43999999999994</v>
      </c>
      <c r="I287" s="7">
        <f t="shared" si="64"/>
        <v>-140.51000000000002</v>
      </c>
      <c r="J287" s="7">
        <f t="shared" si="64"/>
        <v>-72.84</v>
      </c>
    </row>
    <row r="288" spans="1:10" ht="12.75" customHeight="1">
      <c r="A288" s="23" t="s">
        <v>327</v>
      </c>
      <c r="B288" s="23" t="s">
        <v>328</v>
      </c>
      <c r="C288" s="9" t="s">
        <v>329</v>
      </c>
      <c r="D288" s="10">
        <f aca="true" t="shared" si="65" ref="D288:J288">D289+D292</f>
        <v>-0.6199999999999997</v>
      </c>
      <c r="E288" s="10">
        <f t="shared" si="65"/>
        <v>6.879999999999999</v>
      </c>
      <c r="F288" s="10">
        <f t="shared" si="65"/>
        <v>13.68</v>
      </c>
      <c r="G288" s="10">
        <f t="shared" si="65"/>
        <v>15.55</v>
      </c>
      <c r="H288" s="13">
        <f t="shared" si="65"/>
        <v>35.49</v>
      </c>
      <c r="I288" s="10">
        <f t="shared" si="65"/>
        <v>3.389999999999999</v>
      </c>
      <c r="J288" s="10">
        <f t="shared" si="65"/>
        <v>0.46</v>
      </c>
    </row>
    <row r="289" spans="1:10" ht="12.75" customHeight="1">
      <c r="A289" s="16" t="s">
        <v>330</v>
      </c>
      <c r="B289" s="16" t="s">
        <v>331</v>
      </c>
      <c r="C289" s="9" t="s">
        <v>332</v>
      </c>
      <c r="D289" s="10">
        <f aca="true" t="shared" si="66" ref="D289:J290">D290</f>
        <v>3.02</v>
      </c>
      <c r="E289" s="10">
        <f t="shared" si="66"/>
        <v>5</v>
      </c>
      <c r="F289" s="10">
        <f t="shared" si="66"/>
        <v>2.88</v>
      </c>
      <c r="G289" s="10">
        <f t="shared" si="66"/>
        <v>27.52</v>
      </c>
      <c r="H289" s="13">
        <f t="shared" si="66"/>
        <v>38.42</v>
      </c>
      <c r="I289" s="10">
        <f t="shared" si="66"/>
        <v>7.85</v>
      </c>
      <c r="J289" s="10">
        <f t="shared" si="66"/>
        <v>0.78</v>
      </c>
    </row>
    <row r="290" spans="1:10" ht="12.75" customHeight="1">
      <c r="A290" s="23" t="s">
        <v>333</v>
      </c>
      <c r="B290" s="23" t="s">
        <v>334</v>
      </c>
      <c r="C290" s="9" t="s">
        <v>335</v>
      </c>
      <c r="D290" s="10">
        <f t="shared" si="66"/>
        <v>3.02</v>
      </c>
      <c r="E290" s="10">
        <f t="shared" si="66"/>
        <v>5</v>
      </c>
      <c r="F290" s="10">
        <f t="shared" si="66"/>
        <v>2.88</v>
      </c>
      <c r="G290" s="10">
        <f t="shared" si="66"/>
        <v>27.52</v>
      </c>
      <c r="H290" s="13">
        <f t="shared" si="66"/>
        <v>38.42</v>
      </c>
      <c r="I290" s="10">
        <f t="shared" si="66"/>
        <v>7.85</v>
      </c>
      <c r="J290" s="10">
        <f t="shared" si="66"/>
        <v>0.78</v>
      </c>
    </row>
    <row r="291" spans="1:10" ht="12.75" customHeight="1">
      <c r="A291" s="16" t="s">
        <v>336</v>
      </c>
      <c r="B291" s="16" t="s">
        <v>337</v>
      </c>
      <c r="C291" s="9" t="s">
        <v>338</v>
      </c>
      <c r="D291" s="10">
        <v>3.02</v>
      </c>
      <c r="E291" s="10">
        <v>5</v>
      </c>
      <c r="F291" s="24">
        <v>2.88</v>
      </c>
      <c r="G291" s="24">
        <v>27.52</v>
      </c>
      <c r="H291" s="11">
        <f>SUM(D291:G291)</f>
        <v>38.42</v>
      </c>
      <c r="I291" s="10">
        <v>7.85</v>
      </c>
      <c r="J291" s="10">
        <v>0.78</v>
      </c>
    </row>
    <row r="292" spans="1:10" ht="12.75" customHeight="1">
      <c r="A292" s="16" t="s">
        <v>339</v>
      </c>
      <c r="B292" s="16" t="s">
        <v>340</v>
      </c>
      <c r="C292" s="9" t="s">
        <v>341</v>
      </c>
      <c r="D292" s="10">
        <f aca="true" t="shared" si="67" ref="D292:J292">D293+D294</f>
        <v>-3.6399999999999997</v>
      </c>
      <c r="E292" s="10">
        <f t="shared" si="67"/>
        <v>1.879999999999999</v>
      </c>
      <c r="F292" s="10">
        <f t="shared" si="67"/>
        <v>10.8</v>
      </c>
      <c r="G292" s="10">
        <f t="shared" si="67"/>
        <v>-11.969999999999999</v>
      </c>
      <c r="H292" s="13">
        <f t="shared" si="67"/>
        <v>-2.9299999999999997</v>
      </c>
      <c r="I292" s="10">
        <f t="shared" si="67"/>
        <v>-4.460000000000001</v>
      </c>
      <c r="J292" s="10">
        <f t="shared" si="67"/>
        <v>-0.32</v>
      </c>
    </row>
    <row r="293" spans="1:10" ht="12.75" customHeight="1">
      <c r="A293" s="16" t="s">
        <v>342</v>
      </c>
      <c r="B293" s="16" t="s">
        <v>343</v>
      </c>
      <c r="C293" s="9" t="s">
        <v>344</v>
      </c>
      <c r="D293" s="10">
        <v>0.49</v>
      </c>
      <c r="E293" s="10">
        <v>2.54</v>
      </c>
      <c r="F293" s="10">
        <v>0.16</v>
      </c>
      <c r="G293" s="10">
        <v>0.81</v>
      </c>
      <c r="H293" s="11">
        <f>SUM(D293:G293)</f>
        <v>4</v>
      </c>
      <c r="I293" s="10">
        <v>1.27</v>
      </c>
      <c r="J293" s="10">
        <v>0.11</v>
      </c>
    </row>
    <row r="294" spans="1:10" ht="12.75" customHeight="1">
      <c r="A294" s="16" t="s">
        <v>345</v>
      </c>
      <c r="B294" s="16" t="s">
        <v>346</v>
      </c>
      <c r="C294" s="9" t="s">
        <v>347</v>
      </c>
      <c r="D294" s="10">
        <v>-4.13</v>
      </c>
      <c r="E294" s="10">
        <v>-0.660000000000001</v>
      </c>
      <c r="F294" s="10">
        <v>10.64</v>
      </c>
      <c r="G294" s="10">
        <v>-12.78</v>
      </c>
      <c r="H294" s="11">
        <f>SUM(D294:G294)</f>
        <v>-6.93</v>
      </c>
      <c r="I294" s="10">
        <v>-5.73</v>
      </c>
      <c r="J294" s="10">
        <v>-0.43</v>
      </c>
    </row>
    <row r="295" spans="1:10" ht="12.75" customHeight="1">
      <c r="A295" s="23" t="s">
        <v>348</v>
      </c>
      <c r="B295" s="23" t="s">
        <v>349</v>
      </c>
      <c r="C295" s="9" t="s">
        <v>350</v>
      </c>
      <c r="D295" s="10">
        <f aca="true" t="shared" si="68" ref="D295:J295">D296+D300</f>
        <v>141.28</v>
      </c>
      <c r="E295" s="10">
        <f t="shared" si="68"/>
        <v>7.6499999999999915</v>
      </c>
      <c r="F295" s="10">
        <f t="shared" si="68"/>
        <v>96.21000000000001</v>
      </c>
      <c r="G295" s="10">
        <f t="shared" si="68"/>
        <v>104.78999999999996</v>
      </c>
      <c r="H295" s="13">
        <f t="shared" si="68"/>
        <v>349.92999999999995</v>
      </c>
      <c r="I295" s="10">
        <f t="shared" si="68"/>
        <v>143.9</v>
      </c>
      <c r="J295" s="10">
        <f t="shared" si="68"/>
        <v>73.3</v>
      </c>
    </row>
    <row r="296" spans="1:10" ht="12.75" customHeight="1">
      <c r="A296" s="23" t="s">
        <v>351</v>
      </c>
      <c r="B296" s="23" t="s">
        <v>331</v>
      </c>
      <c r="C296" s="9" t="s">
        <v>332</v>
      </c>
      <c r="D296" s="10">
        <f aca="true" t="shared" si="69" ref="D296:J296">D297+D299</f>
        <v>51.18000000000001</v>
      </c>
      <c r="E296" s="10">
        <f t="shared" si="69"/>
        <v>79.47</v>
      </c>
      <c r="F296" s="10">
        <f t="shared" si="69"/>
        <v>55.29</v>
      </c>
      <c r="G296" s="10">
        <f t="shared" si="69"/>
        <v>12.729999999999993</v>
      </c>
      <c r="H296" s="13">
        <f t="shared" si="69"/>
        <v>198.67000000000002</v>
      </c>
      <c r="I296" s="10">
        <f t="shared" si="69"/>
        <v>62.86</v>
      </c>
      <c r="J296" s="10">
        <f t="shared" si="69"/>
        <v>95.64</v>
      </c>
    </row>
    <row r="297" spans="1:10" ht="12.75" customHeight="1">
      <c r="A297" s="23" t="s">
        <v>333</v>
      </c>
      <c r="B297" s="23" t="s">
        <v>334</v>
      </c>
      <c r="C297" s="9" t="s">
        <v>335</v>
      </c>
      <c r="D297" s="10">
        <f aca="true" t="shared" si="70" ref="D297:J297">D298</f>
        <v>37.24</v>
      </c>
      <c r="E297" s="10">
        <f t="shared" si="70"/>
        <v>71.44</v>
      </c>
      <c r="F297" s="10">
        <f t="shared" si="70"/>
        <v>15.700000000000001</v>
      </c>
      <c r="G297" s="10">
        <f t="shared" si="70"/>
        <v>41.21999999999999</v>
      </c>
      <c r="H297" s="13">
        <f t="shared" si="70"/>
        <v>165.6</v>
      </c>
      <c r="I297" s="10">
        <f t="shared" si="70"/>
        <v>21.26</v>
      </c>
      <c r="J297" s="10">
        <f t="shared" si="70"/>
        <v>15.95</v>
      </c>
    </row>
    <row r="298" spans="1:10" ht="12.75" customHeight="1">
      <c r="A298" s="16" t="s">
        <v>336</v>
      </c>
      <c r="B298" s="16" t="s">
        <v>337</v>
      </c>
      <c r="C298" s="9" t="s">
        <v>352</v>
      </c>
      <c r="D298" s="10">
        <v>37.24</v>
      </c>
      <c r="E298" s="10">
        <v>71.44</v>
      </c>
      <c r="F298" s="10">
        <v>15.700000000000001</v>
      </c>
      <c r="G298" s="10">
        <v>41.21999999999999</v>
      </c>
      <c r="H298" s="11">
        <f>SUM(D298:G298)</f>
        <v>165.6</v>
      </c>
      <c r="I298" s="10">
        <v>21.26</v>
      </c>
      <c r="J298" s="10">
        <v>15.95</v>
      </c>
    </row>
    <row r="299" spans="1:10" ht="12.75" customHeight="1">
      <c r="A299" s="16" t="s">
        <v>353</v>
      </c>
      <c r="B299" s="16" t="s">
        <v>354</v>
      </c>
      <c r="C299" s="9" t="s">
        <v>355</v>
      </c>
      <c r="D299" s="10">
        <v>13.940000000000001</v>
      </c>
      <c r="E299" s="10">
        <v>8.030000000000001</v>
      </c>
      <c r="F299" s="10">
        <v>39.589999999999996</v>
      </c>
      <c r="G299" s="10">
        <v>-28.49</v>
      </c>
      <c r="H299" s="11">
        <f>SUM(D299:G299)</f>
        <v>33.07000000000001</v>
      </c>
      <c r="I299" s="10">
        <v>41.6</v>
      </c>
      <c r="J299" s="10">
        <v>79.69</v>
      </c>
    </row>
    <row r="300" spans="1:10" ht="12.75" customHeight="1">
      <c r="A300" s="16" t="s">
        <v>339</v>
      </c>
      <c r="B300" s="16" t="s">
        <v>340</v>
      </c>
      <c r="C300" s="9" t="s">
        <v>341</v>
      </c>
      <c r="D300" s="10">
        <f aca="true" t="shared" si="71" ref="D300:J300">D301</f>
        <v>90.1</v>
      </c>
      <c r="E300" s="10">
        <f t="shared" si="71"/>
        <v>-71.82000000000001</v>
      </c>
      <c r="F300" s="10">
        <f t="shared" si="71"/>
        <v>40.92</v>
      </c>
      <c r="G300" s="10">
        <f t="shared" si="71"/>
        <v>92.05999999999997</v>
      </c>
      <c r="H300" s="13">
        <f t="shared" si="71"/>
        <v>151.25999999999996</v>
      </c>
      <c r="I300" s="10">
        <f t="shared" si="71"/>
        <v>81.04</v>
      </c>
      <c r="J300" s="10">
        <f t="shared" si="71"/>
        <v>-22.34</v>
      </c>
    </row>
    <row r="301" spans="1:10" ht="12.75" customHeight="1">
      <c r="A301" s="16" t="s">
        <v>342</v>
      </c>
      <c r="B301" s="16" t="s">
        <v>343</v>
      </c>
      <c r="C301" s="9" t="s">
        <v>344</v>
      </c>
      <c r="D301" s="10">
        <v>90.1</v>
      </c>
      <c r="E301" s="10">
        <v>-71.82000000000001</v>
      </c>
      <c r="F301" s="10">
        <v>40.92</v>
      </c>
      <c r="G301" s="10">
        <v>92.05999999999997</v>
      </c>
      <c r="H301" s="11">
        <f>SUM(D301:G301)</f>
        <v>151.25999999999996</v>
      </c>
      <c r="I301" s="10">
        <v>81.04</v>
      </c>
      <c r="J301" s="10">
        <v>-22.34</v>
      </c>
    </row>
    <row r="302" spans="1:10" ht="12.75" customHeight="1">
      <c r="A302" s="18" t="s">
        <v>356</v>
      </c>
      <c r="B302" s="18" t="s">
        <v>357</v>
      </c>
      <c r="C302" s="6" t="s">
        <v>358</v>
      </c>
      <c r="D302" s="7">
        <f aca="true" t="shared" si="72" ref="D302:J302">D303-D314</f>
        <v>-5.1899999999999995</v>
      </c>
      <c r="E302" s="7">
        <f t="shared" si="72"/>
        <v>-3.93</v>
      </c>
      <c r="F302" s="7">
        <f t="shared" si="72"/>
        <v>-0.92</v>
      </c>
      <c r="G302" s="7">
        <f t="shared" si="72"/>
        <v>-3.7</v>
      </c>
      <c r="H302" s="8">
        <f t="shared" si="72"/>
        <v>-13.74</v>
      </c>
      <c r="I302" s="7">
        <f t="shared" si="72"/>
        <v>-0.8500000000000001</v>
      </c>
      <c r="J302" s="7">
        <f t="shared" si="72"/>
        <v>-4.04</v>
      </c>
    </row>
    <row r="303" spans="1:10" ht="12.75" customHeight="1">
      <c r="A303" s="23" t="s">
        <v>327</v>
      </c>
      <c r="B303" s="23" t="s">
        <v>328</v>
      </c>
      <c r="C303" s="9" t="s">
        <v>329</v>
      </c>
      <c r="D303" s="10">
        <f aca="true" t="shared" si="73" ref="D303:J303">D304+D307</f>
        <v>-2</v>
      </c>
      <c r="E303" s="10">
        <f t="shared" si="73"/>
        <v>0.36</v>
      </c>
      <c r="F303" s="10">
        <f t="shared" si="73"/>
        <v>-0.15</v>
      </c>
      <c r="G303" s="10">
        <f t="shared" si="73"/>
        <v>-1.6400000000000001</v>
      </c>
      <c r="H303" s="13">
        <f t="shared" si="73"/>
        <v>-3.43</v>
      </c>
      <c r="I303" s="10">
        <f t="shared" si="73"/>
        <v>1.0099999999999998</v>
      </c>
      <c r="J303" s="10">
        <f t="shared" si="73"/>
        <v>-0.88</v>
      </c>
    </row>
    <row r="304" spans="1:10" ht="12.75" customHeight="1">
      <c r="A304" s="16" t="s">
        <v>330</v>
      </c>
      <c r="B304" s="16" t="s">
        <v>331</v>
      </c>
      <c r="C304" s="9" t="s">
        <v>332</v>
      </c>
      <c r="D304" s="10">
        <f aca="true" t="shared" si="74" ref="D304:J305">D305</f>
        <v>-0.14</v>
      </c>
      <c r="E304" s="10">
        <f t="shared" si="74"/>
        <v>0.22</v>
      </c>
      <c r="F304" s="10">
        <f t="shared" si="74"/>
        <v>-0.03</v>
      </c>
      <c r="G304" s="10">
        <f t="shared" si="74"/>
        <v>-0.78</v>
      </c>
      <c r="H304" s="13">
        <f t="shared" si="74"/>
        <v>-0.73</v>
      </c>
      <c r="I304" s="10">
        <f t="shared" si="74"/>
        <v>1.15</v>
      </c>
      <c r="J304" s="10">
        <f t="shared" si="74"/>
        <v>-0.75</v>
      </c>
    </row>
    <row r="305" spans="1:10" ht="12.75" customHeight="1">
      <c r="A305" s="16" t="s">
        <v>359</v>
      </c>
      <c r="B305" s="16" t="s">
        <v>360</v>
      </c>
      <c r="C305" s="9" t="s">
        <v>361</v>
      </c>
      <c r="D305" s="10">
        <f t="shared" si="74"/>
        <v>-0.14</v>
      </c>
      <c r="E305" s="10">
        <f t="shared" si="74"/>
        <v>0.22</v>
      </c>
      <c r="F305" s="10">
        <f t="shared" si="74"/>
        <v>-0.03</v>
      </c>
      <c r="G305" s="10">
        <f t="shared" si="74"/>
        <v>-0.78</v>
      </c>
      <c r="H305" s="13">
        <f t="shared" si="74"/>
        <v>-0.73</v>
      </c>
      <c r="I305" s="10">
        <f t="shared" si="74"/>
        <v>1.15</v>
      </c>
      <c r="J305" s="10">
        <f t="shared" si="74"/>
        <v>-0.75</v>
      </c>
    </row>
    <row r="306" spans="1:10" ht="12.75" customHeight="1">
      <c r="A306" s="16" t="s">
        <v>362</v>
      </c>
      <c r="B306" s="16" t="s">
        <v>363</v>
      </c>
      <c r="C306" s="9" t="s">
        <v>364</v>
      </c>
      <c r="D306" s="10">
        <v>-0.14</v>
      </c>
      <c r="E306" s="10">
        <v>0.22</v>
      </c>
      <c r="F306" s="10">
        <v>-0.03</v>
      </c>
      <c r="G306" s="10">
        <v>-0.78</v>
      </c>
      <c r="H306" s="11">
        <f>SUM(D306:G306)</f>
        <v>-0.73</v>
      </c>
      <c r="I306" s="10">
        <v>1.15</v>
      </c>
      <c r="J306" s="10">
        <v>-0.75</v>
      </c>
    </row>
    <row r="307" spans="1:10" ht="12.75" customHeight="1">
      <c r="A307" s="25" t="s">
        <v>365</v>
      </c>
      <c r="B307" s="16" t="s">
        <v>366</v>
      </c>
      <c r="C307" s="9" t="s">
        <v>367</v>
      </c>
      <c r="D307" s="10">
        <f aca="true" t="shared" si="75" ref="D307:J307">D308+D310</f>
        <v>-1.86</v>
      </c>
      <c r="E307" s="10">
        <f t="shared" si="75"/>
        <v>0.14</v>
      </c>
      <c r="F307" s="10">
        <f t="shared" si="75"/>
        <v>-0.12</v>
      </c>
      <c r="G307" s="10">
        <f t="shared" si="75"/>
        <v>-0.86</v>
      </c>
      <c r="H307" s="13">
        <f t="shared" si="75"/>
        <v>-2.7</v>
      </c>
      <c r="I307" s="10">
        <f t="shared" si="75"/>
        <v>-0.14</v>
      </c>
      <c r="J307" s="10">
        <f t="shared" si="75"/>
        <v>-0.13</v>
      </c>
    </row>
    <row r="308" spans="1:10" ht="12.75" customHeight="1">
      <c r="A308" s="16" t="s">
        <v>368</v>
      </c>
      <c r="B308" s="16" t="s">
        <v>369</v>
      </c>
      <c r="C308" s="9" t="s">
        <v>370</v>
      </c>
      <c r="D308" s="10">
        <f aca="true" t="shared" si="76" ref="D308:J308">D309</f>
        <v>-0.25</v>
      </c>
      <c r="E308" s="10">
        <f t="shared" si="76"/>
        <v>0.14</v>
      </c>
      <c r="F308" s="10">
        <f t="shared" si="76"/>
        <v>-0.12</v>
      </c>
      <c r="G308" s="10">
        <f t="shared" si="76"/>
        <v>-0.86</v>
      </c>
      <c r="H308" s="13">
        <f t="shared" si="76"/>
        <v>-1.0899999999999999</v>
      </c>
      <c r="I308" s="10">
        <f t="shared" si="76"/>
        <v>-0.14</v>
      </c>
      <c r="J308" s="10">
        <f t="shared" si="76"/>
        <v>-0.13</v>
      </c>
    </row>
    <row r="309" spans="1:10" ht="12.75" customHeight="1">
      <c r="A309" s="16" t="s">
        <v>371</v>
      </c>
      <c r="B309" s="16" t="s">
        <v>372</v>
      </c>
      <c r="C309" s="9" t="s">
        <v>373</v>
      </c>
      <c r="D309" s="10">
        <v>-0.25</v>
      </c>
      <c r="E309" s="10">
        <v>0.14</v>
      </c>
      <c r="F309" s="10">
        <v>-0.12</v>
      </c>
      <c r="G309" s="10">
        <v>-0.86</v>
      </c>
      <c r="H309" s="11">
        <f>SUM(D309:G309)</f>
        <v>-1.0899999999999999</v>
      </c>
      <c r="I309" s="10">
        <v>-0.14</v>
      </c>
      <c r="J309" s="10">
        <v>-0.13</v>
      </c>
    </row>
    <row r="310" spans="1:10" ht="12.75" customHeight="1">
      <c r="A310" s="16" t="s">
        <v>359</v>
      </c>
      <c r="B310" s="16" t="s">
        <v>360</v>
      </c>
      <c r="C310" s="9" t="s">
        <v>361</v>
      </c>
      <c r="D310" s="10">
        <f aca="true" t="shared" si="77" ref="D310:J310">D311</f>
        <v>-1.61</v>
      </c>
      <c r="E310" s="10">
        <f t="shared" si="77"/>
        <v>0</v>
      </c>
      <c r="F310" s="10">
        <f t="shared" si="77"/>
        <v>0</v>
      </c>
      <c r="G310" s="10">
        <f t="shared" si="77"/>
        <v>0</v>
      </c>
      <c r="H310" s="13">
        <f t="shared" si="77"/>
        <v>-1.61</v>
      </c>
      <c r="I310" s="10">
        <f t="shared" si="77"/>
        <v>0</v>
      </c>
      <c r="J310" s="10">
        <f t="shared" si="77"/>
        <v>0</v>
      </c>
    </row>
    <row r="311" spans="1:10" ht="12.75" customHeight="1">
      <c r="A311" s="16" t="s">
        <v>371</v>
      </c>
      <c r="B311" s="16" t="s">
        <v>372</v>
      </c>
      <c r="C311" s="9" t="s">
        <v>373</v>
      </c>
      <c r="D311" s="10">
        <f aca="true" t="shared" si="78" ref="D311:J311">D313</f>
        <v>-1.61</v>
      </c>
      <c r="E311" s="10">
        <f t="shared" si="78"/>
        <v>0</v>
      </c>
      <c r="F311" s="10">
        <f t="shared" si="78"/>
        <v>0</v>
      </c>
      <c r="G311" s="10">
        <f t="shared" si="78"/>
        <v>0</v>
      </c>
      <c r="H311" s="13">
        <f t="shared" si="78"/>
        <v>-1.61</v>
      </c>
      <c r="I311" s="10">
        <f t="shared" si="78"/>
        <v>0</v>
      </c>
      <c r="J311" s="10">
        <f t="shared" si="78"/>
        <v>0</v>
      </c>
    </row>
    <row r="312" spans="1:10" ht="13.5" customHeight="1">
      <c r="A312" s="16" t="s">
        <v>362</v>
      </c>
      <c r="B312" s="16" t="s">
        <v>363</v>
      </c>
      <c r="C312" s="9" t="s">
        <v>364</v>
      </c>
      <c r="D312" s="10">
        <f aca="true" t="shared" si="79" ref="D312:J312">D313</f>
        <v>-1.61</v>
      </c>
      <c r="E312" s="10">
        <f t="shared" si="79"/>
        <v>0</v>
      </c>
      <c r="F312" s="10">
        <f t="shared" si="79"/>
        <v>0</v>
      </c>
      <c r="G312" s="10">
        <f t="shared" si="79"/>
        <v>0</v>
      </c>
      <c r="H312" s="13">
        <f t="shared" si="79"/>
        <v>-1.61</v>
      </c>
      <c r="I312" s="10">
        <f t="shared" si="79"/>
        <v>0</v>
      </c>
      <c r="J312" s="10">
        <f t="shared" si="79"/>
        <v>0</v>
      </c>
    </row>
    <row r="313" spans="1:10" ht="12.75" customHeight="1">
      <c r="A313" s="16" t="s">
        <v>374</v>
      </c>
      <c r="B313" s="16" t="s">
        <v>375</v>
      </c>
      <c r="C313" s="9" t="s">
        <v>376</v>
      </c>
      <c r="D313" s="10">
        <v>-1.61</v>
      </c>
      <c r="E313" s="10">
        <v>0</v>
      </c>
      <c r="F313" s="10">
        <v>0</v>
      </c>
      <c r="G313" s="10">
        <v>0</v>
      </c>
      <c r="H313" s="11">
        <f>SUM(D313:G313)</f>
        <v>-1.61</v>
      </c>
      <c r="I313" s="10"/>
      <c r="J313" s="10"/>
    </row>
    <row r="314" spans="1:10" ht="12.75" customHeight="1">
      <c r="A314" s="23" t="s">
        <v>348</v>
      </c>
      <c r="B314" s="23" t="s">
        <v>349</v>
      </c>
      <c r="C314" s="9" t="s">
        <v>350</v>
      </c>
      <c r="D314" s="10">
        <f aca="true" t="shared" si="80" ref="D314:J314">D315+D319</f>
        <v>3.19</v>
      </c>
      <c r="E314" s="10">
        <f t="shared" si="80"/>
        <v>4.29</v>
      </c>
      <c r="F314" s="10">
        <f t="shared" si="80"/>
        <v>0.77</v>
      </c>
      <c r="G314" s="10">
        <f t="shared" si="80"/>
        <v>2.06</v>
      </c>
      <c r="H314" s="13">
        <f t="shared" si="80"/>
        <v>10.31</v>
      </c>
      <c r="I314" s="10">
        <f t="shared" si="80"/>
        <v>1.8599999999999999</v>
      </c>
      <c r="J314" s="10">
        <f t="shared" si="80"/>
        <v>3.16</v>
      </c>
    </row>
    <row r="315" spans="1:10" ht="12.75" customHeight="1">
      <c r="A315" s="16" t="s">
        <v>330</v>
      </c>
      <c r="B315" s="16" t="s">
        <v>331</v>
      </c>
      <c r="C315" s="9" t="s">
        <v>332</v>
      </c>
      <c r="D315" s="10">
        <f>D316+D317</f>
        <v>3.19</v>
      </c>
      <c r="E315" s="10">
        <f aca="true" t="shared" si="81" ref="E315:J315">E316+E317</f>
        <v>4.29</v>
      </c>
      <c r="F315" s="10">
        <f t="shared" si="81"/>
        <v>0.77</v>
      </c>
      <c r="G315" s="10">
        <f t="shared" si="81"/>
        <v>2.06</v>
      </c>
      <c r="H315" s="13">
        <f t="shared" si="81"/>
        <v>10.31</v>
      </c>
      <c r="I315" s="10">
        <f t="shared" si="81"/>
        <v>1.9</v>
      </c>
      <c r="J315" s="10">
        <f t="shared" si="81"/>
        <v>3.16</v>
      </c>
    </row>
    <row r="316" spans="1:10" ht="12.75" customHeight="1">
      <c r="A316" s="16" t="s">
        <v>368</v>
      </c>
      <c r="B316" s="16" t="s">
        <v>369</v>
      </c>
      <c r="C316" s="9" t="s">
        <v>370</v>
      </c>
      <c r="D316" s="10">
        <v>3.09</v>
      </c>
      <c r="E316" s="10">
        <v>4.29</v>
      </c>
      <c r="F316" s="10">
        <v>-0.06</v>
      </c>
      <c r="G316" s="10">
        <v>0</v>
      </c>
      <c r="H316" s="11">
        <f>SUM(D316:G316)</f>
        <v>7.32</v>
      </c>
      <c r="I316" s="10">
        <v>1.96</v>
      </c>
      <c r="J316" s="10">
        <v>3.0300000000000002</v>
      </c>
    </row>
    <row r="317" spans="1:10" ht="12.75" customHeight="1">
      <c r="A317" s="16" t="s">
        <v>359</v>
      </c>
      <c r="B317" s="16" t="s">
        <v>360</v>
      </c>
      <c r="C317" s="9" t="s">
        <v>361</v>
      </c>
      <c r="D317" s="10">
        <f>D318</f>
        <v>0.1</v>
      </c>
      <c r="E317" s="10">
        <f aca="true" t="shared" si="82" ref="E317:J317">E318</f>
        <v>0</v>
      </c>
      <c r="F317" s="10">
        <f t="shared" si="82"/>
        <v>0.83</v>
      </c>
      <c r="G317" s="10">
        <f t="shared" si="82"/>
        <v>2.06</v>
      </c>
      <c r="H317" s="13">
        <f t="shared" si="82"/>
        <v>2.99</v>
      </c>
      <c r="I317" s="10">
        <f t="shared" si="82"/>
        <v>-0.06</v>
      </c>
      <c r="J317" s="10">
        <f t="shared" si="82"/>
        <v>0.13</v>
      </c>
    </row>
    <row r="318" spans="1:10" ht="12.75" customHeight="1">
      <c r="A318" s="16" t="s">
        <v>362</v>
      </c>
      <c r="B318" s="16" t="s">
        <v>363</v>
      </c>
      <c r="C318" s="9" t="s">
        <v>364</v>
      </c>
      <c r="D318" s="10">
        <v>0.1</v>
      </c>
      <c r="E318" s="10">
        <v>0</v>
      </c>
      <c r="F318" s="10">
        <v>0.83</v>
      </c>
      <c r="G318" s="10">
        <v>2.06</v>
      </c>
      <c r="H318" s="11">
        <f>SUM(D318:G318)</f>
        <v>2.99</v>
      </c>
      <c r="I318" s="10">
        <v>-0.06</v>
      </c>
      <c r="J318" s="10">
        <v>0.13</v>
      </c>
    </row>
    <row r="319" spans="1:10" ht="12.75" customHeight="1">
      <c r="A319" s="25" t="s">
        <v>377</v>
      </c>
      <c r="B319" s="16" t="s">
        <v>366</v>
      </c>
      <c r="C319" s="9" t="s">
        <v>367</v>
      </c>
      <c r="D319" s="10">
        <f>D320</f>
        <v>0</v>
      </c>
      <c r="E319" s="10">
        <f aca="true" t="shared" si="83" ref="E319:J320">E320</f>
        <v>0</v>
      </c>
      <c r="F319" s="10">
        <f t="shared" si="83"/>
        <v>0</v>
      </c>
      <c r="G319" s="10">
        <f t="shared" si="83"/>
        <v>0</v>
      </c>
      <c r="H319" s="13">
        <f t="shared" si="83"/>
        <v>0</v>
      </c>
      <c r="I319" s="10">
        <f t="shared" si="83"/>
        <v>-0.04</v>
      </c>
      <c r="J319" s="10">
        <f t="shared" si="83"/>
        <v>0</v>
      </c>
    </row>
    <row r="320" spans="1:10" ht="12.75" customHeight="1">
      <c r="A320" s="16" t="s">
        <v>359</v>
      </c>
      <c r="B320" s="16" t="s">
        <v>360</v>
      </c>
      <c r="C320" s="9" t="s">
        <v>361</v>
      </c>
      <c r="D320" s="10">
        <f>D321</f>
        <v>0</v>
      </c>
      <c r="E320" s="10">
        <f t="shared" si="83"/>
        <v>0</v>
      </c>
      <c r="F320" s="10">
        <f t="shared" si="83"/>
        <v>0</v>
      </c>
      <c r="G320" s="10">
        <f t="shared" si="83"/>
        <v>0</v>
      </c>
      <c r="H320" s="13">
        <f t="shared" si="83"/>
        <v>0</v>
      </c>
      <c r="I320" s="10">
        <f t="shared" si="83"/>
        <v>-0.04</v>
      </c>
      <c r="J320" s="10">
        <f t="shared" si="83"/>
        <v>0</v>
      </c>
    </row>
    <row r="321" spans="1:10" ht="12.75" customHeight="1">
      <c r="A321" s="25" t="s">
        <v>362</v>
      </c>
      <c r="B321" s="16" t="s">
        <v>363</v>
      </c>
      <c r="C321" s="9" t="s">
        <v>364</v>
      </c>
      <c r="D321" s="10"/>
      <c r="E321" s="10"/>
      <c r="F321" s="10"/>
      <c r="G321" s="10"/>
      <c r="H321" s="26"/>
      <c r="I321" s="10">
        <v>-0.04</v>
      </c>
      <c r="J321" s="10"/>
    </row>
    <row r="322" spans="1:10" ht="12.75" customHeight="1">
      <c r="A322" s="18" t="s">
        <v>378</v>
      </c>
      <c r="B322" s="18" t="s">
        <v>379</v>
      </c>
      <c r="C322" s="6" t="s">
        <v>380</v>
      </c>
      <c r="D322" s="7">
        <f aca="true" t="shared" si="84" ref="D322:J323">D324-D326</f>
        <v>-0.19</v>
      </c>
      <c r="E322" s="7">
        <f t="shared" si="84"/>
        <v>0.11</v>
      </c>
      <c r="F322" s="7">
        <f t="shared" si="84"/>
        <v>-0.28</v>
      </c>
      <c r="G322" s="7">
        <f t="shared" si="84"/>
        <v>-0.25</v>
      </c>
      <c r="H322" s="8">
        <f t="shared" si="84"/>
        <v>-0.61</v>
      </c>
      <c r="I322" s="7">
        <f t="shared" si="84"/>
        <v>-0.07</v>
      </c>
      <c r="J322" s="7">
        <f t="shared" si="84"/>
        <v>-0.15</v>
      </c>
    </row>
    <row r="323" spans="1:10" ht="12.75" customHeight="1">
      <c r="A323" s="16" t="s">
        <v>381</v>
      </c>
      <c r="B323" s="16" t="s">
        <v>382</v>
      </c>
      <c r="C323" s="9" t="s">
        <v>383</v>
      </c>
      <c r="D323" s="10">
        <f t="shared" si="84"/>
        <v>-0.19</v>
      </c>
      <c r="E323" s="10">
        <f t="shared" si="84"/>
        <v>0.11</v>
      </c>
      <c r="F323" s="10">
        <f t="shared" si="84"/>
        <v>-0.28</v>
      </c>
      <c r="G323" s="10">
        <f t="shared" si="84"/>
        <v>-0.25</v>
      </c>
      <c r="H323" s="13">
        <f t="shared" si="84"/>
        <v>-0.61</v>
      </c>
      <c r="I323" s="10">
        <f t="shared" si="84"/>
        <v>-0.07</v>
      </c>
      <c r="J323" s="10">
        <f t="shared" si="84"/>
        <v>-0.15</v>
      </c>
    </row>
    <row r="324" spans="1:10" ht="12.75" customHeight="1">
      <c r="A324" s="23" t="s">
        <v>327</v>
      </c>
      <c r="B324" s="23" t="s">
        <v>328</v>
      </c>
      <c r="C324" s="9" t="s">
        <v>329</v>
      </c>
      <c r="D324" s="10">
        <f>D325</f>
        <v>0</v>
      </c>
      <c r="E324" s="10">
        <f aca="true" t="shared" si="85" ref="E324:J324">E325</f>
        <v>0.11</v>
      </c>
      <c r="F324" s="10">
        <f t="shared" si="85"/>
        <v>0</v>
      </c>
      <c r="G324" s="10">
        <f t="shared" si="85"/>
        <v>0</v>
      </c>
      <c r="H324" s="13">
        <f t="shared" si="85"/>
        <v>0.11</v>
      </c>
      <c r="I324" s="10">
        <f t="shared" si="85"/>
        <v>0</v>
      </c>
      <c r="J324" s="10">
        <f t="shared" si="85"/>
        <v>0</v>
      </c>
    </row>
    <row r="325" spans="1:10" ht="12.75" customHeight="1">
      <c r="A325" s="16" t="s">
        <v>384</v>
      </c>
      <c r="B325" s="16" t="s">
        <v>385</v>
      </c>
      <c r="C325" s="9" t="s">
        <v>386</v>
      </c>
      <c r="D325" s="10">
        <v>0</v>
      </c>
      <c r="E325" s="10">
        <v>0.11</v>
      </c>
      <c r="F325" s="10">
        <v>0</v>
      </c>
      <c r="G325" s="10">
        <v>0</v>
      </c>
      <c r="H325" s="11">
        <f>SUM(D325:G325)</f>
        <v>0.11</v>
      </c>
      <c r="I325" s="10"/>
      <c r="J325" s="10"/>
    </row>
    <row r="326" spans="1:10" ht="12.75" customHeight="1">
      <c r="A326" s="23" t="s">
        <v>348</v>
      </c>
      <c r="B326" s="23" t="s">
        <v>349</v>
      </c>
      <c r="C326" s="9" t="s">
        <v>350</v>
      </c>
      <c r="D326" s="10">
        <f>D327</f>
        <v>0.19</v>
      </c>
      <c r="E326" s="10">
        <f aca="true" t="shared" si="86" ref="E326:J326">E327</f>
        <v>0</v>
      </c>
      <c r="F326" s="10">
        <f t="shared" si="86"/>
        <v>0.28</v>
      </c>
      <c r="G326" s="10">
        <f t="shared" si="86"/>
        <v>0.25</v>
      </c>
      <c r="H326" s="13">
        <f t="shared" si="86"/>
        <v>0.72</v>
      </c>
      <c r="I326" s="10">
        <f t="shared" si="86"/>
        <v>0.07</v>
      </c>
      <c r="J326" s="10">
        <f t="shared" si="86"/>
        <v>0.15</v>
      </c>
    </row>
    <row r="327" spans="1:10" ht="12.75" customHeight="1">
      <c r="A327" s="16" t="s">
        <v>384</v>
      </c>
      <c r="B327" s="16" t="s">
        <v>387</v>
      </c>
      <c r="C327" s="9" t="s">
        <v>386</v>
      </c>
      <c r="D327" s="10">
        <v>0.19</v>
      </c>
      <c r="E327" s="10">
        <v>0</v>
      </c>
      <c r="F327" s="10">
        <v>0.28</v>
      </c>
      <c r="G327" s="10">
        <v>0.25</v>
      </c>
      <c r="H327" s="11">
        <f>SUM(D327:G327)</f>
        <v>0.72</v>
      </c>
      <c r="I327" s="10">
        <v>0.07</v>
      </c>
      <c r="J327" s="10">
        <v>0.15</v>
      </c>
    </row>
    <row r="328" spans="1:10" ht="12.75" customHeight="1">
      <c r="A328" s="18" t="s">
        <v>388</v>
      </c>
      <c r="B328" s="18" t="s">
        <v>389</v>
      </c>
      <c r="C328" s="6" t="s">
        <v>390</v>
      </c>
      <c r="D328" s="7">
        <f>D329-D330</f>
        <v>49.410000000000004</v>
      </c>
      <c r="E328" s="7">
        <f>E329-E330</f>
        <v>-14.570000000000022</v>
      </c>
      <c r="F328" s="7">
        <f>F329-F330</f>
        <v>14.71999999999997</v>
      </c>
      <c r="G328" s="7">
        <f>G329-G330</f>
        <v>254.01999999999992</v>
      </c>
      <c r="H328" s="8">
        <f>H329-H330</f>
        <v>303.5799999999999</v>
      </c>
      <c r="I328" s="7">
        <f>I329-I330</f>
        <v>269.2</v>
      </c>
      <c r="J328" s="7">
        <f>J329-J330</f>
        <v>-63.09</v>
      </c>
    </row>
    <row r="329" spans="1:10" ht="12.75" customHeight="1">
      <c r="A329" s="23" t="s">
        <v>327</v>
      </c>
      <c r="B329" s="23" t="s">
        <v>328</v>
      </c>
      <c r="C329" s="9" t="s">
        <v>329</v>
      </c>
      <c r="D329" s="10">
        <f>D332+D343+D370+D385</f>
        <v>109.11999999999999</v>
      </c>
      <c r="E329" s="10">
        <f aca="true" t="shared" si="87" ref="E329:J329">E332+E343+E370+E385</f>
        <v>76.01999999999998</v>
      </c>
      <c r="F329" s="10">
        <f t="shared" si="87"/>
        <v>162.76999999999998</v>
      </c>
      <c r="G329" s="10">
        <f t="shared" si="87"/>
        <v>-9.450000000000045</v>
      </c>
      <c r="H329" s="13">
        <f t="shared" si="87"/>
        <v>338.4599999999999</v>
      </c>
      <c r="I329" s="10">
        <f t="shared" si="87"/>
        <v>228.6</v>
      </c>
      <c r="J329" s="10">
        <f t="shared" si="87"/>
        <v>-57.98</v>
      </c>
    </row>
    <row r="330" spans="1:10" ht="12.75" customHeight="1">
      <c r="A330" s="23" t="s">
        <v>348</v>
      </c>
      <c r="B330" s="23" t="s">
        <v>349</v>
      </c>
      <c r="C330" s="9" t="s">
        <v>350</v>
      </c>
      <c r="D330" s="10">
        <f>D339+D353+D377+D392</f>
        <v>59.70999999999999</v>
      </c>
      <c r="E330" s="10">
        <f aca="true" t="shared" si="88" ref="E330:J330">E339+E353+E377+E392</f>
        <v>90.59</v>
      </c>
      <c r="F330" s="10">
        <f t="shared" si="88"/>
        <v>148.05</v>
      </c>
      <c r="G330" s="10">
        <f t="shared" si="88"/>
        <v>-263.46999999999997</v>
      </c>
      <c r="H330" s="13">
        <f t="shared" si="88"/>
        <v>34.88000000000002</v>
      </c>
      <c r="I330" s="10">
        <f t="shared" si="88"/>
        <v>-40.599999999999994</v>
      </c>
      <c r="J330" s="10">
        <f t="shared" si="88"/>
        <v>5.1100000000000065</v>
      </c>
    </row>
    <row r="331" spans="1:10" ht="12.75" customHeight="1">
      <c r="A331" s="23" t="s">
        <v>391</v>
      </c>
      <c r="B331" s="23" t="s">
        <v>392</v>
      </c>
      <c r="C331" s="9" t="s">
        <v>393</v>
      </c>
      <c r="D331" s="10">
        <f aca="true" t="shared" si="89" ref="D331:J331">D332-D339</f>
        <v>29.25</v>
      </c>
      <c r="E331" s="10">
        <f t="shared" si="89"/>
        <v>48.53999999999999</v>
      </c>
      <c r="F331" s="10">
        <f t="shared" si="89"/>
        <v>32.400000000000006</v>
      </c>
      <c r="G331" s="10">
        <f t="shared" si="89"/>
        <v>76.72999999999996</v>
      </c>
      <c r="H331" s="13">
        <f t="shared" si="89"/>
        <v>186.91999999999996</v>
      </c>
      <c r="I331" s="10">
        <f t="shared" si="89"/>
        <v>258.99</v>
      </c>
      <c r="J331" s="10">
        <f t="shared" si="89"/>
        <v>-47.650000000000006</v>
      </c>
    </row>
    <row r="332" spans="1:10" ht="12.75" customHeight="1">
      <c r="A332" s="23" t="s">
        <v>394</v>
      </c>
      <c r="B332" s="23" t="s">
        <v>395</v>
      </c>
      <c r="C332" s="9" t="s">
        <v>396</v>
      </c>
      <c r="D332" s="10">
        <f>D333+D335</f>
        <v>105.99</v>
      </c>
      <c r="E332" s="10">
        <f aca="true" t="shared" si="90" ref="E332:J332">E333+E335</f>
        <v>85.19999999999999</v>
      </c>
      <c r="F332" s="10">
        <f t="shared" si="90"/>
        <v>183.4</v>
      </c>
      <c r="G332" s="10">
        <f t="shared" si="90"/>
        <v>-295.55</v>
      </c>
      <c r="H332" s="13">
        <f t="shared" si="90"/>
        <v>79.03999999999996</v>
      </c>
      <c r="I332" s="10">
        <f t="shared" si="90"/>
        <v>216.78</v>
      </c>
      <c r="J332" s="10">
        <f t="shared" si="90"/>
        <v>-65.92</v>
      </c>
    </row>
    <row r="333" spans="1:10" ht="12.75" customHeight="1">
      <c r="A333" s="16" t="s">
        <v>368</v>
      </c>
      <c r="B333" s="16" t="s">
        <v>369</v>
      </c>
      <c r="C333" s="9" t="s">
        <v>370</v>
      </c>
      <c r="D333" s="10">
        <f>D334</f>
        <v>105.27</v>
      </c>
      <c r="E333" s="10">
        <f aca="true" t="shared" si="91" ref="E333:J333">E334</f>
        <v>34.76</v>
      </c>
      <c r="F333" s="10">
        <f t="shared" si="91"/>
        <v>121.88</v>
      </c>
      <c r="G333" s="10">
        <f t="shared" si="91"/>
        <v>-441.56</v>
      </c>
      <c r="H333" s="13">
        <f t="shared" si="91"/>
        <v>-179.65000000000003</v>
      </c>
      <c r="I333" s="10">
        <f t="shared" si="91"/>
        <v>123.25</v>
      </c>
      <c r="J333" s="10">
        <f t="shared" si="91"/>
        <v>-61.17</v>
      </c>
    </row>
    <row r="334" spans="1:10" ht="12.75" customHeight="1">
      <c r="A334" s="16" t="s">
        <v>397</v>
      </c>
      <c r="B334" s="16" t="s">
        <v>398</v>
      </c>
      <c r="C334" s="9" t="s">
        <v>399</v>
      </c>
      <c r="D334" s="10">
        <v>105.27</v>
      </c>
      <c r="E334" s="10">
        <v>34.76</v>
      </c>
      <c r="F334" s="10">
        <v>121.88</v>
      </c>
      <c r="G334" s="10">
        <v>-441.56</v>
      </c>
      <c r="H334" s="11">
        <f>SUM(D334:G334)</f>
        <v>-179.65000000000003</v>
      </c>
      <c r="I334" s="10">
        <v>123.25</v>
      </c>
      <c r="J334" s="10">
        <v>-61.17</v>
      </c>
    </row>
    <row r="335" spans="1:10" ht="12.75" customHeight="1">
      <c r="A335" s="16" t="s">
        <v>359</v>
      </c>
      <c r="B335" s="16" t="s">
        <v>360</v>
      </c>
      <c r="C335" s="9" t="s">
        <v>361</v>
      </c>
      <c r="D335" s="10">
        <f>D336</f>
        <v>0.7200000000000024</v>
      </c>
      <c r="E335" s="10">
        <f aca="true" t="shared" si="92" ref="E335:J335">E336</f>
        <v>50.44</v>
      </c>
      <c r="F335" s="10">
        <f t="shared" si="92"/>
        <v>61.52</v>
      </c>
      <c r="G335" s="10">
        <f t="shared" si="92"/>
        <v>146.01</v>
      </c>
      <c r="H335" s="13">
        <f t="shared" si="92"/>
        <v>258.69</v>
      </c>
      <c r="I335" s="10">
        <f t="shared" si="92"/>
        <v>93.53</v>
      </c>
      <c r="J335" s="10">
        <f t="shared" si="92"/>
        <v>-4.75</v>
      </c>
    </row>
    <row r="336" spans="1:10" ht="12.75" customHeight="1">
      <c r="A336" s="16" t="s">
        <v>397</v>
      </c>
      <c r="B336" s="16" t="s">
        <v>400</v>
      </c>
      <c r="C336" s="9" t="s">
        <v>399</v>
      </c>
      <c r="D336" s="10">
        <f>D338</f>
        <v>0.7200000000000024</v>
      </c>
      <c r="E336" s="10">
        <f aca="true" t="shared" si="93" ref="E336:J336">E338</f>
        <v>50.44</v>
      </c>
      <c r="F336" s="10">
        <f t="shared" si="93"/>
        <v>61.52</v>
      </c>
      <c r="G336" s="10">
        <f t="shared" si="93"/>
        <v>146.01</v>
      </c>
      <c r="H336" s="13">
        <f t="shared" si="93"/>
        <v>258.69</v>
      </c>
      <c r="I336" s="10">
        <f t="shared" si="93"/>
        <v>93.53</v>
      </c>
      <c r="J336" s="10">
        <f t="shared" si="93"/>
        <v>-4.75</v>
      </c>
    </row>
    <row r="337" spans="1:10" ht="12">
      <c r="A337" s="16" t="s">
        <v>401</v>
      </c>
      <c r="B337" s="16" t="s">
        <v>402</v>
      </c>
      <c r="C337" s="9" t="s">
        <v>364</v>
      </c>
      <c r="D337" s="10">
        <f>D338</f>
        <v>0.7200000000000024</v>
      </c>
      <c r="E337" s="10">
        <f aca="true" t="shared" si="94" ref="E337:J337">E338</f>
        <v>50.44</v>
      </c>
      <c r="F337" s="10">
        <f t="shared" si="94"/>
        <v>61.52</v>
      </c>
      <c r="G337" s="10">
        <f t="shared" si="94"/>
        <v>146.01</v>
      </c>
      <c r="H337" s="13">
        <f t="shared" si="94"/>
        <v>258.69</v>
      </c>
      <c r="I337" s="10">
        <f t="shared" si="94"/>
        <v>93.53</v>
      </c>
      <c r="J337" s="10">
        <f t="shared" si="94"/>
        <v>-4.75</v>
      </c>
    </row>
    <row r="338" spans="1:10" ht="12.75" customHeight="1">
      <c r="A338" s="16" t="s">
        <v>403</v>
      </c>
      <c r="B338" s="16" t="s">
        <v>404</v>
      </c>
      <c r="C338" s="9" t="s">
        <v>405</v>
      </c>
      <c r="D338" s="10">
        <v>0.7200000000000024</v>
      </c>
      <c r="E338" s="10">
        <v>50.44</v>
      </c>
      <c r="F338" s="10">
        <v>61.52</v>
      </c>
      <c r="G338" s="10">
        <v>146.01</v>
      </c>
      <c r="H338" s="11">
        <f>SUM(D338:G338)</f>
        <v>258.69</v>
      </c>
      <c r="I338" s="10">
        <v>93.53</v>
      </c>
      <c r="J338" s="10">
        <v>-4.75</v>
      </c>
    </row>
    <row r="339" spans="1:10" ht="12.75" customHeight="1">
      <c r="A339" s="23" t="s">
        <v>406</v>
      </c>
      <c r="B339" s="23" t="s">
        <v>407</v>
      </c>
      <c r="C339" s="9" t="s">
        <v>408</v>
      </c>
      <c r="D339" s="10">
        <f>D340</f>
        <v>76.74</v>
      </c>
      <c r="E339" s="10">
        <f aca="true" t="shared" si="95" ref="E339:J340">E340</f>
        <v>36.66</v>
      </c>
      <c r="F339" s="10">
        <f t="shared" si="95"/>
        <v>151</v>
      </c>
      <c r="G339" s="10">
        <f t="shared" si="95"/>
        <v>-372.28</v>
      </c>
      <c r="H339" s="13">
        <f t="shared" si="95"/>
        <v>-107.88</v>
      </c>
      <c r="I339" s="10">
        <f t="shared" si="95"/>
        <v>-42.21</v>
      </c>
      <c r="J339" s="10">
        <f t="shared" si="95"/>
        <v>-18.27</v>
      </c>
    </row>
    <row r="340" spans="1:10" ht="12.75" customHeight="1">
      <c r="A340" s="16" t="s">
        <v>368</v>
      </c>
      <c r="B340" s="16" t="s">
        <v>409</v>
      </c>
      <c r="C340" s="9" t="s">
        <v>370</v>
      </c>
      <c r="D340" s="10">
        <f>D341</f>
        <v>76.74</v>
      </c>
      <c r="E340" s="10">
        <f t="shared" si="95"/>
        <v>36.66</v>
      </c>
      <c r="F340" s="10">
        <f t="shared" si="95"/>
        <v>151</v>
      </c>
      <c r="G340" s="10">
        <f t="shared" si="95"/>
        <v>-372.28</v>
      </c>
      <c r="H340" s="13">
        <f t="shared" si="95"/>
        <v>-107.88</v>
      </c>
      <c r="I340" s="10">
        <f t="shared" si="95"/>
        <v>-42.21</v>
      </c>
      <c r="J340" s="10">
        <f t="shared" si="95"/>
        <v>-18.27</v>
      </c>
    </row>
    <row r="341" spans="1:10" ht="12.75" customHeight="1">
      <c r="A341" s="16" t="s">
        <v>410</v>
      </c>
      <c r="B341" s="16" t="s">
        <v>400</v>
      </c>
      <c r="C341" s="9" t="s">
        <v>399</v>
      </c>
      <c r="D341" s="10">
        <v>76.74</v>
      </c>
      <c r="E341" s="10">
        <v>36.66</v>
      </c>
      <c r="F341" s="10">
        <v>151</v>
      </c>
      <c r="G341" s="10">
        <v>-372.28</v>
      </c>
      <c r="H341" s="11">
        <f>SUM(D341:G341)</f>
        <v>-107.88</v>
      </c>
      <c r="I341" s="10">
        <v>-42.21</v>
      </c>
      <c r="J341" s="10">
        <v>-18.27</v>
      </c>
    </row>
    <row r="342" spans="1:10" ht="12.75" customHeight="1">
      <c r="A342" s="23" t="s">
        <v>411</v>
      </c>
      <c r="B342" s="23" t="s">
        <v>412</v>
      </c>
      <c r="C342" s="9" t="s">
        <v>413</v>
      </c>
      <c r="D342" s="10">
        <f aca="true" t="shared" si="96" ref="D342:J342">D343-D353</f>
        <v>1.850000000000006</v>
      </c>
      <c r="E342" s="10">
        <f t="shared" si="96"/>
        <v>1.9299999999999922</v>
      </c>
      <c r="F342" s="10">
        <f t="shared" si="96"/>
        <v>54.3</v>
      </c>
      <c r="G342" s="10">
        <f t="shared" si="96"/>
        <v>-51.290000000000006</v>
      </c>
      <c r="H342" s="13">
        <f t="shared" si="96"/>
        <v>6.789999999999999</v>
      </c>
      <c r="I342" s="10">
        <f t="shared" si="96"/>
        <v>21.819999999999997</v>
      </c>
      <c r="J342" s="10">
        <f t="shared" si="96"/>
        <v>6.459999999999994</v>
      </c>
    </row>
    <row r="343" spans="1:10" ht="12.75" customHeight="1">
      <c r="A343" s="23" t="s">
        <v>394</v>
      </c>
      <c r="B343" s="23" t="s">
        <v>395</v>
      </c>
      <c r="C343" s="9" t="s">
        <v>396</v>
      </c>
      <c r="D343" s="10">
        <f>D344+D347</f>
        <v>-0.03</v>
      </c>
      <c r="E343" s="10">
        <f aca="true" t="shared" si="97" ref="E343:J343">E344+E347</f>
        <v>-2.18</v>
      </c>
      <c r="F343" s="10">
        <f t="shared" si="97"/>
        <v>1.9799999999999998</v>
      </c>
      <c r="G343" s="10">
        <f t="shared" si="97"/>
        <v>29.52</v>
      </c>
      <c r="H343" s="13">
        <f t="shared" si="97"/>
        <v>29.29</v>
      </c>
      <c r="I343" s="10">
        <f t="shared" si="97"/>
        <v>2.7</v>
      </c>
      <c r="J343" s="10">
        <f t="shared" si="97"/>
        <v>-4.41</v>
      </c>
    </row>
    <row r="344" spans="1:10" ht="12.75" customHeight="1">
      <c r="A344" s="16" t="s">
        <v>368</v>
      </c>
      <c r="B344" s="16" t="s">
        <v>409</v>
      </c>
      <c r="C344" s="9" t="s">
        <v>370</v>
      </c>
      <c r="D344" s="10">
        <f>D345+D346</f>
        <v>-0.04</v>
      </c>
      <c r="E344" s="10">
        <f>E345+E346</f>
        <v>2.6</v>
      </c>
      <c r="F344" s="10">
        <f>F345+F346</f>
        <v>1.5399999999999998</v>
      </c>
      <c r="G344" s="10">
        <f>G345+G346</f>
        <v>0.75</v>
      </c>
      <c r="H344" s="13">
        <f>H345+H346</f>
        <v>4.85</v>
      </c>
      <c r="I344" s="10">
        <f>I345+I346</f>
        <v>-0.24</v>
      </c>
      <c r="J344" s="10">
        <f>J345+J346</f>
        <v>-0.33</v>
      </c>
    </row>
    <row r="345" spans="1:10" ht="12.75" customHeight="1">
      <c r="A345" s="16" t="s">
        <v>410</v>
      </c>
      <c r="B345" s="16" t="s">
        <v>400</v>
      </c>
      <c r="C345" s="9" t="s">
        <v>399</v>
      </c>
      <c r="D345" s="10">
        <v>0</v>
      </c>
      <c r="E345" s="10">
        <v>0</v>
      </c>
      <c r="F345" s="10">
        <v>0.44999999999999996</v>
      </c>
      <c r="G345" s="10">
        <v>-0.22</v>
      </c>
      <c r="H345" s="11">
        <f>SUM(D345:G345)</f>
        <v>0.22999999999999995</v>
      </c>
      <c r="I345" s="10">
        <v>-0.22999999999999998</v>
      </c>
      <c r="J345" s="10">
        <v>0</v>
      </c>
    </row>
    <row r="346" spans="1:10" ht="12.75" customHeight="1">
      <c r="A346" s="16" t="s">
        <v>371</v>
      </c>
      <c r="B346" s="16" t="s">
        <v>372</v>
      </c>
      <c r="C346" s="9" t="s">
        <v>373</v>
      </c>
      <c r="D346" s="10">
        <v>-0.04</v>
      </c>
      <c r="E346" s="10">
        <v>2.6</v>
      </c>
      <c r="F346" s="10">
        <v>1.0899999999999999</v>
      </c>
      <c r="G346" s="10">
        <v>0.97</v>
      </c>
      <c r="H346" s="11">
        <f>SUM(D346:G346)</f>
        <v>4.62</v>
      </c>
      <c r="I346" s="10">
        <v>-0.010000000000000009</v>
      </c>
      <c r="J346" s="10">
        <v>-0.33</v>
      </c>
    </row>
    <row r="347" spans="1:10" ht="12.75" customHeight="1">
      <c r="A347" s="16" t="s">
        <v>359</v>
      </c>
      <c r="B347" s="16" t="s">
        <v>360</v>
      </c>
      <c r="C347" s="9" t="s">
        <v>361</v>
      </c>
      <c r="D347" s="10">
        <f>D349+D348</f>
        <v>0.01</v>
      </c>
      <c r="E347" s="10">
        <f>E349+E348</f>
        <v>-4.78</v>
      </c>
      <c r="F347" s="10">
        <f>F349+F348</f>
        <v>0.44</v>
      </c>
      <c r="G347" s="10">
        <f>G349+G348</f>
        <v>28.77</v>
      </c>
      <c r="H347" s="13">
        <f>H349+H348</f>
        <v>24.44</v>
      </c>
      <c r="I347" s="10">
        <f>I349+I348</f>
        <v>2.94</v>
      </c>
      <c r="J347" s="10">
        <f>J349+J348</f>
        <v>-4.08</v>
      </c>
    </row>
    <row r="348" spans="1:10" ht="12.75" customHeight="1">
      <c r="A348" s="16" t="s">
        <v>410</v>
      </c>
      <c r="B348" s="16" t="s">
        <v>400</v>
      </c>
      <c r="C348" s="9" t="s">
        <v>399</v>
      </c>
      <c r="D348" s="10">
        <f>D351</f>
        <v>0.01</v>
      </c>
      <c r="E348" s="10">
        <f aca="true" t="shared" si="98" ref="E348:J349">E351</f>
        <v>-0.05</v>
      </c>
      <c r="F348" s="10">
        <f t="shared" si="98"/>
        <v>0</v>
      </c>
      <c r="G348" s="10">
        <f t="shared" si="98"/>
        <v>0</v>
      </c>
      <c r="H348" s="13">
        <f t="shared" si="98"/>
        <v>-0.04</v>
      </c>
      <c r="I348" s="10">
        <f t="shared" si="98"/>
        <v>-0.03</v>
      </c>
      <c r="J348" s="10">
        <f t="shared" si="98"/>
        <v>-0.53</v>
      </c>
    </row>
    <row r="349" spans="1:10" ht="12.75" customHeight="1">
      <c r="A349" s="16" t="s">
        <v>371</v>
      </c>
      <c r="B349" s="16" t="s">
        <v>372</v>
      </c>
      <c r="C349" s="9" t="s">
        <v>373</v>
      </c>
      <c r="D349" s="10">
        <f>D352</f>
        <v>0</v>
      </c>
      <c r="E349" s="10">
        <f t="shared" si="98"/>
        <v>-4.73</v>
      </c>
      <c r="F349" s="10">
        <f t="shared" si="98"/>
        <v>0.44</v>
      </c>
      <c r="G349" s="10">
        <f t="shared" si="98"/>
        <v>28.77</v>
      </c>
      <c r="H349" s="13">
        <f t="shared" si="98"/>
        <v>24.48</v>
      </c>
      <c r="I349" s="10">
        <f t="shared" si="98"/>
        <v>2.9699999999999998</v>
      </c>
      <c r="J349" s="10">
        <f t="shared" si="98"/>
        <v>-3.5500000000000003</v>
      </c>
    </row>
    <row r="350" spans="1:10" ht="12.75" customHeight="1">
      <c r="A350" s="16" t="s">
        <v>362</v>
      </c>
      <c r="B350" s="16" t="s">
        <v>363</v>
      </c>
      <c r="C350" s="9" t="s">
        <v>364</v>
      </c>
      <c r="D350" s="10">
        <f>D351+D352</f>
        <v>0.01</v>
      </c>
      <c r="E350" s="10">
        <f>E351+E352</f>
        <v>-4.78</v>
      </c>
      <c r="F350" s="10">
        <f>F351+F352</f>
        <v>0.44</v>
      </c>
      <c r="G350" s="10">
        <f>G351+G352</f>
        <v>28.77</v>
      </c>
      <c r="H350" s="13">
        <f>H351+H352</f>
        <v>24.44</v>
      </c>
      <c r="I350" s="10">
        <f>I351+I352</f>
        <v>2.94</v>
      </c>
      <c r="J350" s="10">
        <f>J351+J352</f>
        <v>-4.08</v>
      </c>
    </row>
    <row r="351" spans="1:10" ht="12.75" customHeight="1">
      <c r="A351" s="16" t="s">
        <v>403</v>
      </c>
      <c r="B351" s="16" t="s">
        <v>404</v>
      </c>
      <c r="C351" s="9" t="s">
        <v>405</v>
      </c>
      <c r="D351" s="10">
        <v>0.01</v>
      </c>
      <c r="E351" s="10">
        <v>-0.05</v>
      </c>
      <c r="F351" s="10">
        <v>0</v>
      </c>
      <c r="G351" s="10">
        <v>0</v>
      </c>
      <c r="H351" s="11">
        <f>SUM(D351:G351)</f>
        <v>-0.04</v>
      </c>
      <c r="I351" s="10">
        <v>-0.03</v>
      </c>
      <c r="J351" s="10">
        <v>-0.53</v>
      </c>
    </row>
    <row r="352" spans="1:10" ht="12.75" customHeight="1">
      <c r="A352" s="16" t="s">
        <v>414</v>
      </c>
      <c r="B352" s="16" t="s">
        <v>375</v>
      </c>
      <c r="C352" s="9" t="s">
        <v>376</v>
      </c>
      <c r="D352" s="10">
        <v>0</v>
      </c>
      <c r="E352" s="10">
        <v>-4.73</v>
      </c>
      <c r="F352" s="10">
        <v>0.44</v>
      </c>
      <c r="G352" s="10">
        <v>28.77</v>
      </c>
      <c r="H352" s="11">
        <f>SUM(D352:G352)</f>
        <v>24.48</v>
      </c>
      <c r="I352" s="10">
        <v>2.9699999999999998</v>
      </c>
      <c r="J352" s="10">
        <v>-3.5500000000000003</v>
      </c>
    </row>
    <row r="353" spans="1:10" ht="12.75" customHeight="1">
      <c r="A353" s="23" t="s">
        <v>406</v>
      </c>
      <c r="B353" s="23" t="s">
        <v>407</v>
      </c>
      <c r="C353" s="9" t="s">
        <v>408</v>
      </c>
      <c r="D353" s="10">
        <f>D354+D356+D359+D361</f>
        <v>-1.880000000000006</v>
      </c>
      <c r="E353" s="10">
        <f aca="true" t="shared" si="99" ref="E353:J353">E354+E356+E359+E361</f>
        <v>-4.109999999999992</v>
      </c>
      <c r="F353" s="10">
        <f t="shared" si="99"/>
        <v>-52.32</v>
      </c>
      <c r="G353" s="10">
        <f t="shared" si="99"/>
        <v>80.81</v>
      </c>
      <c r="H353" s="13">
        <f t="shared" si="99"/>
        <v>22.5</v>
      </c>
      <c r="I353" s="10">
        <f t="shared" si="99"/>
        <v>-19.119999999999997</v>
      </c>
      <c r="J353" s="10">
        <f t="shared" si="99"/>
        <v>-10.869999999999994</v>
      </c>
    </row>
    <row r="354" spans="1:10" ht="12.75" customHeight="1">
      <c r="A354" s="16" t="s">
        <v>415</v>
      </c>
      <c r="B354" s="16" t="s">
        <v>416</v>
      </c>
      <c r="C354" s="9" t="s">
        <v>417</v>
      </c>
      <c r="D354" s="10">
        <f>D355</f>
        <v>-6.87</v>
      </c>
      <c r="E354" s="10">
        <f aca="true" t="shared" si="100" ref="E354:J354">E355</f>
        <v>-6.72</v>
      </c>
      <c r="F354" s="10">
        <f t="shared" si="100"/>
        <v>-9.35</v>
      </c>
      <c r="G354" s="10">
        <f t="shared" si="100"/>
        <v>-6.33</v>
      </c>
      <c r="H354" s="13">
        <f t="shared" si="100"/>
        <v>-29.269999999999996</v>
      </c>
      <c r="I354" s="10">
        <f t="shared" si="100"/>
        <v>-10.96</v>
      </c>
      <c r="J354" s="10">
        <f t="shared" si="100"/>
        <v>-6.14</v>
      </c>
    </row>
    <row r="355" spans="1:10" ht="12.75" customHeight="1">
      <c r="A355" s="9" t="s">
        <v>418</v>
      </c>
      <c r="B355" s="9" t="s">
        <v>419</v>
      </c>
      <c r="C355" s="9" t="s">
        <v>420</v>
      </c>
      <c r="D355" s="10">
        <v>-6.87</v>
      </c>
      <c r="E355" s="10">
        <v>-6.72</v>
      </c>
      <c r="F355" s="10">
        <v>-9.35</v>
      </c>
      <c r="G355" s="10">
        <v>-6.33</v>
      </c>
      <c r="H355" s="11">
        <f>SUM(D355:G355)</f>
        <v>-29.269999999999996</v>
      </c>
      <c r="I355" s="10">
        <v>-10.96</v>
      </c>
      <c r="J355" s="10">
        <v>-6.14</v>
      </c>
    </row>
    <row r="356" spans="1:10" ht="12.75" customHeight="1">
      <c r="A356" s="16" t="s">
        <v>368</v>
      </c>
      <c r="B356" s="16" t="s">
        <v>409</v>
      </c>
      <c r="C356" s="9" t="s">
        <v>370</v>
      </c>
      <c r="D356" s="10">
        <f>D357+D358</f>
        <v>-8.82</v>
      </c>
      <c r="E356" s="10">
        <f>E357+E358</f>
        <v>-14.779999999999996</v>
      </c>
      <c r="F356" s="10">
        <f>F357+F358</f>
        <v>-29.29</v>
      </c>
      <c r="G356" s="10">
        <f>G357+G358</f>
        <v>-68.34</v>
      </c>
      <c r="H356" s="13">
        <f>H357+H358</f>
        <v>-121.23</v>
      </c>
      <c r="I356" s="10">
        <f>I357+I358</f>
        <v>-17.270000000000003</v>
      </c>
      <c r="J356" s="10">
        <f>J357+J358</f>
        <v>-34.63</v>
      </c>
    </row>
    <row r="357" spans="1:10" ht="12.75" customHeight="1">
      <c r="A357" s="16" t="s">
        <v>410</v>
      </c>
      <c r="B357" s="16" t="s">
        <v>400</v>
      </c>
      <c r="C357" s="9" t="s">
        <v>399</v>
      </c>
      <c r="D357" s="10">
        <v>7</v>
      </c>
      <c r="E357" s="10">
        <v>0.06000000000000005</v>
      </c>
      <c r="F357" s="10">
        <v>-0.009999999999999787</v>
      </c>
      <c r="G357" s="10">
        <v>-12.5</v>
      </c>
      <c r="H357" s="11">
        <f>SUM(D357:G357)</f>
        <v>-5.449999999999999</v>
      </c>
      <c r="I357" s="10"/>
      <c r="J357" s="10"/>
    </row>
    <row r="358" spans="1:10" ht="12.75" customHeight="1">
      <c r="A358" s="16" t="s">
        <v>371</v>
      </c>
      <c r="B358" s="16" t="s">
        <v>372</v>
      </c>
      <c r="C358" s="9" t="s">
        <v>373</v>
      </c>
      <c r="D358" s="10">
        <v>-15.82</v>
      </c>
      <c r="E358" s="10">
        <v>-14.839999999999996</v>
      </c>
      <c r="F358" s="10">
        <v>-29.279999999999998</v>
      </c>
      <c r="G358" s="10">
        <v>-55.839999999999996</v>
      </c>
      <c r="H358" s="11">
        <f>SUM(D358:G358)</f>
        <v>-115.78</v>
      </c>
      <c r="I358" s="10">
        <v>-17.270000000000003</v>
      </c>
      <c r="J358" s="10">
        <v>-34.63</v>
      </c>
    </row>
    <row r="359" spans="1:10" ht="12.75" customHeight="1">
      <c r="A359" s="16" t="s">
        <v>258</v>
      </c>
      <c r="B359" s="16" t="s">
        <v>259</v>
      </c>
      <c r="C359" s="9" t="s">
        <v>260</v>
      </c>
      <c r="D359" s="10">
        <f>D360</f>
        <v>4.43</v>
      </c>
      <c r="E359" s="10">
        <f aca="true" t="shared" si="101" ref="E359:J359">E360</f>
        <v>40.03</v>
      </c>
      <c r="F359" s="10">
        <f t="shared" si="101"/>
        <v>16.29</v>
      </c>
      <c r="G359" s="10">
        <f t="shared" si="101"/>
        <v>42.05</v>
      </c>
      <c r="H359" s="13">
        <f t="shared" si="101"/>
        <v>102.8</v>
      </c>
      <c r="I359" s="10">
        <f t="shared" si="101"/>
        <v>20.060000000000002</v>
      </c>
      <c r="J359" s="10">
        <f t="shared" si="101"/>
        <v>18.199999999999996</v>
      </c>
    </row>
    <row r="360" spans="1:10" ht="12.75" customHeight="1">
      <c r="A360" s="9" t="s">
        <v>421</v>
      </c>
      <c r="B360" s="9" t="s">
        <v>422</v>
      </c>
      <c r="C360" s="9" t="s">
        <v>423</v>
      </c>
      <c r="D360" s="10">
        <v>4.43</v>
      </c>
      <c r="E360" s="10">
        <v>40.03</v>
      </c>
      <c r="F360" s="10">
        <v>16.29</v>
      </c>
      <c r="G360" s="10">
        <v>42.05</v>
      </c>
      <c r="H360" s="11">
        <f>SUM(D360:G360)</f>
        <v>102.8</v>
      </c>
      <c r="I360" s="10">
        <v>20.060000000000002</v>
      </c>
      <c r="J360" s="10">
        <v>18.199999999999996</v>
      </c>
    </row>
    <row r="361" spans="1:10" ht="12.75" customHeight="1">
      <c r="A361" s="16" t="s">
        <v>359</v>
      </c>
      <c r="B361" s="16" t="s">
        <v>360</v>
      </c>
      <c r="C361" s="9" t="s">
        <v>361</v>
      </c>
      <c r="D361" s="10">
        <f>D363+D362</f>
        <v>9.379999999999995</v>
      </c>
      <c r="E361" s="10">
        <f>E363+E362</f>
        <v>-22.639999999999997</v>
      </c>
      <c r="F361" s="10">
        <f>F363+F362</f>
        <v>-29.97</v>
      </c>
      <c r="G361" s="10">
        <f>G363+G362</f>
        <v>113.43</v>
      </c>
      <c r="H361" s="13">
        <f>H363+H362</f>
        <v>70.2</v>
      </c>
      <c r="I361" s="10">
        <f>I363+I362</f>
        <v>-10.949999999999996</v>
      </c>
      <c r="J361" s="10">
        <f>J363+J362</f>
        <v>11.700000000000014</v>
      </c>
    </row>
    <row r="362" spans="1:10" ht="12.75" customHeight="1">
      <c r="A362" s="16" t="s">
        <v>410</v>
      </c>
      <c r="B362" s="16" t="s">
        <v>400</v>
      </c>
      <c r="C362" s="9" t="s">
        <v>399</v>
      </c>
      <c r="D362" s="10">
        <f>D367</f>
        <v>0.44000000000000006</v>
      </c>
      <c r="E362" s="10">
        <f aca="true" t="shared" si="102" ref="E362:J362">E367</f>
        <v>-22.61</v>
      </c>
      <c r="F362" s="10">
        <f t="shared" si="102"/>
        <v>-16.009999999999998</v>
      </c>
      <c r="G362" s="10">
        <f t="shared" si="102"/>
        <v>-0.33000000000000007</v>
      </c>
      <c r="H362" s="13">
        <f t="shared" si="102"/>
        <v>-38.50999999999999</v>
      </c>
      <c r="I362" s="10">
        <f t="shared" si="102"/>
        <v>2.77</v>
      </c>
      <c r="J362" s="10">
        <f t="shared" si="102"/>
        <v>0.20000000000000007</v>
      </c>
    </row>
    <row r="363" spans="1:10" ht="12.75" customHeight="1">
      <c r="A363" s="16" t="s">
        <v>371</v>
      </c>
      <c r="B363" s="16" t="s">
        <v>372</v>
      </c>
      <c r="C363" s="9" t="s">
        <v>373</v>
      </c>
      <c r="D363" s="10">
        <f aca="true" t="shared" si="103" ref="D363:J363">D365+D368</f>
        <v>8.939999999999996</v>
      </c>
      <c r="E363" s="10">
        <f t="shared" si="103"/>
        <v>-0.029999999999997584</v>
      </c>
      <c r="F363" s="10">
        <f t="shared" si="103"/>
        <v>-13.96</v>
      </c>
      <c r="G363" s="10">
        <f t="shared" si="103"/>
        <v>113.76</v>
      </c>
      <c r="H363" s="13">
        <f t="shared" si="103"/>
        <v>108.71</v>
      </c>
      <c r="I363" s="10">
        <f t="shared" si="103"/>
        <v>-13.719999999999995</v>
      </c>
      <c r="J363" s="10">
        <f t="shared" si="103"/>
        <v>11.500000000000014</v>
      </c>
    </row>
    <row r="364" spans="1:10" ht="12.75" customHeight="1">
      <c r="A364" s="16" t="s">
        <v>424</v>
      </c>
      <c r="B364" s="16" t="s">
        <v>425</v>
      </c>
      <c r="C364" s="9" t="s">
        <v>426</v>
      </c>
      <c r="D364" s="10">
        <f>D365</f>
        <v>-4.720000000000001</v>
      </c>
      <c r="E364" s="10">
        <f aca="true" t="shared" si="104" ref="E364:J364">E365</f>
        <v>0.5899999999999999</v>
      </c>
      <c r="F364" s="10">
        <f t="shared" si="104"/>
        <v>4.28</v>
      </c>
      <c r="G364" s="10">
        <f t="shared" si="104"/>
        <v>4.4300000000000015</v>
      </c>
      <c r="H364" s="13">
        <f t="shared" si="104"/>
        <v>4.580000000000001</v>
      </c>
      <c r="I364" s="10">
        <f t="shared" si="104"/>
        <v>-1.0899999999999999</v>
      </c>
      <c r="J364" s="10">
        <f t="shared" si="104"/>
        <v>0.13999999999999968</v>
      </c>
    </row>
    <row r="365" spans="1:10" ht="12.75" customHeight="1">
      <c r="A365" s="16" t="s">
        <v>374</v>
      </c>
      <c r="B365" s="16" t="s">
        <v>375</v>
      </c>
      <c r="C365" s="9" t="s">
        <v>376</v>
      </c>
      <c r="D365" s="10">
        <v>-4.720000000000001</v>
      </c>
      <c r="E365" s="10">
        <v>0.5899999999999999</v>
      </c>
      <c r="F365" s="10">
        <v>4.28</v>
      </c>
      <c r="G365" s="10">
        <v>4.4300000000000015</v>
      </c>
      <c r="H365" s="11">
        <f>SUM(D365:G365)</f>
        <v>4.580000000000001</v>
      </c>
      <c r="I365" s="10">
        <v>-1.0899999999999999</v>
      </c>
      <c r="J365" s="10">
        <v>0.13999999999999968</v>
      </c>
    </row>
    <row r="366" spans="1:10" ht="12.75" customHeight="1">
      <c r="A366" s="16" t="s">
        <v>362</v>
      </c>
      <c r="B366" s="16" t="s">
        <v>363</v>
      </c>
      <c r="C366" s="9" t="s">
        <v>364</v>
      </c>
      <c r="D366" s="10">
        <f>D367+D368</f>
        <v>14.099999999999996</v>
      </c>
      <c r="E366" s="10">
        <f>E367+E368</f>
        <v>-23.229999999999997</v>
      </c>
      <c r="F366" s="10">
        <f>F367+F368</f>
        <v>-34.25</v>
      </c>
      <c r="G366" s="10">
        <f>G367+G368</f>
        <v>109</v>
      </c>
      <c r="H366" s="13">
        <f>H367+H368</f>
        <v>65.62</v>
      </c>
      <c r="I366" s="10">
        <f>I367+I368</f>
        <v>-9.859999999999996</v>
      </c>
      <c r="J366" s="10">
        <f>J367+J368</f>
        <v>11.560000000000013</v>
      </c>
    </row>
    <row r="367" spans="1:10" ht="12.75" customHeight="1">
      <c r="A367" s="16" t="s">
        <v>427</v>
      </c>
      <c r="B367" s="16" t="s">
        <v>404</v>
      </c>
      <c r="C367" s="9" t="s">
        <v>405</v>
      </c>
      <c r="D367" s="10">
        <v>0.44000000000000006</v>
      </c>
      <c r="E367" s="10">
        <v>-22.61</v>
      </c>
      <c r="F367" s="10">
        <v>-16.009999999999998</v>
      </c>
      <c r="G367" s="10">
        <v>-0.33000000000000007</v>
      </c>
      <c r="H367" s="11">
        <f>SUM(D367:G367)</f>
        <v>-38.50999999999999</v>
      </c>
      <c r="I367" s="10">
        <v>2.77</v>
      </c>
      <c r="J367" s="10">
        <v>0.20000000000000007</v>
      </c>
    </row>
    <row r="368" spans="1:10" ht="12.75" customHeight="1">
      <c r="A368" s="16" t="s">
        <v>374</v>
      </c>
      <c r="B368" s="16" t="s">
        <v>375</v>
      </c>
      <c r="C368" s="9" t="s">
        <v>376</v>
      </c>
      <c r="D368" s="10">
        <v>13.659999999999997</v>
      </c>
      <c r="E368" s="10">
        <v>-0.6199999999999974</v>
      </c>
      <c r="F368" s="10">
        <v>-18.240000000000002</v>
      </c>
      <c r="G368" s="10">
        <v>109.33</v>
      </c>
      <c r="H368" s="11">
        <f>SUM(D368:G368)</f>
        <v>104.13</v>
      </c>
      <c r="I368" s="10">
        <v>-12.629999999999995</v>
      </c>
      <c r="J368" s="10">
        <v>11.360000000000014</v>
      </c>
    </row>
    <row r="369" spans="1:10" ht="12.75" customHeight="1">
      <c r="A369" s="9" t="s">
        <v>428</v>
      </c>
      <c r="B369" s="9" t="s">
        <v>429</v>
      </c>
      <c r="C369" s="9" t="s">
        <v>430</v>
      </c>
      <c r="D369" s="10">
        <f aca="true" t="shared" si="105" ref="D369:J369">D370-D377</f>
        <v>15.94</v>
      </c>
      <c r="E369" s="10">
        <f t="shared" si="105"/>
        <v>-66.04</v>
      </c>
      <c r="F369" s="10">
        <f t="shared" si="105"/>
        <v>-72.97999999999999</v>
      </c>
      <c r="G369" s="10">
        <f t="shared" si="105"/>
        <v>-14.74</v>
      </c>
      <c r="H369" s="13">
        <f t="shared" si="105"/>
        <v>-137.82000000000002</v>
      </c>
      <c r="I369" s="10">
        <f t="shared" si="105"/>
        <v>-12.61</v>
      </c>
      <c r="J369" s="10">
        <f t="shared" si="105"/>
        <v>-22.9</v>
      </c>
    </row>
    <row r="370" spans="1:10" ht="12.75" customHeight="1">
      <c r="A370" s="23" t="s">
        <v>394</v>
      </c>
      <c r="B370" s="23" t="s">
        <v>395</v>
      </c>
      <c r="C370" s="9" t="s">
        <v>396</v>
      </c>
      <c r="D370" s="10">
        <f>D371</f>
        <v>3.16</v>
      </c>
      <c r="E370" s="10">
        <f aca="true" t="shared" si="106" ref="E370:J371">E371</f>
        <v>-7.000000000000001</v>
      </c>
      <c r="F370" s="10">
        <f t="shared" si="106"/>
        <v>-22.61</v>
      </c>
      <c r="G370" s="10">
        <f t="shared" si="106"/>
        <v>14.26</v>
      </c>
      <c r="H370" s="13">
        <f t="shared" si="106"/>
        <v>-12.190000000000001</v>
      </c>
      <c r="I370" s="10">
        <f t="shared" si="106"/>
        <v>9.120000000000001</v>
      </c>
      <c r="J370" s="10">
        <f t="shared" si="106"/>
        <v>12.35</v>
      </c>
    </row>
    <row r="371" spans="1:10" ht="12.75" customHeight="1">
      <c r="A371" s="16" t="s">
        <v>359</v>
      </c>
      <c r="B371" s="16" t="s">
        <v>360</v>
      </c>
      <c r="C371" s="9" t="s">
        <v>361</v>
      </c>
      <c r="D371" s="10">
        <f>D372</f>
        <v>3.16</v>
      </c>
      <c r="E371" s="10">
        <f t="shared" si="106"/>
        <v>-7.000000000000001</v>
      </c>
      <c r="F371" s="10">
        <f t="shared" si="106"/>
        <v>-22.61</v>
      </c>
      <c r="G371" s="10">
        <f t="shared" si="106"/>
        <v>14.26</v>
      </c>
      <c r="H371" s="13">
        <f t="shared" si="106"/>
        <v>-12.190000000000001</v>
      </c>
      <c r="I371" s="10">
        <f t="shared" si="106"/>
        <v>9.120000000000001</v>
      </c>
      <c r="J371" s="10">
        <f t="shared" si="106"/>
        <v>12.35</v>
      </c>
    </row>
    <row r="372" spans="1:10" ht="12.75" customHeight="1">
      <c r="A372" s="16" t="s">
        <v>410</v>
      </c>
      <c r="B372" s="16" t="s">
        <v>400</v>
      </c>
      <c r="C372" s="9" t="s">
        <v>399</v>
      </c>
      <c r="D372" s="10">
        <f aca="true" t="shared" si="107" ref="D372:J372">D374+D376</f>
        <v>3.16</v>
      </c>
      <c r="E372" s="10">
        <f t="shared" si="107"/>
        <v>-7.000000000000001</v>
      </c>
      <c r="F372" s="10">
        <f t="shared" si="107"/>
        <v>-22.61</v>
      </c>
      <c r="G372" s="10">
        <f t="shared" si="107"/>
        <v>14.26</v>
      </c>
      <c r="H372" s="13">
        <f t="shared" si="107"/>
        <v>-12.190000000000001</v>
      </c>
      <c r="I372" s="10">
        <f t="shared" si="107"/>
        <v>9.120000000000001</v>
      </c>
      <c r="J372" s="10">
        <f t="shared" si="107"/>
        <v>12.35</v>
      </c>
    </row>
    <row r="373" spans="1:10" ht="12.75" customHeight="1">
      <c r="A373" s="16" t="s">
        <v>424</v>
      </c>
      <c r="B373" s="16" t="s">
        <v>425</v>
      </c>
      <c r="C373" s="9" t="s">
        <v>431</v>
      </c>
      <c r="D373" s="10">
        <f>D374</f>
        <v>0.45</v>
      </c>
      <c r="E373" s="10">
        <f aca="true" t="shared" si="108" ref="E373:J373">E374</f>
        <v>0.96</v>
      </c>
      <c r="F373" s="10">
        <f t="shared" si="108"/>
        <v>0.14</v>
      </c>
      <c r="G373" s="10">
        <f t="shared" si="108"/>
        <v>0.08</v>
      </c>
      <c r="H373" s="13">
        <f t="shared" si="108"/>
        <v>1.63</v>
      </c>
      <c r="I373" s="10">
        <f t="shared" si="108"/>
        <v>-0.02</v>
      </c>
      <c r="J373" s="10">
        <f t="shared" si="108"/>
        <v>0.02</v>
      </c>
    </row>
    <row r="374" spans="1:10" ht="12.75" customHeight="1">
      <c r="A374" s="16" t="s">
        <v>427</v>
      </c>
      <c r="B374" s="16" t="s">
        <v>404</v>
      </c>
      <c r="C374" s="9" t="s">
        <v>405</v>
      </c>
      <c r="D374" s="10">
        <v>0.45</v>
      </c>
      <c r="E374" s="10">
        <v>0.96</v>
      </c>
      <c r="F374" s="10">
        <v>0.14</v>
      </c>
      <c r="G374" s="10">
        <v>0.08</v>
      </c>
      <c r="H374" s="11">
        <f>SUM(D374:G374)</f>
        <v>1.63</v>
      </c>
      <c r="I374" s="10">
        <v>-0.02</v>
      </c>
      <c r="J374" s="10">
        <v>0.02</v>
      </c>
    </row>
    <row r="375" spans="1:10" ht="12.75" customHeight="1">
      <c r="A375" s="16" t="s">
        <v>362</v>
      </c>
      <c r="B375" s="16" t="s">
        <v>363</v>
      </c>
      <c r="C375" s="9" t="s">
        <v>364</v>
      </c>
      <c r="D375" s="10">
        <f>D376</f>
        <v>2.71</v>
      </c>
      <c r="E375" s="10">
        <f aca="true" t="shared" si="109" ref="E375:J375">E376</f>
        <v>-7.960000000000001</v>
      </c>
      <c r="F375" s="10">
        <f t="shared" si="109"/>
        <v>-22.75</v>
      </c>
      <c r="G375" s="10">
        <f t="shared" si="109"/>
        <v>14.18</v>
      </c>
      <c r="H375" s="13">
        <f t="shared" si="109"/>
        <v>-13.82</v>
      </c>
      <c r="I375" s="10">
        <f t="shared" si="109"/>
        <v>9.14</v>
      </c>
      <c r="J375" s="10">
        <f t="shared" si="109"/>
        <v>12.33</v>
      </c>
    </row>
    <row r="376" spans="1:10" ht="12.75" customHeight="1">
      <c r="A376" s="16" t="s">
        <v>427</v>
      </c>
      <c r="B376" s="16" t="s">
        <v>404</v>
      </c>
      <c r="C376" s="9" t="s">
        <v>405</v>
      </c>
      <c r="D376" s="10">
        <v>2.71</v>
      </c>
      <c r="E376" s="10">
        <v>-7.960000000000001</v>
      </c>
      <c r="F376" s="10">
        <v>-22.75</v>
      </c>
      <c r="G376" s="10">
        <v>14.18</v>
      </c>
      <c r="H376" s="11">
        <f>SUM(D376:G376)</f>
        <v>-13.82</v>
      </c>
      <c r="I376" s="10">
        <v>9.14</v>
      </c>
      <c r="J376" s="10">
        <v>12.33</v>
      </c>
    </row>
    <row r="377" spans="1:10" ht="12.75" customHeight="1">
      <c r="A377" s="23" t="s">
        <v>406</v>
      </c>
      <c r="B377" s="23" t="s">
        <v>407</v>
      </c>
      <c r="C377" s="9" t="s">
        <v>408</v>
      </c>
      <c r="D377" s="10">
        <f>D378</f>
        <v>-12.78</v>
      </c>
      <c r="E377" s="10">
        <f aca="true" t="shared" si="110" ref="E377:J378">E378</f>
        <v>59.04</v>
      </c>
      <c r="F377" s="10">
        <f t="shared" si="110"/>
        <v>50.37</v>
      </c>
      <c r="G377" s="10">
        <f t="shared" si="110"/>
        <v>29</v>
      </c>
      <c r="H377" s="13">
        <f t="shared" si="110"/>
        <v>125.63000000000001</v>
      </c>
      <c r="I377" s="10">
        <f t="shared" si="110"/>
        <v>21.73</v>
      </c>
      <c r="J377" s="10">
        <f t="shared" si="110"/>
        <v>35.25</v>
      </c>
    </row>
    <row r="378" spans="1:10" ht="12.75" customHeight="1">
      <c r="A378" s="16" t="s">
        <v>359</v>
      </c>
      <c r="B378" s="16" t="s">
        <v>360</v>
      </c>
      <c r="C378" s="9" t="s">
        <v>361</v>
      </c>
      <c r="D378" s="10">
        <f>D379</f>
        <v>-12.78</v>
      </c>
      <c r="E378" s="10">
        <f t="shared" si="110"/>
        <v>59.04</v>
      </c>
      <c r="F378" s="10">
        <f t="shared" si="110"/>
        <v>50.37</v>
      </c>
      <c r="G378" s="10">
        <f t="shared" si="110"/>
        <v>29</v>
      </c>
      <c r="H378" s="13">
        <f>H379</f>
        <v>125.63000000000001</v>
      </c>
      <c r="I378" s="10">
        <f t="shared" si="110"/>
        <v>21.73</v>
      </c>
      <c r="J378" s="10">
        <f t="shared" si="110"/>
        <v>35.25</v>
      </c>
    </row>
    <row r="379" spans="1:10" ht="12.75" customHeight="1">
      <c r="A379" s="16" t="s">
        <v>410</v>
      </c>
      <c r="B379" s="16" t="s">
        <v>400</v>
      </c>
      <c r="C379" s="9" t="s">
        <v>399</v>
      </c>
      <c r="D379" s="10">
        <f aca="true" t="shared" si="111" ref="D379:J379">D381+D383</f>
        <v>-12.78</v>
      </c>
      <c r="E379" s="10">
        <f t="shared" si="111"/>
        <v>59.04</v>
      </c>
      <c r="F379" s="10">
        <f t="shared" si="111"/>
        <v>50.37</v>
      </c>
      <c r="G379" s="10">
        <f t="shared" si="111"/>
        <v>29</v>
      </c>
      <c r="H379" s="13">
        <f>H381+H383</f>
        <v>125.63000000000001</v>
      </c>
      <c r="I379" s="10">
        <f t="shared" si="111"/>
        <v>21.73</v>
      </c>
      <c r="J379" s="10">
        <f t="shared" si="111"/>
        <v>35.25</v>
      </c>
    </row>
    <row r="380" spans="1:10" ht="12.75" customHeight="1">
      <c r="A380" s="16" t="s">
        <v>424</v>
      </c>
      <c r="B380" s="16" t="s">
        <v>425</v>
      </c>
      <c r="C380" s="9" t="s">
        <v>431</v>
      </c>
      <c r="D380" s="10">
        <f>D381</f>
        <v>-1.1</v>
      </c>
      <c r="E380" s="10">
        <f aca="true" t="shared" si="112" ref="E380:J380">E381</f>
        <v>-2.45</v>
      </c>
      <c r="F380" s="10">
        <f t="shared" si="112"/>
        <v>-0.34</v>
      </c>
      <c r="G380" s="10">
        <f t="shared" si="112"/>
        <v>-0.13</v>
      </c>
      <c r="H380" s="13">
        <f t="shared" si="112"/>
        <v>-4.0200000000000005</v>
      </c>
      <c r="I380" s="10">
        <f t="shared" si="112"/>
        <v>0.01</v>
      </c>
      <c r="J380" s="10">
        <f t="shared" si="112"/>
        <v>-0.19</v>
      </c>
    </row>
    <row r="381" spans="1:10" ht="12.75" customHeight="1">
      <c r="A381" s="16" t="s">
        <v>427</v>
      </c>
      <c r="B381" s="16" t="s">
        <v>404</v>
      </c>
      <c r="C381" s="9" t="s">
        <v>405</v>
      </c>
      <c r="D381" s="27">
        <v>-1.1</v>
      </c>
      <c r="E381" s="28">
        <v>-2.45</v>
      </c>
      <c r="F381" s="28">
        <v>-0.34</v>
      </c>
      <c r="G381" s="28">
        <v>-0.13</v>
      </c>
      <c r="H381" s="11">
        <f>SUM(D381:G381)</f>
        <v>-4.0200000000000005</v>
      </c>
      <c r="I381" s="10">
        <v>0.01</v>
      </c>
      <c r="J381" s="10">
        <v>-0.19</v>
      </c>
    </row>
    <row r="382" spans="1:10" ht="12.75" customHeight="1">
      <c r="A382" s="16" t="s">
        <v>362</v>
      </c>
      <c r="B382" s="16" t="s">
        <v>363</v>
      </c>
      <c r="C382" s="9" t="s">
        <v>364</v>
      </c>
      <c r="D382" s="10">
        <f>D383</f>
        <v>-11.68</v>
      </c>
      <c r="E382" s="10">
        <f aca="true" t="shared" si="113" ref="E382:J382">E383</f>
        <v>61.49</v>
      </c>
      <c r="F382" s="10">
        <f t="shared" si="113"/>
        <v>50.71</v>
      </c>
      <c r="G382" s="10">
        <f t="shared" si="113"/>
        <v>29.13</v>
      </c>
      <c r="H382" s="13">
        <f t="shared" si="113"/>
        <v>129.65</v>
      </c>
      <c r="I382" s="10">
        <f t="shared" si="113"/>
        <v>21.72</v>
      </c>
      <c r="J382" s="10">
        <f t="shared" si="113"/>
        <v>35.44</v>
      </c>
    </row>
    <row r="383" spans="1:10" ht="12.75" customHeight="1">
      <c r="A383" s="16" t="s">
        <v>427</v>
      </c>
      <c r="B383" s="16" t="s">
        <v>404</v>
      </c>
      <c r="C383" s="9" t="s">
        <v>405</v>
      </c>
      <c r="D383" s="27">
        <v>-11.68</v>
      </c>
      <c r="E383" s="28">
        <v>61.49</v>
      </c>
      <c r="F383" s="28">
        <v>50.71</v>
      </c>
      <c r="G383" s="28">
        <v>29.13</v>
      </c>
      <c r="H383" s="11">
        <f>SUM(D383:G383)</f>
        <v>129.65</v>
      </c>
      <c r="I383" s="10">
        <v>21.72</v>
      </c>
      <c r="J383" s="10">
        <v>35.44</v>
      </c>
    </row>
    <row r="384" spans="1:10" ht="12.75" customHeight="1">
      <c r="A384" s="9" t="s">
        <v>432</v>
      </c>
      <c r="B384" s="9" t="s">
        <v>433</v>
      </c>
      <c r="C384" s="9" t="s">
        <v>434</v>
      </c>
      <c r="D384" s="10">
        <f aca="true" t="shared" si="114" ref="D384:J384">D385-D392</f>
        <v>2.37</v>
      </c>
      <c r="E384" s="10">
        <f t="shared" si="114"/>
        <v>1</v>
      </c>
      <c r="F384" s="10">
        <f t="shared" si="114"/>
        <v>1</v>
      </c>
      <c r="G384" s="10">
        <f t="shared" si="114"/>
        <v>243.32</v>
      </c>
      <c r="H384" s="13">
        <f t="shared" si="114"/>
        <v>247.69</v>
      </c>
      <c r="I384" s="10">
        <f t="shared" si="114"/>
        <v>1</v>
      </c>
      <c r="J384" s="10">
        <f t="shared" si="114"/>
        <v>1</v>
      </c>
    </row>
    <row r="385" spans="1:10" ht="12.75" customHeight="1">
      <c r="A385" s="23" t="s">
        <v>394</v>
      </c>
      <c r="B385" s="23" t="s">
        <v>395</v>
      </c>
      <c r="C385" s="9" t="s">
        <v>396</v>
      </c>
      <c r="D385" s="10">
        <f>D386+D388</f>
        <v>0</v>
      </c>
      <c r="E385" s="10">
        <f aca="true" t="shared" si="115" ref="E385:J385">E386+E388</f>
        <v>0</v>
      </c>
      <c r="F385" s="10">
        <f t="shared" si="115"/>
        <v>0</v>
      </c>
      <c r="G385" s="10">
        <f t="shared" si="115"/>
        <v>242.32</v>
      </c>
      <c r="H385" s="13">
        <f t="shared" si="115"/>
        <v>242.32</v>
      </c>
      <c r="I385" s="10">
        <f t="shared" si="115"/>
        <v>0</v>
      </c>
      <c r="J385" s="10">
        <f t="shared" si="115"/>
        <v>0</v>
      </c>
    </row>
    <row r="386" spans="1:10" ht="12.75" customHeight="1">
      <c r="A386" s="29" t="s">
        <v>368</v>
      </c>
      <c r="B386" s="29" t="s">
        <v>369</v>
      </c>
      <c r="C386" s="29" t="s">
        <v>370</v>
      </c>
      <c r="D386" s="10">
        <f>D387</f>
        <v>0</v>
      </c>
      <c r="E386" s="10">
        <f aca="true" t="shared" si="116" ref="E386:J386">E387</f>
        <v>0</v>
      </c>
      <c r="F386" s="10">
        <f t="shared" si="116"/>
        <v>0</v>
      </c>
      <c r="G386" s="10">
        <f t="shared" si="116"/>
        <v>-36.68</v>
      </c>
      <c r="H386" s="13">
        <f t="shared" si="116"/>
        <v>-36.68</v>
      </c>
      <c r="I386" s="10">
        <f t="shared" si="116"/>
        <v>0</v>
      </c>
      <c r="J386" s="10">
        <f t="shared" si="116"/>
        <v>0</v>
      </c>
    </row>
    <row r="387" spans="1:10" ht="12.75" customHeight="1">
      <c r="A387" s="16" t="s">
        <v>410</v>
      </c>
      <c r="B387" s="16" t="s">
        <v>400</v>
      </c>
      <c r="C387" s="9" t="s">
        <v>399</v>
      </c>
      <c r="D387" s="10">
        <v>0</v>
      </c>
      <c r="E387" s="10">
        <v>0</v>
      </c>
      <c r="F387" s="10">
        <v>0</v>
      </c>
      <c r="G387" s="10">
        <v>-36.68</v>
      </c>
      <c r="H387" s="11">
        <f>SUM(D387:G387)</f>
        <v>-36.68</v>
      </c>
      <c r="I387" s="10"/>
      <c r="J387" s="10"/>
    </row>
    <row r="388" spans="1:10" ht="12.75" customHeight="1">
      <c r="A388" s="29" t="s">
        <v>359</v>
      </c>
      <c r="B388" s="29" t="s">
        <v>360</v>
      </c>
      <c r="C388" s="29" t="s">
        <v>361</v>
      </c>
      <c r="D388" s="10">
        <f>D389</f>
        <v>0</v>
      </c>
      <c r="E388" s="10">
        <f aca="true" t="shared" si="117" ref="E388:J388">E389</f>
        <v>0</v>
      </c>
      <c r="F388" s="10">
        <f t="shared" si="117"/>
        <v>0</v>
      </c>
      <c r="G388" s="10">
        <f t="shared" si="117"/>
        <v>279</v>
      </c>
      <c r="H388" s="13">
        <f t="shared" si="117"/>
        <v>279</v>
      </c>
      <c r="I388" s="10">
        <f t="shared" si="117"/>
        <v>0</v>
      </c>
      <c r="J388" s="10">
        <f t="shared" si="117"/>
        <v>0</v>
      </c>
    </row>
    <row r="389" spans="1:10" ht="12.75" customHeight="1">
      <c r="A389" s="16" t="s">
        <v>410</v>
      </c>
      <c r="B389" s="16" t="s">
        <v>400</v>
      </c>
      <c r="C389" s="9" t="s">
        <v>399</v>
      </c>
      <c r="D389" s="10">
        <f>D391</f>
        <v>0</v>
      </c>
      <c r="E389" s="10">
        <f aca="true" t="shared" si="118" ref="E389:J389">E391</f>
        <v>0</v>
      </c>
      <c r="F389" s="10">
        <f t="shared" si="118"/>
        <v>0</v>
      </c>
      <c r="G389" s="10">
        <f t="shared" si="118"/>
        <v>279</v>
      </c>
      <c r="H389" s="13">
        <f t="shared" si="118"/>
        <v>279</v>
      </c>
      <c r="I389" s="10">
        <f t="shared" si="118"/>
        <v>0</v>
      </c>
      <c r="J389" s="10">
        <f t="shared" si="118"/>
        <v>0</v>
      </c>
    </row>
    <row r="390" spans="1:10" ht="12.75" customHeight="1">
      <c r="A390" s="29" t="s">
        <v>362</v>
      </c>
      <c r="B390" s="29" t="s">
        <v>363</v>
      </c>
      <c r="C390" s="29" t="s">
        <v>364</v>
      </c>
      <c r="D390" s="10">
        <f>D391</f>
        <v>0</v>
      </c>
      <c r="E390" s="10">
        <f aca="true" t="shared" si="119" ref="E390:J390">E391</f>
        <v>0</v>
      </c>
      <c r="F390" s="10">
        <f t="shared" si="119"/>
        <v>0</v>
      </c>
      <c r="G390" s="10">
        <f t="shared" si="119"/>
        <v>279</v>
      </c>
      <c r="H390" s="13">
        <f t="shared" si="119"/>
        <v>279</v>
      </c>
      <c r="I390" s="10">
        <f t="shared" si="119"/>
        <v>0</v>
      </c>
      <c r="J390" s="10">
        <f t="shared" si="119"/>
        <v>0</v>
      </c>
    </row>
    <row r="391" spans="1:10" ht="12.75" customHeight="1">
      <c r="A391" s="16" t="s">
        <v>427</v>
      </c>
      <c r="B391" s="16" t="s">
        <v>404</v>
      </c>
      <c r="C391" s="9" t="s">
        <v>405</v>
      </c>
      <c r="D391" s="10"/>
      <c r="E391" s="10"/>
      <c r="F391" s="10"/>
      <c r="G391" s="10">
        <v>279</v>
      </c>
      <c r="H391" s="11">
        <f>SUM(D391:G391)</f>
        <v>279</v>
      </c>
      <c r="I391" s="10"/>
      <c r="J391" s="10"/>
    </row>
    <row r="392" spans="1:10" ht="12.75" customHeight="1">
      <c r="A392" s="23" t="s">
        <v>406</v>
      </c>
      <c r="B392" s="23" t="s">
        <v>407</v>
      </c>
      <c r="C392" s="9" t="s">
        <v>408</v>
      </c>
      <c r="D392" s="10">
        <f>D393+D395</f>
        <v>-2.37</v>
      </c>
      <c r="E392" s="10">
        <f aca="true" t="shared" si="120" ref="E392:J392">E393+E395</f>
        <v>-1</v>
      </c>
      <c r="F392" s="10">
        <f t="shared" si="120"/>
        <v>-1</v>
      </c>
      <c r="G392" s="10">
        <f t="shared" si="120"/>
        <v>-1</v>
      </c>
      <c r="H392" s="13">
        <f t="shared" si="120"/>
        <v>-5.37</v>
      </c>
      <c r="I392" s="10">
        <f t="shared" si="120"/>
        <v>-1</v>
      </c>
      <c r="J392" s="10">
        <f t="shared" si="120"/>
        <v>-1</v>
      </c>
    </row>
    <row r="393" spans="1:10" ht="12.75" customHeight="1">
      <c r="A393" s="16" t="s">
        <v>368</v>
      </c>
      <c r="B393" s="16" t="s">
        <v>369</v>
      </c>
      <c r="C393" s="9" t="s">
        <v>370</v>
      </c>
      <c r="D393" s="10">
        <f>D394</f>
        <v>-1.37</v>
      </c>
      <c r="E393" s="10">
        <f aca="true" t="shared" si="121" ref="E393:J393">E394</f>
        <v>0</v>
      </c>
      <c r="F393" s="10">
        <f t="shared" si="121"/>
        <v>0</v>
      </c>
      <c r="G393" s="10">
        <f t="shared" si="121"/>
        <v>0</v>
      </c>
      <c r="H393" s="13">
        <f t="shared" si="121"/>
        <v>-1.37</v>
      </c>
      <c r="I393" s="10">
        <f t="shared" si="121"/>
        <v>0</v>
      </c>
      <c r="J393" s="10">
        <f t="shared" si="121"/>
        <v>0</v>
      </c>
    </row>
    <row r="394" spans="1:10" ht="12.75" customHeight="1">
      <c r="A394" s="16" t="s">
        <v>410</v>
      </c>
      <c r="B394" s="16" t="s">
        <v>400</v>
      </c>
      <c r="C394" s="9" t="s">
        <v>399</v>
      </c>
      <c r="D394" s="10">
        <v>-1.37</v>
      </c>
      <c r="E394" s="10">
        <v>0</v>
      </c>
      <c r="F394" s="10">
        <v>0</v>
      </c>
      <c r="G394" s="10">
        <v>0</v>
      </c>
      <c r="H394" s="11">
        <f>SUM(D394:G394)</f>
        <v>-1.37</v>
      </c>
      <c r="I394" s="10"/>
      <c r="J394" s="10"/>
    </row>
    <row r="395" spans="1:10" ht="12.75" customHeight="1">
      <c r="A395" s="16" t="s">
        <v>359</v>
      </c>
      <c r="B395" s="16" t="s">
        <v>435</v>
      </c>
      <c r="C395" s="9" t="s">
        <v>361</v>
      </c>
      <c r="D395" s="10">
        <f>D396</f>
        <v>-1</v>
      </c>
      <c r="E395" s="10">
        <f aca="true" t="shared" si="122" ref="E395:J395">E396</f>
        <v>-1</v>
      </c>
      <c r="F395" s="10">
        <f t="shared" si="122"/>
        <v>-1</v>
      </c>
      <c r="G395" s="10">
        <f t="shared" si="122"/>
        <v>-1</v>
      </c>
      <c r="H395" s="13">
        <f t="shared" si="122"/>
        <v>-4</v>
      </c>
      <c r="I395" s="10">
        <f t="shared" si="122"/>
        <v>-1</v>
      </c>
      <c r="J395" s="10">
        <f t="shared" si="122"/>
        <v>-1</v>
      </c>
    </row>
    <row r="396" spans="1:10" ht="12.75" customHeight="1">
      <c r="A396" s="16" t="s">
        <v>371</v>
      </c>
      <c r="B396" s="16" t="s">
        <v>372</v>
      </c>
      <c r="C396" s="9" t="s">
        <v>373</v>
      </c>
      <c r="D396" s="10">
        <f>D398</f>
        <v>-1</v>
      </c>
      <c r="E396" s="10">
        <f aca="true" t="shared" si="123" ref="E396:J396">E398</f>
        <v>-1</v>
      </c>
      <c r="F396" s="10">
        <f t="shared" si="123"/>
        <v>-1</v>
      </c>
      <c r="G396" s="10">
        <f t="shared" si="123"/>
        <v>-1</v>
      </c>
      <c r="H396" s="13">
        <f t="shared" si="123"/>
        <v>-4</v>
      </c>
      <c r="I396" s="10">
        <f t="shared" si="123"/>
        <v>-1</v>
      </c>
      <c r="J396" s="10">
        <f t="shared" si="123"/>
        <v>-1</v>
      </c>
    </row>
    <row r="397" spans="1:10" ht="12.75" customHeight="1">
      <c r="A397" s="16" t="s">
        <v>362</v>
      </c>
      <c r="B397" s="16" t="s">
        <v>402</v>
      </c>
      <c r="C397" s="9" t="s">
        <v>364</v>
      </c>
      <c r="D397" s="10">
        <f>D398</f>
        <v>-1</v>
      </c>
      <c r="E397" s="10">
        <f aca="true" t="shared" si="124" ref="E397:J397">E398</f>
        <v>-1</v>
      </c>
      <c r="F397" s="10">
        <f t="shared" si="124"/>
        <v>-1</v>
      </c>
      <c r="G397" s="10">
        <f t="shared" si="124"/>
        <v>-1</v>
      </c>
      <c r="H397" s="13">
        <f t="shared" si="124"/>
        <v>-4</v>
      </c>
      <c r="I397" s="10">
        <f t="shared" si="124"/>
        <v>-1</v>
      </c>
      <c r="J397" s="10">
        <f t="shared" si="124"/>
        <v>-1</v>
      </c>
    </row>
    <row r="398" spans="1:10" ht="12.75" customHeight="1">
      <c r="A398" s="16" t="s">
        <v>414</v>
      </c>
      <c r="B398" s="16" t="s">
        <v>375</v>
      </c>
      <c r="C398" s="9" t="s">
        <v>376</v>
      </c>
      <c r="D398" s="10">
        <v>-1</v>
      </c>
      <c r="E398" s="10">
        <v>-1</v>
      </c>
      <c r="F398" s="10">
        <v>-1</v>
      </c>
      <c r="G398" s="10">
        <v>-1</v>
      </c>
      <c r="H398" s="11">
        <f>SUM(D398:G398)</f>
        <v>-4</v>
      </c>
      <c r="I398" s="10">
        <v>-1</v>
      </c>
      <c r="J398" s="10">
        <v>-1</v>
      </c>
    </row>
    <row r="399" spans="1:11" ht="12.75" customHeight="1">
      <c r="A399" s="6" t="s">
        <v>436</v>
      </c>
      <c r="B399" s="6" t="s">
        <v>437</v>
      </c>
      <c r="C399" s="6" t="s">
        <v>438</v>
      </c>
      <c r="D399" s="7">
        <f>D400+D401</f>
        <v>-96.49000000000001</v>
      </c>
      <c r="E399" s="7">
        <f aca="true" t="shared" si="125" ref="E399:J399">E400+E401</f>
        <v>14.560000000000004</v>
      </c>
      <c r="F399" s="7">
        <f t="shared" si="125"/>
        <v>-10.29</v>
      </c>
      <c r="G399" s="7">
        <f t="shared" si="125"/>
        <v>-446.22999999999996</v>
      </c>
      <c r="H399" s="8">
        <f t="shared" si="125"/>
        <v>-538.4499999999999</v>
      </c>
      <c r="I399" s="7">
        <f t="shared" si="125"/>
        <v>-312.76000000000005</v>
      </c>
      <c r="J399" s="7">
        <f t="shared" si="125"/>
        <v>9.009999999999998</v>
      </c>
      <c r="K399" s="30"/>
    </row>
    <row r="400" spans="1:10" ht="12.75" customHeight="1">
      <c r="A400" s="16" t="s">
        <v>439</v>
      </c>
      <c r="B400" s="16" t="s">
        <v>440</v>
      </c>
      <c r="C400" s="9" t="s">
        <v>441</v>
      </c>
      <c r="D400" s="10">
        <v>-2.93</v>
      </c>
      <c r="E400" s="10">
        <v>7.99</v>
      </c>
      <c r="F400" s="10">
        <v>-7.46</v>
      </c>
      <c r="G400" s="10">
        <v>-2.53</v>
      </c>
      <c r="H400" s="11">
        <f>SUM(D400:G400)</f>
        <v>-4.93</v>
      </c>
      <c r="I400" s="10">
        <v>1.09</v>
      </c>
      <c r="J400" s="10">
        <v>15.18</v>
      </c>
    </row>
    <row r="401" spans="1:10" ht="12.75" customHeight="1">
      <c r="A401" s="16" t="s">
        <v>442</v>
      </c>
      <c r="B401" s="16" t="s">
        <v>443</v>
      </c>
      <c r="C401" s="9" t="s">
        <v>444</v>
      </c>
      <c r="D401" s="10">
        <f>D402+D405</f>
        <v>-93.56</v>
      </c>
      <c r="E401" s="10">
        <f aca="true" t="shared" si="126" ref="E401:J401">E402+E405</f>
        <v>6.570000000000004</v>
      </c>
      <c r="F401" s="10">
        <f t="shared" si="126"/>
        <v>-2.83</v>
      </c>
      <c r="G401" s="10">
        <f t="shared" si="126"/>
        <v>-443.7</v>
      </c>
      <c r="H401" s="13">
        <f t="shared" si="126"/>
        <v>-533.52</v>
      </c>
      <c r="I401" s="10">
        <f t="shared" si="126"/>
        <v>-313.85</v>
      </c>
      <c r="J401" s="10">
        <f t="shared" si="126"/>
        <v>-6.170000000000001</v>
      </c>
    </row>
    <row r="402" spans="1:10" ht="12.75" customHeight="1">
      <c r="A402" s="16" t="s">
        <v>445</v>
      </c>
      <c r="B402" s="16" t="s">
        <v>446</v>
      </c>
      <c r="C402" s="9" t="s">
        <v>447</v>
      </c>
      <c r="D402" s="10">
        <f>D403+D404</f>
        <v>11.349999999999998</v>
      </c>
      <c r="E402" s="10">
        <f aca="true" t="shared" si="127" ref="E402:J402">E403+E404</f>
        <v>-19.369999999999997</v>
      </c>
      <c r="F402" s="10">
        <f t="shared" si="127"/>
        <v>15.37</v>
      </c>
      <c r="G402" s="10">
        <f t="shared" si="127"/>
        <v>-84.89999999999999</v>
      </c>
      <c r="H402" s="13">
        <f t="shared" si="127"/>
        <v>-77.55000000000001</v>
      </c>
      <c r="I402" s="10">
        <f t="shared" si="127"/>
        <v>-247.95</v>
      </c>
      <c r="J402" s="10">
        <f t="shared" si="127"/>
        <v>-4.390000000000001</v>
      </c>
    </row>
    <row r="403" spans="1:10" ht="12.75" customHeight="1">
      <c r="A403" s="16" t="s">
        <v>448</v>
      </c>
      <c r="B403" s="16" t="s">
        <v>449</v>
      </c>
      <c r="C403" s="9" t="s">
        <v>450</v>
      </c>
      <c r="D403" s="10">
        <v>-15.14</v>
      </c>
      <c r="E403" s="10">
        <v>5.42</v>
      </c>
      <c r="F403" s="10">
        <v>18.65</v>
      </c>
      <c r="G403" s="10">
        <v>91.55</v>
      </c>
      <c r="H403" s="13">
        <v>100.47999999999999</v>
      </c>
      <c r="I403" s="10">
        <v>-43.35</v>
      </c>
      <c r="J403" s="10">
        <v>29.5</v>
      </c>
    </row>
    <row r="404" spans="1:10" ht="12.75" customHeight="1">
      <c r="A404" s="16" t="s">
        <v>451</v>
      </c>
      <c r="B404" s="16" t="s">
        <v>452</v>
      </c>
      <c r="C404" s="9" t="s">
        <v>453</v>
      </c>
      <c r="D404" s="10">
        <v>26.49</v>
      </c>
      <c r="E404" s="10">
        <v>-24.79</v>
      </c>
      <c r="F404" s="10">
        <v>-3.28</v>
      </c>
      <c r="G404" s="10">
        <v>-176.45</v>
      </c>
      <c r="H404" s="13">
        <v>-178.03</v>
      </c>
      <c r="I404" s="10">
        <v>-204.6</v>
      </c>
      <c r="J404" s="10">
        <v>-33.89</v>
      </c>
    </row>
    <row r="405" spans="1:10" ht="12.75" customHeight="1">
      <c r="A405" s="16" t="s">
        <v>454</v>
      </c>
      <c r="B405" s="16" t="s">
        <v>455</v>
      </c>
      <c r="C405" s="9" t="s">
        <v>456</v>
      </c>
      <c r="D405" s="10">
        <f>D406</f>
        <v>-104.91</v>
      </c>
      <c r="E405" s="10">
        <f aca="true" t="shared" si="128" ref="E405:J405">E406</f>
        <v>25.94</v>
      </c>
      <c r="F405" s="10">
        <f t="shared" si="128"/>
        <v>-18.2</v>
      </c>
      <c r="G405" s="10">
        <f t="shared" si="128"/>
        <v>-358.8</v>
      </c>
      <c r="H405" s="13">
        <f t="shared" si="128"/>
        <v>-455.97</v>
      </c>
      <c r="I405" s="10">
        <f t="shared" si="128"/>
        <v>-65.9</v>
      </c>
      <c r="J405" s="10">
        <f t="shared" si="128"/>
        <v>-1.78</v>
      </c>
    </row>
    <row r="406" spans="1:10" ht="12.75" customHeight="1">
      <c r="A406" s="9" t="s">
        <v>457</v>
      </c>
      <c r="B406" s="9" t="s">
        <v>458</v>
      </c>
      <c r="C406" s="9" t="s">
        <v>459</v>
      </c>
      <c r="D406" s="10">
        <f>D407+D408</f>
        <v>-104.91</v>
      </c>
      <c r="E406" s="10">
        <f aca="true" t="shared" si="129" ref="E406:J406">E407+E408</f>
        <v>25.94</v>
      </c>
      <c r="F406" s="10">
        <f t="shared" si="129"/>
        <v>-18.2</v>
      </c>
      <c r="G406" s="10">
        <f t="shared" si="129"/>
        <v>-358.8</v>
      </c>
      <c r="H406" s="13">
        <f t="shared" si="129"/>
        <v>-455.97</v>
      </c>
      <c r="I406" s="10">
        <f t="shared" si="129"/>
        <v>-65.9</v>
      </c>
      <c r="J406" s="10">
        <f t="shared" si="129"/>
        <v>-1.78</v>
      </c>
    </row>
    <row r="407" spans="1:10" ht="12.75" customHeight="1">
      <c r="A407" s="16" t="s">
        <v>410</v>
      </c>
      <c r="B407" s="16" t="s">
        <v>400</v>
      </c>
      <c r="C407" s="9" t="s">
        <v>399</v>
      </c>
      <c r="D407" s="10">
        <v>-25.38</v>
      </c>
      <c r="E407" s="10">
        <v>0</v>
      </c>
      <c r="F407" s="10">
        <v>0</v>
      </c>
      <c r="G407" s="10">
        <v>0</v>
      </c>
      <c r="H407" s="13">
        <v>-25.38</v>
      </c>
      <c r="I407" s="10"/>
      <c r="J407" s="10"/>
    </row>
    <row r="408" spans="1:10" ht="12.75" customHeight="1">
      <c r="A408" s="16" t="s">
        <v>371</v>
      </c>
      <c r="B408" s="16" t="s">
        <v>372</v>
      </c>
      <c r="C408" s="9" t="s">
        <v>460</v>
      </c>
      <c r="D408" s="10">
        <v>-79.53</v>
      </c>
      <c r="E408" s="10">
        <v>25.94</v>
      </c>
      <c r="F408" s="10">
        <v>-18.2</v>
      </c>
      <c r="G408" s="10">
        <v>-358.8</v>
      </c>
      <c r="H408" s="13">
        <v>-430.59000000000003</v>
      </c>
      <c r="I408" s="10">
        <v>-65.9</v>
      </c>
      <c r="J408" s="10">
        <v>-1.78</v>
      </c>
    </row>
    <row r="409" spans="1:10" ht="12.75" customHeight="1">
      <c r="A409" s="21" t="s">
        <v>461</v>
      </c>
      <c r="B409" s="21" t="s">
        <v>462</v>
      </c>
      <c r="C409" s="6" t="s">
        <v>463</v>
      </c>
      <c r="D409" s="7">
        <f>D286-D285</f>
        <v>-45.149999999999835</v>
      </c>
      <c r="E409" s="7">
        <f>E286-E285</f>
        <v>58.9400000000001</v>
      </c>
      <c r="F409" s="7">
        <f>F286-F285</f>
        <v>12.329999999999856</v>
      </c>
      <c r="G409" s="7">
        <f>G286-G285</f>
        <v>-119.97000000000003</v>
      </c>
      <c r="H409" s="31">
        <f>SUM(D409:G409)</f>
        <v>-93.84999999999991</v>
      </c>
      <c r="I409" s="7">
        <f>I286-I285</f>
        <v>-45.220000000000056</v>
      </c>
      <c r="J409" s="7">
        <f>J286-J285</f>
        <v>-24.92000000000033</v>
      </c>
    </row>
    <row r="410" spans="1:10" ht="12.75" customHeight="1">
      <c r="A410" s="32"/>
      <c r="B410" s="32"/>
      <c r="C410" s="33"/>
      <c r="D410" s="34"/>
      <c r="E410" s="34"/>
      <c r="F410" s="34"/>
      <c r="G410" s="34"/>
      <c r="H410" s="35"/>
      <c r="I410" s="34"/>
      <c r="J410" s="34"/>
    </row>
    <row r="411" spans="1:10" ht="12.75" customHeight="1">
      <c r="A411" s="32" t="s">
        <v>464</v>
      </c>
      <c r="B411" s="32" t="s">
        <v>465</v>
      </c>
      <c r="C411" s="33" t="s">
        <v>466</v>
      </c>
      <c r="D411" s="34" t="s">
        <v>467</v>
      </c>
      <c r="E411" s="34" t="s">
        <v>467</v>
      </c>
      <c r="F411" s="34" t="s">
        <v>467</v>
      </c>
      <c r="G411" s="34" t="s">
        <v>467</v>
      </c>
      <c r="H411" s="36"/>
      <c r="I411" s="34" t="s">
        <v>467</v>
      </c>
      <c r="J411" s="34" t="s">
        <v>467</v>
      </c>
    </row>
    <row r="412" spans="1:10" ht="12.75" customHeight="1">
      <c r="A412" s="6" t="s">
        <v>468</v>
      </c>
      <c r="B412" s="6" t="s">
        <v>469</v>
      </c>
      <c r="C412" s="37" t="s">
        <v>470</v>
      </c>
      <c r="D412" s="7">
        <f>D413+D415</f>
        <v>3.62</v>
      </c>
      <c r="E412" s="7">
        <f aca="true" t="shared" si="130" ref="E412:J412">E413+E415</f>
        <v>50.44</v>
      </c>
      <c r="F412" s="7">
        <f t="shared" si="130"/>
        <v>34.87</v>
      </c>
      <c r="G412" s="7">
        <f t="shared" si="130"/>
        <v>56.410000000000004</v>
      </c>
      <c r="H412" s="38">
        <f t="shared" si="130"/>
        <v>145.34</v>
      </c>
      <c r="I412" s="7">
        <f t="shared" si="130"/>
        <v>2.39</v>
      </c>
      <c r="J412" s="7">
        <f t="shared" si="130"/>
        <v>1.08</v>
      </c>
    </row>
    <row r="413" spans="1:10" ht="12.75" customHeight="1">
      <c r="A413" s="9" t="s">
        <v>471</v>
      </c>
      <c r="B413" s="9" t="s">
        <v>472</v>
      </c>
      <c r="C413" s="39" t="s">
        <v>473</v>
      </c>
      <c r="D413" s="10">
        <f>D414</f>
        <v>1.65</v>
      </c>
      <c r="E413" s="10">
        <f aca="true" t="shared" si="131" ref="E413:J413">E414</f>
        <v>20.21</v>
      </c>
      <c r="F413" s="10">
        <f t="shared" si="131"/>
        <v>34.82</v>
      </c>
      <c r="G413" s="10">
        <f t="shared" si="131"/>
        <v>54.52</v>
      </c>
      <c r="H413" s="40">
        <f t="shared" si="131"/>
        <v>111.2</v>
      </c>
      <c r="I413" s="10">
        <f t="shared" si="131"/>
        <v>0</v>
      </c>
      <c r="J413" s="10">
        <f t="shared" si="131"/>
        <v>0</v>
      </c>
    </row>
    <row r="414" spans="1:10" ht="12.75" customHeight="1">
      <c r="A414" s="16" t="s">
        <v>474</v>
      </c>
      <c r="B414" s="16" t="s">
        <v>475</v>
      </c>
      <c r="C414" s="39" t="s">
        <v>476</v>
      </c>
      <c r="D414" s="10">
        <v>1.65</v>
      </c>
      <c r="E414" s="10">
        <v>20.21</v>
      </c>
      <c r="F414" s="10">
        <v>34.82</v>
      </c>
      <c r="G414" s="10">
        <v>54.52</v>
      </c>
      <c r="H414" s="41">
        <v>111.2</v>
      </c>
      <c r="I414" s="10"/>
      <c r="J414" s="10"/>
    </row>
    <row r="415" spans="1:10" ht="12.75" customHeight="1">
      <c r="A415" s="9" t="s">
        <v>477</v>
      </c>
      <c r="B415" s="9" t="s">
        <v>478</v>
      </c>
      <c r="C415" s="39" t="s">
        <v>479</v>
      </c>
      <c r="D415" s="10">
        <f>D416</f>
        <v>1.97</v>
      </c>
      <c r="E415" s="10">
        <f aca="true" t="shared" si="132" ref="E415:J416">E416</f>
        <v>30.23</v>
      </c>
      <c r="F415" s="10">
        <f t="shared" si="132"/>
        <v>0.05</v>
      </c>
      <c r="G415" s="10">
        <f t="shared" si="132"/>
        <v>1.89</v>
      </c>
      <c r="H415" s="40">
        <f t="shared" si="132"/>
        <v>34.14</v>
      </c>
      <c r="I415" s="10">
        <f t="shared" si="132"/>
        <v>2.39</v>
      </c>
      <c r="J415" s="10">
        <f t="shared" si="132"/>
        <v>1.08</v>
      </c>
    </row>
    <row r="416" spans="1:10" ht="12.75" customHeight="1">
      <c r="A416" s="9" t="s">
        <v>480</v>
      </c>
      <c r="B416" s="9" t="s">
        <v>481</v>
      </c>
      <c r="C416" s="39" t="s">
        <v>482</v>
      </c>
      <c r="D416" s="10">
        <f>D417</f>
        <v>1.97</v>
      </c>
      <c r="E416" s="10">
        <f t="shared" si="132"/>
        <v>30.23</v>
      </c>
      <c r="F416" s="10">
        <f t="shared" si="132"/>
        <v>0.05</v>
      </c>
      <c r="G416" s="10">
        <f t="shared" si="132"/>
        <v>1.89</v>
      </c>
      <c r="H416" s="40">
        <f t="shared" si="132"/>
        <v>34.14</v>
      </c>
      <c r="I416" s="10">
        <f t="shared" si="132"/>
        <v>2.39</v>
      </c>
      <c r="J416" s="10">
        <f t="shared" si="132"/>
        <v>1.08</v>
      </c>
    </row>
    <row r="417" spans="1:10" ht="12.75" customHeight="1">
      <c r="A417" s="9" t="s">
        <v>483</v>
      </c>
      <c r="B417" s="39" t="s">
        <v>484</v>
      </c>
      <c r="C417" s="39" t="s">
        <v>485</v>
      </c>
      <c r="D417" s="10">
        <v>1.97</v>
      </c>
      <c r="E417" s="10">
        <v>30.23</v>
      </c>
      <c r="F417" s="10">
        <v>0.05</v>
      </c>
      <c r="G417" s="10">
        <v>1.89</v>
      </c>
      <c r="H417" s="41">
        <v>34.14</v>
      </c>
      <c r="I417" s="10">
        <v>2.39</v>
      </c>
      <c r="J417" s="10">
        <v>1.08</v>
      </c>
    </row>
    <row r="418" spans="1:10" ht="12.75" customHeight="1">
      <c r="A418" s="33"/>
      <c r="B418" s="33"/>
      <c r="C418" s="33"/>
      <c r="D418" s="34"/>
      <c r="E418" s="34"/>
      <c r="F418" s="34"/>
      <c r="G418" s="34"/>
      <c r="H418" s="35"/>
      <c r="I418" s="34"/>
      <c r="J418" s="34"/>
    </row>
    <row r="419" spans="1:10" ht="12.75" customHeight="1">
      <c r="A419" s="32" t="s">
        <v>486</v>
      </c>
      <c r="B419" s="32" t="s">
        <v>487</v>
      </c>
      <c r="C419" s="33" t="s">
        <v>488</v>
      </c>
      <c r="D419" s="34"/>
      <c r="E419" s="34"/>
      <c r="F419" s="34"/>
      <c r="G419" s="34"/>
      <c r="H419" s="35"/>
      <c r="I419" s="34"/>
      <c r="J419" s="34"/>
    </row>
    <row r="420" spans="1:10" ht="12.75" customHeight="1">
      <c r="A420" s="23" t="s">
        <v>489</v>
      </c>
      <c r="B420" s="23" t="s">
        <v>490</v>
      </c>
      <c r="C420" s="9" t="s">
        <v>491</v>
      </c>
      <c r="D420" s="24">
        <v>11.690000000000001</v>
      </c>
      <c r="E420" s="24">
        <v>14.05</v>
      </c>
      <c r="F420" s="10">
        <v>21.56</v>
      </c>
      <c r="G420" s="10">
        <v>70.61</v>
      </c>
      <c r="H420" s="41">
        <f>SUM(D420:G420)</f>
        <v>117.91</v>
      </c>
      <c r="I420" s="24">
        <v>6.569999999999999</v>
      </c>
      <c r="J420" s="24">
        <v>9.55</v>
      </c>
    </row>
    <row r="421" spans="4:10" ht="18" customHeight="1">
      <c r="D421" s="42"/>
      <c r="E421" s="42"/>
      <c r="F421" s="42"/>
      <c r="G421" s="42"/>
      <c r="I421" s="42"/>
      <c r="J421" s="42"/>
    </row>
    <row r="422" spans="4:10" ht="18" customHeight="1">
      <c r="D422" s="42"/>
      <c r="E422" s="42"/>
      <c r="F422" s="42"/>
      <c r="G422" s="42"/>
      <c r="I422" s="42"/>
      <c r="J422" s="42"/>
    </row>
    <row r="423" spans="4:10" ht="18" customHeight="1">
      <c r="D423" s="42"/>
      <c r="E423" s="42"/>
      <c r="F423" s="42"/>
      <c r="G423" s="42"/>
      <c r="I423" s="42"/>
      <c r="J423" s="42"/>
    </row>
    <row r="424" spans="4:10" ht="18" customHeight="1">
      <c r="D424" s="42"/>
      <c r="E424" s="42"/>
      <c r="F424" s="42"/>
      <c r="G424" s="42"/>
      <c r="I424" s="42"/>
      <c r="J424" s="42"/>
    </row>
    <row r="425" spans="4:10" ht="18" customHeight="1">
      <c r="D425" s="43"/>
      <c r="E425" s="43"/>
      <c r="F425" s="43"/>
      <c r="G425" s="43"/>
      <c r="I425" s="43"/>
      <c r="J425" s="43"/>
    </row>
    <row r="426" spans="4:10" ht="18" customHeight="1">
      <c r="D426" s="43"/>
      <c r="E426" s="43"/>
      <c r="F426" s="43"/>
      <c r="G426" s="43"/>
      <c r="I426" s="43"/>
      <c r="J426" s="43"/>
    </row>
    <row r="427" spans="4:10" ht="12">
      <c r="D427" s="43"/>
      <c r="E427" s="43"/>
      <c r="F427" s="43"/>
      <c r="G427" s="43"/>
      <c r="I427" s="43"/>
      <c r="J427" s="43"/>
    </row>
    <row r="428" spans="4:10" ht="12">
      <c r="D428" s="43"/>
      <c r="E428" s="43"/>
      <c r="F428" s="43"/>
      <c r="G428" s="43"/>
      <c r="I428" s="43"/>
      <c r="J428" s="43"/>
    </row>
    <row r="429" spans="4:10" ht="12">
      <c r="D429" s="43"/>
      <c r="E429" s="43"/>
      <c r="F429" s="43"/>
      <c r="G429" s="43"/>
      <c r="H429" s="43"/>
      <c r="I429" s="43"/>
      <c r="J429" s="43"/>
    </row>
    <row r="430" spans="4:10" ht="12">
      <c r="D430" s="43"/>
      <c r="E430" s="43"/>
      <c r="F430" s="43"/>
      <c r="G430" s="43"/>
      <c r="H430" s="43"/>
      <c r="I430" s="43"/>
      <c r="J430" s="43"/>
    </row>
    <row r="431" spans="4:10" ht="12">
      <c r="D431" s="43"/>
      <c r="E431" s="43"/>
      <c r="F431" s="43"/>
      <c r="G431" s="43"/>
      <c r="H431" s="43"/>
      <c r="I431" s="43"/>
      <c r="J431" s="43"/>
    </row>
    <row r="432" spans="4:10" ht="12">
      <c r="D432" s="43"/>
      <c r="E432" s="43"/>
      <c r="F432" s="43"/>
      <c r="G432" s="43"/>
      <c r="H432" s="43"/>
      <c r="I432" s="43"/>
      <c r="J432" s="43"/>
    </row>
    <row r="433" spans="4:10" ht="12">
      <c r="D433" s="43"/>
      <c r="E433" s="43"/>
      <c r="F433" s="43"/>
      <c r="G433" s="43"/>
      <c r="H433" s="43"/>
      <c r="I433" s="43"/>
      <c r="J433" s="43"/>
    </row>
    <row r="434" spans="4:10" ht="12">
      <c r="D434" s="43"/>
      <c r="E434" s="43"/>
      <c r="F434" s="43"/>
      <c r="G434" s="43"/>
      <c r="H434" s="43"/>
      <c r="I434" s="43"/>
      <c r="J434" s="43"/>
    </row>
    <row r="435" spans="4:10" ht="12">
      <c r="D435" s="43"/>
      <c r="E435" s="43"/>
      <c r="F435" s="43"/>
      <c r="G435" s="43"/>
      <c r="H435" s="43"/>
      <c r="I435" s="43"/>
      <c r="J435" s="43"/>
    </row>
    <row r="436" spans="4:10" ht="12">
      <c r="D436" s="43"/>
      <c r="E436" s="43"/>
      <c r="F436" s="43"/>
      <c r="G436" s="43"/>
      <c r="H436" s="43"/>
      <c r="I436" s="43"/>
      <c r="J436" s="43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V. Zaharia</dc:creator>
  <cp:keywords/>
  <dc:description/>
  <cp:lastModifiedBy>Irina A. Evani</cp:lastModifiedBy>
  <dcterms:created xsi:type="dcterms:W3CDTF">2015-09-28T08:27:23Z</dcterms:created>
  <dcterms:modified xsi:type="dcterms:W3CDTF">2015-10-30T13:30:29Z</dcterms:modified>
  <cp:category/>
  <cp:version/>
  <cp:contentType/>
  <cp:contentStatus/>
</cp:coreProperties>
</file>