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840"/>
  </bookViews>
  <sheets>
    <sheet name="ianuarie-iunie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C31" i="3" l="1"/>
  <c r="E34" i="3"/>
  <c r="E21" i="3"/>
  <c r="F34" i="3"/>
  <c r="F41" i="3" l="1"/>
  <c r="F23" i="3"/>
  <c r="C37" i="3"/>
  <c r="C17" i="3"/>
  <c r="C26" i="3"/>
  <c r="E30" i="3"/>
  <c r="F30" i="3"/>
  <c r="F21" i="3"/>
  <c r="E27" i="3"/>
  <c r="F27" i="3"/>
  <c r="C24" i="3" l="1"/>
  <c r="C45" i="3"/>
  <c r="F20" i="3"/>
  <c r="E20" i="3"/>
  <c r="E41" i="3"/>
  <c r="E44" i="3"/>
  <c r="F44" i="3"/>
  <c r="F9" i="3"/>
  <c r="E9" i="3"/>
  <c r="E28" i="3"/>
  <c r="F28" i="3"/>
  <c r="E43" i="3"/>
  <c r="F43" i="3"/>
  <c r="E8" i="3" l="1"/>
  <c r="F8" i="3"/>
  <c r="E33" i="3"/>
  <c r="F33" i="3"/>
  <c r="E39" i="3"/>
  <c r="D31" i="3"/>
  <c r="E32" i="3"/>
  <c r="F32" i="3"/>
  <c r="D26" i="3" l="1"/>
  <c r="E29" i="3"/>
  <c r="F29" i="3"/>
  <c r="E13" i="3"/>
  <c r="F13" i="3"/>
  <c r="F31" i="3"/>
  <c r="E31" i="3"/>
  <c r="D17" i="3"/>
  <c r="F16" i="3"/>
  <c r="E16" i="3"/>
  <c r="E14" i="3"/>
  <c r="F14" i="3"/>
  <c r="F18" i="3"/>
  <c r="E18" i="3"/>
  <c r="E15" i="3"/>
  <c r="F15" i="3"/>
  <c r="E11" i="3"/>
  <c r="F11" i="3"/>
  <c r="E23" i="3"/>
  <c r="F36" i="3"/>
  <c r="E36" i="3"/>
  <c r="E19" i="3" l="1"/>
  <c r="F19" i="3"/>
  <c r="F26" i="3"/>
  <c r="E26" i="3"/>
  <c r="E22" i="3"/>
  <c r="E17" i="3"/>
  <c r="F17" i="3"/>
  <c r="E38" i="3"/>
  <c r="F38" i="3"/>
  <c r="F35" i="3" l="1"/>
  <c r="E35" i="3"/>
  <c r="F40" i="3"/>
  <c r="E40" i="3"/>
  <c r="F12" i="3"/>
  <c r="E12" i="3"/>
  <c r="E42" i="3" l="1"/>
  <c r="F42" i="3"/>
  <c r="D37" i="3"/>
  <c r="E10" i="3"/>
  <c r="F10" i="3"/>
  <c r="D24" i="3"/>
  <c r="E37" i="3" l="1"/>
  <c r="D45" i="3"/>
  <c r="F37" i="3"/>
  <c r="F24" i="3"/>
  <c r="E24" i="3"/>
  <c r="F45" i="3" l="1"/>
  <c r="E45" i="3"/>
</calcChain>
</file>

<file path=xl/sharedStrings.xml><?xml version="1.0" encoding="utf-8"?>
<sst xmlns="http://schemas.openxmlformats.org/spreadsheetml/2006/main" count="48" uniqueCount="46">
  <si>
    <t>Perioada</t>
  </si>
  <si>
    <t>lei</t>
  </si>
  <si>
    <t>%</t>
  </si>
  <si>
    <t>A</t>
  </si>
  <si>
    <t>Încasări</t>
  </si>
  <si>
    <t>Încasările de la întreprinderile care prestează servicii de transport</t>
  </si>
  <si>
    <t>Încasările plăţilor pentru chirie şi servicii comunale</t>
  </si>
  <si>
    <t>Încasările de la întreprinderile de divertisment</t>
  </si>
  <si>
    <t>Încasările de la întreprinderile care prestează alte servicii</t>
  </si>
  <si>
    <t>Încasările impozitelor şi taxelor</t>
  </si>
  <si>
    <t>Încasările de la vînzarea valutei străine persoanelor fizice</t>
  </si>
  <si>
    <t>Încasările de la vînzarea tuturor tipurilor de valori mobiliare</t>
  </si>
  <si>
    <t>Alte încasări</t>
  </si>
  <si>
    <t>TOTAL  ÎNCASĂRI</t>
  </si>
  <si>
    <t>Eliberări</t>
  </si>
  <si>
    <t>Eliberări pentru salarii</t>
  </si>
  <si>
    <t>Eliberări pentru burse</t>
  </si>
  <si>
    <t>Eliberări pentru alte cheltuieli neincluse în salarii şi pentru plăţi sociale</t>
  </si>
  <si>
    <t>Eliberări pentru achiziţionarea produselor agricole</t>
  </si>
  <si>
    <t>Eliberări pentru plata pensiilor, indemnizaţiilor şi despăgubirilor de asigurare</t>
  </si>
  <si>
    <t>Eliberări pentru cumpărarea valutei străine de la persoane fizice</t>
  </si>
  <si>
    <t>Eliberări pentru plata dividendelor, veniturilor, amortizarea şi cumpărarea tipurilor de valori mobiliare</t>
  </si>
  <si>
    <t>Eliberări în alte scopuri</t>
  </si>
  <si>
    <t>Eliberări pentru efectuarea operaţiunilor valutare în baza documentelor de decontare</t>
  </si>
  <si>
    <t>Eliberări sub forma de credite persoanelor fizice</t>
  </si>
  <si>
    <t>Eliberări pentru darea în locaţiune a încaperilor, precum şi pentru arenda terenurilor şi altor bunuri agricole</t>
  </si>
  <si>
    <t>Restituirea plăţilor în fondul statutar şi a ajutorului financiar temporar</t>
  </si>
  <si>
    <t>TOTAL ELIBERĂRI</t>
  </si>
  <si>
    <t>Încasările pe conturile curente şi conturile de depozit ale persoanelor fizice</t>
  </si>
  <si>
    <t>Eliberări din conturile curente şi din conturile de depozit ale persoanelor fizice</t>
  </si>
  <si>
    <t>Eliberări pentru remunerarea muncii și plăți sociale</t>
  </si>
  <si>
    <t>Eliberări din conturile persoanelor fizice</t>
  </si>
  <si>
    <t>Eliberări din conturile de card</t>
  </si>
  <si>
    <t>Încasările pentru achitarea creditelor</t>
  </si>
  <si>
    <t>Încasările sub forma de ajutor financiar temporar, precum şi plăţile în fondul statutar</t>
  </si>
  <si>
    <t>Încasările din efectuarea operaţiunilor valutare cu documentele de decontare</t>
  </si>
  <si>
    <t>Încasările de la vînzarea averii imobiliare</t>
  </si>
  <si>
    <t xml:space="preserve">Eliberări de  alimentări întreprinderilor Serviciului tehnologiei informaţiei şi comunicaţiilor </t>
  </si>
  <si>
    <t xml:space="preserve">Încasările de la întreprinderile Serviciului tehnologiei informaţiei şi comunicaţiilor </t>
  </si>
  <si>
    <t>Încasările din comercializarea mărfurilor de consum, indiferent de canalul de desfacere</t>
  </si>
  <si>
    <t>Modificarea</t>
  </si>
  <si>
    <t>i - nu sunt incluse datele regiunii transnistrene a Republicii Moldova</t>
  </si>
  <si>
    <t>Eliberări de mijloace băneşti din bancomate</t>
  </si>
  <si>
    <t xml:space="preserve">       mil. lei</t>
  </si>
  <si>
    <r>
      <t>Volumul operațiunilor de casă pe sistemul bancar  din Republica Moldova,
ianuarie - iunie 2023</t>
    </r>
    <r>
      <rPr>
        <b/>
        <vertAlign val="superscript"/>
        <sz val="16"/>
        <color theme="9" tint="-0.249977111117893"/>
        <rFont val="Times New Roman"/>
        <family val="1"/>
        <charset val="204"/>
      </rPr>
      <t>i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</si>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</sst>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_-* #,##0.00\ &quot;lei&quot;_-;\-* #,##0.00\ &quot;lei&quot;_-;_-* &quot;-&quot;??\ &quot;lei&quot;_-;_-@_-"/>
    <numFmt numFmtId="166" formatCode="_-* #,##0.00\ _l_e_i_-;\-* #,##0.00\ _l_e_i_-;_-* &quot;-&quot;??\ _l_e_i_-;_-@_-"/>
    <numFmt numFmtId="167" formatCode="_-* #,##0\ &quot;lei&quot;_-;\-* #,##0\ &quot;lei&quot;_-;_-* &quot;-&quot;??\ &quot;lei&quot;_-;_-@_-"/>
    <numFmt numFmtId="168" formatCode="#,##0.0,"/>
    <numFmt numFmtId="169" formatCode="_-* #,##0.000000\ &quot;lei&quot;_-;\-* #,##0.000000\ &quot;lei&quot;_-;_-* &quot;-&quot;??\ &quot;lei&quot;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6"/>
      <color theme="9" tint="-0.249977111117893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12"/>
      <color theme="9" tint="0.79998168889431442"/>
      <name val="Times New Roman"/>
      <family val="1"/>
    </font>
    <font>
      <sz val="10"/>
      <name val="Times New Roman"/>
      <family val="1"/>
    </font>
    <font>
      <sz val="14"/>
      <color theme="0"/>
      <name val="Times New Roman"/>
      <family val="1"/>
    </font>
    <font>
      <b/>
      <vertAlign val="superscript"/>
      <sz val="16"/>
      <color theme="9" tint="-0.249977111117893"/>
      <name val="Times New Roman"/>
      <family val="1"/>
      <charset val="204"/>
    </font>
    <font>
      <vertAlign val="superscript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indexed="64"/>
      </bottom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indexed="64"/>
      </right>
      <top/>
      <bottom style="thin">
        <color theme="9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indexed="64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indexed="64"/>
      </right>
      <top style="thin">
        <color theme="9" tint="0.59996337778862885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2" applyNumberFormat="1" applyFont="1" applyBorder="1" applyAlignment="1">
      <alignment horizontal="left"/>
    </xf>
    <xf numFmtId="0" fontId="3" fillId="0" borderId="0" xfId="2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4" fillId="0" borderId="10" xfId="1" applyFont="1" applyBorder="1" applyAlignment="1">
      <alignment horizontal="left" vertical="center" wrapText="1" indent="1"/>
    </xf>
    <xf numFmtId="168" fontId="4" fillId="0" borderId="1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vertical="center" wrapText="1" indent="1"/>
    </xf>
    <xf numFmtId="168" fontId="4" fillId="0" borderId="4" xfId="1" applyNumberFormat="1" applyFont="1" applyBorder="1" applyAlignment="1">
      <alignment horizontal="right" vertical="center"/>
    </xf>
    <xf numFmtId="0" fontId="8" fillId="4" borderId="14" xfId="2" applyNumberFormat="1" applyFont="1" applyFill="1" applyBorder="1" applyAlignment="1">
      <alignment horizontal="left" vertical="center" wrapText="1"/>
    </xf>
    <xf numFmtId="168" fontId="8" fillId="4" borderId="15" xfId="1" applyNumberFormat="1" applyFont="1" applyFill="1" applyBorder="1" applyAlignment="1">
      <alignment horizontal="right" vertical="center"/>
    </xf>
    <xf numFmtId="0" fontId="4" fillId="0" borderId="3" xfId="2" applyNumberFormat="1" applyFont="1" applyBorder="1" applyAlignment="1">
      <alignment horizontal="left" vertical="center" wrapText="1" indent="1"/>
    </xf>
    <xf numFmtId="168" fontId="4" fillId="0" borderId="4" xfId="2" applyNumberFormat="1" applyFont="1" applyBorder="1" applyAlignment="1">
      <alignment horizontal="right" vertical="center"/>
    </xf>
    <xf numFmtId="0" fontId="8" fillId="4" borderId="6" xfId="2" applyNumberFormat="1" applyFont="1" applyFill="1" applyBorder="1" applyAlignment="1">
      <alignment horizontal="left" vertical="center" wrapText="1"/>
    </xf>
    <xf numFmtId="168" fontId="8" fillId="4" borderId="7" xfId="1" applyNumberFormat="1" applyFont="1" applyFill="1" applyBorder="1" applyAlignment="1">
      <alignment horizontal="right" vertical="center"/>
    </xf>
    <xf numFmtId="0" fontId="9" fillId="0" borderId="3" xfId="2" applyNumberFormat="1" applyFont="1" applyBorder="1" applyAlignment="1">
      <alignment horizontal="left" vertical="center" wrapText="1" indent="3"/>
    </xf>
    <xf numFmtId="165" fontId="10" fillId="0" borderId="0" xfId="2" applyFont="1" applyBorder="1" applyAlignment="1">
      <alignment wrapText="1"/>
    </xf>
    <xf numFmtId="0" fontId="10" fillId="0" borderId="0" xfId="2" applyNumberFormat="1" applyFont="1" applyBorder="1" applyAlignment="1">
      <alignment horizontal="center"/>
    </xf>
    <xf numFmtId="167" fontId="10" fillId="0" borderId="0" xfId="2" applyNumberFormat="1" applyFont="1" applyBorder="1" applyAlignment="1">
      <alignment wrapText="1"/>
    </xf>
    <xf numFmtId="164" fontId="4" fillId="0" borderId="12" xfId="1" applyNumberFormat="1" applyFont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5" xfId="2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16" xfId="1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0" xfId="2" applyNumberFormat="1" applyFont="1" applyBorder="1" applyAlignment="1">
      <alignment horizontal="center" vertical="center"/>
    </xf>
    <xf numFmtId="169" fontId="10" fillId="0" borderId="0" xfId="2" applyNumberFormat="1" applyFont="1" applyBorder="1" applyAlignment="1">
      <alignment wrapText="1"/>
    </xf>
    <xf numFmtId="164" fontId="4" fillId="0" borderId="5" xfId="2" applyNumberFormat="1" applyFont="1" applyFill="1" applyBorder="1" applyAlignment="1">
      <alignment horizontal="right" vertical="center"/>
    </xf>
    <xf numFmtId="164" fontId="4" fillId="5" borderId="5" xfId="1" applyNumberFormat="1" applyFont="1" applyFill="1" applyBorder="1" applyAlignment="1">
      <alignment horizontal="right" vertical="center"/>
    </xf>
    <xf numFmtId="0" fontId="7" fillId="3" borderId="9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49" fontId="5" fillId="0" borderId="0" xfId="1" applyNumberFormat="1" applyFont="1" applyAlignment="1">
      <alignment horizontal="center"/>
    </xf>
    <xf numFmtId="0" fontId="6" fillId="0" borderId="2" xfId="1" applyFont="1" applyBorder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 vertical="center" wrapText="1"/>
    </xf>
  </cellXfs>
  <cellStyles count="4">
    <cellStyle name="Comma 2" xfId="3"/>
    <cellStyle name="Currency 2" xfId="2"/>
    <cellStyle name="Normal" xfId="0" builtinId="0"/>
    <cellStyle name="Normal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9"/>
  <sheetViews>
    <sheetView showGridLines="0" tabSelected="1" workbookViewId="0">
      <selection activeCell="J15" sqref="J15"/>
    </sheetView>
  </sheetViews>
  <sheetFormatPr defaultRowHeight="18.75" x14ac:dyDescent="0.3"/>
  <cols>
    <col min="1" max="1" width="9.140625" style="1"/>
    <col min="2" max="2" width="72.28515625" style="5" customWidth="1"/>
    <col min="3" max="3" width="14" style="6" customWidth="1"/>
    <col min="4" max="6" width="14" style="1" customWidth="1"/>
    <col min="7" max="543" width="7.5703125" style="1" customWidth="1"/>
    <col min="544" max="639" width="9.140625" style="1"/>
    <col min="640" max="640" width="66.7109375" style="1" customWidth="1"/>
    <col min="641" max="641" width="19.7109375" style="1" customWidth="1"/>
    <col min="642" max="642" width="21" style="1" customWidth="1"/>
    <col min="643" max="643" width="15.42578125" style="1" customWidth="1"/>
    <col min="644" max="644" width="15.85546875" style="1" customWidth="1"/>
    <col min="645" max="645" width="14.140625" style="1" customWidth="1"/>
    <col min="646" max="646" width="14.7109375" style="1" customWidth="1"/>
    <col min="647" max="895" width="9.140625" style="1"/>
    <col min="896" max="896" width="66.7109375" style="1" customWidth="1"/>
    <col min="897" max="897" width="19.7109375" style="1" customWidth="1"/>
    <col min="898" max="898" width="21" style="1" customWidth="1"/>
    <col min="899" max="899" width="15.42578125" style="1" customWidth="1"/>
    <col min="900" max="900" width="15.85546875" style="1" customWidth="1"/>
    <col min="901" max="901" width="14.140625" style="1" customWidth="1"/>
    <col min="902" max="902" width="14.7109375" style="1" customWidth="1"/>
    <col min="903" max="1151" width="9.140625" style="1"/>
    <col min="1152" max="1152" width="66.7109375" style="1" customWidth="1"/>
    <col min="1153" max="1153" width="19.7109375" style="1" customWidth="1"/>
    <col min="1154" max="1154" width="21" style="1" customWidth="1"/>
    <col min="1155" max="1155" width="15.42578125" style="1" customWidth="1"/>
    <col min="1156" max="1156" width="15.85546875" style="1" customWidth="1"/>
    <col min="1157" max="1157" width="14.140625" style="1" customWidth="1"/>
    <col min="1158" max="1158" width="14.7109375" style="1" customWidth="1"/>
    <col min="1159" max="1407" width="9.140625" style="1"/>
    <col min="1408" max="1408" width="66.7109375" style="1" customWidth="1"/>
    <col min="1409" max="1409" width="19.7109375" style="1" customWidth="1"/>
    <col min="1410" max="1410" width="21" style="1" customWidth="1"/>
    <col min="1411" max="1411" width="15.42578125" style="1" customWidth="1"/>
    <col min="1412" max="1412" width="15.85546875" style="1" customWidth="1"/>
    <col min="1413" max="1413" width="14.140625" style="1" customWidth="1"/>
    <col min="1414" max="1414" width="14.7109375" style="1" customWidth="1"/>
    <col min="1415" max="1663" width="9.140625" style="1"/>
    <col min="1664" max="1664" width="66.7109375" style="1" customWidth="1"/>
    <col min="1665" max="1665" width="19.7109375" style="1" customWidth="1"/>
    <col min="1666" max="1666" width="21" style="1" customWidth="1"/>
    <col min="1667" max="1667" width="15.42578125" style="1" customWidth="1"/>
    <col min="1668" max="1668" width="15.85546875" style="1" customWidth="1"/>
    <col min="1669" max="1669" width="14.140625" style="1" customWidth="1"/>
    <col min="1670" max="1670" width="14.7109375" style="1" customWidth="1"/>
    <col min="1671" max="1919" width="9.140625" style="1"/>
    <col min="1920" max="1920" width="66.7109375" style="1" customWidth="1"/>
    <col min="1921" max="1921" width="19.7109375" style="1" customWidth="1"/>
    <col min="1922" max="1922" width="21" style="1" customWidth="1"/>
    <col min="1923" max="1923" width="15.42578125" style="1" customWidth="1"/>
    <col min="1924" max="1924" width="15.85546875" style="1" customWidth="1"/>
    <col min="1925" max="1925" width="14.140625" style="1" customWidth="1"/>
    <col min="1926" max="1926" width="14.7109375" style="1" customWidth="1"/>
    <col min="1927" max="2175" width="9.140625" style="1"/>
    <col min="2176" max="2176" width="66.7109375" style="1" customWidth="1"/>
    <col min="2177" max="2177" width="19.7109375" style="1" customWidth="1"/>
    <col min="2178" max="2178" width="21" style="1" customWidth="1"/>
    <col min="2179" max="2179" width="15.42578125" style="1" customWidth="1"/>
    <col min="2180" max="2180" width="15.85546875" style="1" customWidth="1"/>
    <col min="2181" max="2181" width="14.140625" style="1" customWidth="1"/>
    <col min="2182" max="2182" width="14.7109375" style="1" customWidth="1"/>
    <col min="2183" max="2431" width="9.140625" style="1"/>
    <col min="2432" max="2432" width="66.7109375" style="1" customWidth="1"/>
    <col min="2433" max="2433" width="19.7109375" style="1" customWidth="1"/>
    <col min="2434" max="2434" width="21" style="1" customWidth="1"/>
    <col min="2435" max="2435" width="15.42578125" style="1" customWidth="1"/>
    <col min="2436" max="2436" width="15.85546875" style="1" customWidth="1"/>
    <col min="2437" max="2437" width="14.140625" style="1" customWidth="1"/>
    <col min="2438" max="2438" width="14.7109375" style="1" customWidth="1"/>
    <col min="2439" max="2687" width="9.140625" style="1"/>
    <col min="2688" max="2688" width="66.7109375" style="1" customWidth="1"/>
    <col min="2689" max="2689" width="19.7109375" style="1" customWidth="1"/>
    <col min="2690" max="2690" width="21" style="1" customWidth="1"/>
    <col min="2691" max="2691" width="15.42578125" style="1" customWidth="1"/>
    <col min="2692" max="2692" width="15.85546875" style="1" customWidth="1"/>
    <col min="2693" max="2693" width="14.140625" style="1" customWidth="1"/>
    <col min="2694" max="2694" width="14.7109375" style="1" customWidth="1"/>
    <col min="2695" max="2943" width="9.140625" style="1"/>
    <col min="2944" max="2944" width="66.7109375" style="1" customWidth="1"/>
    <col min="2945" max="2945" width="19.7109375" style="1" customWidth="1"/>
    <col min="2946" max="2946" width="21" style="1" customWidth="1"/>
    <col min="2947" max="2947" width="15.42578125" style="1" customWidth="1"/>
    <col min="2948" max="2948" width="15.85546875" style="1" customWidth="1"/>
    <col min="2949" max="2949" width="14.140625" style="1" customWidth="1"/>
    <col min="2950" max="2950" width="14.7109375" style="1" customWidth="1"/>
    <col min="2951" max="3199" width="9.140625" style="1"/>
    <col min="3200" max="3200" width="66.7109375" style="1" customWidth="1"/>
    <col min="3201" max="3201" width="19.7109375" style="1" customWidth="1"/>
    <col min="3202" max="3202" width="21" style="1" customWidth="1"/>
    <col min="3203" max="3203" width="15.42578125" style="1" customWidth="1"/>
    <col min="3204" max="3204" width="15.85546875" style="1" customWidth="1"/>
    <col min="3205" max="3205" width="14.140625" style="1" customWidth="1"/>
    <col min="3206" max="3206" width="14.7109375" style="1" customWidth="1"/>
    <col min="3207" max="3455" width="9.140625" style="1"/>
    <col min="3456" max="3456" width="66.7109375" style="1" customWidth="1"/>
    <col min="3457" max="3457" width="19.7109375" style="1" customWidth="1"/>
    <col min="3458" max="3458" width="21" style="1" customWidth="1"/>
    <col min="3459" max="3459" width="15.42578125" style="1" customWidth="1"/>
    <col min="3460" max="3460" width="15.85546875" style="1" customWidth="1"/>
    <col min="3461" max="3461" width="14.140625" style="1" customWidth="1"/>
    <col min="3462" max="3462" width="14.7109375" style="1" customWidth="1"/>
    <col min="3463" max="3711" width="9.140625" style="1"/>
    <col min="3712" max="3712" width="66.7109375" style="1" customWidth="1"/>
    <col min="3713" max="3713" width="19.7109375" style="1" customWidth="1"/>
    <col min="3714" max="3714" width="21" style="1" customWidth="1"/>
    <col min="3715" max="3715" width="15.42578125" style="1" customWidth="1"/>
    <col min="3716" max="3716" width="15.85546875" style="1" customWidth="1"/>
    <col min="3717" max="3717" width="14.140625" style="1" customWidth="1"/>
    <col min="3718" max="3718" width="14.7109375" style="1" customWidth="1"/>
    <col min="3719" max="3967" width="9.140625" style="1"/>
    <col min="3968" max="3968" width="66.7109375" style="1" customWidth="1"/>
    <col min="3969" max="3969" width="19.7109375" style="1" customWidth="1"/>
    <col min="3970" max="3970" width="21" style="1" customWidth="1"/>
    <col min="3971" max="3971" width="15.42578125" style="1" customWidth="1"/>
    <col min="3972" max="3972" width="15.85546875" style="1" customWidth="1"/>
    <col min="3973" max="3973" width="14.140625" style="1" customWidth="1"/>
    <col min="3974" max="3974" width="14.7109375" style="1" customWidth="1"/>
    <col min="3975" max="4223" width="9.140625" style="1"/>
    <col min="4224" max="4224" width="66.7109375" style="1" customWidth="1"/>
    <col min="4225" max="4225" width="19.7109375" style="1" customWidth="1"/>
    <col min="4226" max="4226" width="21" style="1" customWidth="1"/>
    <col min="4227" max="4227" width="15.42578125" style="1" customWidth="1"/>
    <col min="4228" max="4228" width="15.85546875" style="1" customWidth="1"/>
    <col min="4229" max="4229" width="14.140625" style="1" customWidth="1"/>
    <col min="4230" max="4230" width="14.7109375" style="1" customWidth="1"/>
    <col min="4231" max="4479" width="9.140625" style="1"/>
    <col min="4480" max="4480" width="66.7109375" style="1" customWidth="1"/>
    <col min="4481" max="4481" width="19.7109375" style="1" customWidth="1"/>
    <col min="4482" max="4482" width="21" style="1" customWidth="1"/>
    <col min="4483" max="4483" width="15.42578125" style="1" customWidth="1"/>
    <col min="4484" max="4484" width="15.85546875" style="1" customWidth="1"/>
    <col min="4485" max="4485" width="14.140625" style="1" customWidth="1"/>
    <col min="4486" max="4486" width="14.7109375" style="1" customWidth="1"/>
    <col min="4487" max="4735" width="9.140625" style="1"/>
    <col min="4736" max="4736" width="66.7109375" style="1" customWidth="1"/>
    <col min="4737" max="4737" width="19.7109375" style="1" customWidth="1"/>
    <col min="4738" max="4738" width="21" style="1" customWidth="1"/>
    <col min="4739" max="4739" width="15.42578125" style="1" customWidth="1"/>
    <col min="4740" max="4740" width="15.85546875" style="1" customWidth="1"/>
    <col min="4741" max="4741" width="14.140625" style="1" customWidth="1"/>
    <col min="4742" max="4742" width="14.7109375" style="1" customWidth="1"/>
    <col min="4743" max="4991" width="9.140625" style="1"/>
    <col min="4992" max="4992" width="66.7109375" style="1" customWidth="1"/>
    <col min="4993" max="4993" width="19.7109375" style="1" customWidth="1"/>
    <col min="4994" max="4994" width="21" style="1" customWidth="1"/>
    <col min="4995" max="4995" width="15.42578125" style="1" customWidth="1"/>
    <col min="4996" max="4996" width="15.85546875" style="1" customWidth="1"/>
    <col min="4997" max="4997" width="14.140625" style="1" customWidth="1"/>
    <col min="4998" max="4998" width="14.7109375" style="1" customWidth="1"/>
    <col min="4999" max="5247" width="9.140625" style="1"/>
    <col min="5248" max="5248" width="66.7109375" style="1" customWidth="1"/>
    <col min="5249" max="5249" width="19.7109375" style="1" customWidth="1"/>
    <col min="5250" max="5250" width="21" style="1" customWidth="1"/>
    <col min="5251" max="5251" width="15.42578125" style="1" customWidth="1"/>
    <col min="5252" max="5252" width="15.85546875" style="1" customWidth="1"/>
    <col min="5253" max="5253" width="14.140625" style="1" customWidth="1"/>
    <col min="5254" max="5254" width="14.7109375" style="1" customWidth="1"/>
    <col min="5255" max="5503" width="9.140625" style="1"/>
    <col min="5504" max="5504" width="66.7109375" style="1" customWidth="1"/>
    <col min="5505" max="5505" width="19.7109375" style="1" customWidth="1"/>
    <col min="5506" max="5506" width="21" style="1" customWidth="1"/>
    <col min="5507" max="5507" width="15.42578125" style="1" customWidth="1"/>
    <col min="5508" max="5508" width="15.85546875" style="1" customWidth="1"/>
    <col min="5509" max="5509" width="14.140625" style="1" customWidth="1"/>
    <col min="5510" max="5510" width="14.7109375" style="1" customWidth="1"/>
    <col min="5511" max="5759" width="9.140625" style="1"/>
    <col min="5760" max="5760" width="66.7109375" style="1" customWidth="1"/>
    <col min="5761" max="5761" width="19.7109375" style="1" customWidth="1"/>
    <col min="5762" max="5762" width="21" style="1" customWidth="1"/>
    <col min="5763" max="5763" width="15.42578125" style="1" customWidth="1"/>
    <col min="5764" max="5764" width="15.85546875" style="1" customWidth="1"/>
    <col min="5765" max="5765" width="14.140625" style="1" customWidth="1"/>
    <col min="5766" max="5766" width="14.7109375" style="1" customWidth="1"/>
    <col min="5767" max="6015" width="9.140625" style="1"/>
    <col min="6016" max="6016" width="66.7109375" style="1" customWidth="1"/>
    <col min="6017" max="6017" width="19.7109375" style="1" customWidth="1"/>
    <col min="6018" max="6018" width="21" style="1" customWidth="1"/>
    <col min="6019" max="6019" width="15.42578125" style="1" customWidth="1"/>
    <col min="6020" max="6020" width="15.85546875" style="1" customWidth="1"/>
    <col min="6021" max="6021" width="14.140625" style="1" customWidth="1"/>
    <col min="6022" max="6022" width="14.7109375" style="1" customWidth="1"/>
    <col min="6023" max="6271" width="9.140625" style="1"/>
    <col min="6272" max="6272" width="66.7109375" style="1" customWidth="1"/>
    <col min="6273" max="6273" width="19.7109375" style="1" customWidth="1"/>
    <col min="6274" max="6274" width="21" style="1" customWidth="1"/>
    <col min="6275" max="6275" width="15.42578125" style="1" customWidth="1"/>
    <col min="6276" max="6276" width="15.85546875" style="1" customWidth="1"/>
    <col min="6277" max="6277" width="14.140625" style="1" customWidth="1"/>
    <col min="6278" max="6278" width="14.7109375" style="1" customWidth="1"/>
    <col min="6279" max="6527" width="9.140625" style="1"/>
    <col min="6528" max="6528" width="66.7109375" style="1" customWidth="1"/>
    <col min="6529" max="6529" width="19.7109375" style="1" customWidth="1"/>
    <col min="6530" max="6530" width="21" style="1" customWidth="1"/>
    <col min="6531" max="6531" width="15.42578125" style="1" customWidth="1"/>
    <col min="6532" max="6532" width="15.85546875" style="1" customWidth="1"/>
    <col min="6533" max="6533" width="14.140625" style="1" customWidth="1"/>
    <col min="6534" max="6534" width="14.7109375" style="1" customWidth="1"/>
    <col min="6535" max="6783" width="9.140625" style="1"/>
    <col min="6784" max="6784" width="66.7109375" style="1" customWidth="1"/>
    <col min="6785" max="6785" width="19.7109375" style="1" customWidth="1"/>
    <col min="6786" max="6786" width="21" style="1" customWidth="1"/>
    <col min="6787" max="6787" width="15.42578125" style="1" customWidth="1"/>
    <col min="6788" max="6788" width="15.85546875" style="1" customWidth="1"/>
    <col min="6789" max="6789" width="14.140625" style="1" customWidth="1"/>
    <col min="6790" max="6790" width="14.7109375" style="1" customWidth="1"/>
    <col min="6791" max="7039" width="9.140625" style="1"/>
    <col min="7040" max="7040" width="66.7109375" style="1" customWidth="1"/>
    <col min="7041" max="7041" width="19.7109375" style="1" customWidth="1"/>
    <col min="7042" max="7042" width="21" style="1" customWidth="1"/>
    <col min="7043" max="7043" width="15.42578125" style="1" customWidth="1"/>
    <col min="7044" max="7044" width="15.85546875" style="1" customWidth="1"/>
    <col min="7045" max="7045" width="14.140625" style="1" customWidth="1"/>
    <col min="7046" max="7046" width="14.7109375" style="1" customWidth="1"/>
    <col min="7047" max="7295" width="9.140625" style="1"/>
    <col min="7296" max="7296" width="66.7109375" style="1" customWidth="1"/>
    <col min="7297" max="7297" width="19.7109375" style="1" customWidth="1"/>
    <col min="7298" max="7298" width="21" style="1" customWidth="1"/>
    <col min="7299" max="7299" width="15.42578125" style="1" customWidth="1"/>
    <col min="7300" max="7300" width="15.85546875" style="1" customWidth="1"/>
    <col min="7301" max="7301" width="14.140625" style="1" customWidth="1"/>
    <col min="7302" max="7302" width="14.7109375" style="1" customWidth="1"/>
    <col min="7303" max="7551" width="9.140625" style="1"/>
    <col min="7552" max="7552" width="66.7109375" style="1" customWidth="1"/>
    <col min="7553" max="7553" width="19.7109375" style="1" customWidth="1"/>
    <col min="7554" max="7554" width="21" style="1" customWidth="1"/>
    <col min="7555" max="7555" width="15.42578125" style="1" customWidth="1"/>
    <col min="7556" max="7556" width="15.85546875" style="1" customWidth="1"/>
    <col min="7557" max="7557" width="14.140625" style="1" customWidth="1"/>
    <col min="7558" max="7558" width="14.7109375" style="1" customWidth="1"/>
    <col min="7559" max="7807" width="9.140625" style="1"/>
    <col min="7808" max="7808" width="66.7109375" style="1" customWidth="1"/>
    <col min="7809" max="7809" width="19.7109375" style="1" customWidth="1"/>
    <col min="7810" max="7810" width="21" style="1" customWidth="1"/>
    <col min="7811" max="7811" width="15.42578125" style="1" customWidth="1"/>
    <col min="7812" max="7812" width="15.85546875" style="1" customWidth="1"/>
    <col min="7813" max="7813" width="14.140625" style="1" customWidth="1"/>
    <col min="7814" max="7814" width="14.7109375" style="1" customWidth="1"/>
    <col min="7815" max="8063" width="9.140625" style="1"/>
    <col min="8064" max="8064" width="66.7109375" style="1" customWidth="1"/>
    <col min="8065" max="8065" width="19.7109375" style="1" customWidth="1"/>
    <col min="8066" max="8066" width="21" style="1" customWidth="1"/>
    <col min="8067" max="8067" width="15.42578125" style="1" customWidth="1"/>
    <col min="8068" max="8068" width="15.85546875" style="1" customWidth="1"/>
    <col min="8069" max="8069" width="14.140625" style="1" customWidth="1"/>
    <col min="8070" max="8070" width="14.7109375" style="1" customWidth="1"/>
    <col min="8071" max="8319" width="9.140625" style="1"/>
    <col min="8320" max="8320" width="66.7109375" style="1" customWidth="1"/>
    <col min="8321" max="8321" width="19.7109375" style="1" customWidth="1"/>
    <col min="8322" max="8322" width="21" style="1" customWidth="1"/>
    <col min="8323" max="8323" width="15.42578125" style="1" customWidth="1"/>
    <col min="8324" max="8324" width="15.85546875" style="1" customWidth="1"/>
    <col min="8325" max="8325" width="14.140625" style="1" customWidth="1"/>
    <col min="8326" max="8326" width="14.7109375" style="1" customWidth="1"/>
    <col min="8327" max="8575" width="9.140625" style="1"/>
    <col min="8576" max="8576" width="66.7109375" style="1" customWidth="1"/>
    <col min="8577" max="8577" width="19.7109375" style="1" customWidth="1"/>
    <col min="8578" max="8578" width="21" style="1" customWidth="1"/>
    <col min="8579" max="8579" width="15.42578125" style="1" customWidth="1"/>
    <col min="8580" max="8580" width="15.85546875" style="1" customWidth="1"/>
    <col min="8581" max="8581" width="14.140625" style="1" customWidth="1"/>
    <col min="8582" max="8582" width="14.7109375" style="1" customWidth="1"/>
    <col min="8583" max="8831" width="9.140625" style="1"/>
    <col min="8832" max="8832" width="66.7109375" style="1" customWidth="1"/>
    <col min="8833" max="8833" width="19.7109375" style="1" customWidth="1"/>
    <col min="8834" max="8834" width="21" style="1" customWidth="1"/>
    <col min="8835" max="8835" width="15.42578125" style="1" customWidth="1"/>
    <col min="8836" max="8836" width="15.85546875" style="1" customWidth="1"/>
    <col min="8837" max="8837" width="14.140625" style="1" customWidth="1"/>
    <col min="8838" max="8838" width="14.7109375" style="1" customWidth="1"/>
    <col min="8839" max="9087" width="9.140625" style="1"/>
    <col min="9088" max="9088" width="66.7109375" style="1" customWidth="1"/>
    <col min="9089" max="9089" width="19.7109375" style="1" customWidth="1"/>
    <col min="9090" max="9090" width="21" style="1" customWidth="1"/>
    <col min="9091" max="9091" width="15.42578125" style="1" customWidth="1"/>
    <col min="9092" max="9092" width="15.85546875" style="1" customWidth="1"/>
    <col min="9093" max="9093" width="14.140625" style="1" customWidth="1"/>
    <col min="9094" max="9094" width="14.7109375" style="1" customWidth="1"/>
    <col min="9095" max="9343" width="9.140625" style="1"/>
    <col min="9344" max="9344" width="66.7109375" style="1" customWidth="1"/>
    <col min="9345" max="9345" width="19.7109375" style="1" customWidth="1"/>
    <col min="9346" max="9346" width="21" style="1" customWidth="1"/>
    <col min="9347" max="9347" width="15.42578125" style="1" customWidth="1"/>
    <col min="9348" max="9348" width="15.85546875" style="1" customWidth="1"/>
    <col min="9349" max="9349" width="14.140625" style="1" customWidth="1"/>
    <col min="9350" max="9350" width="14.7109375" style="1" customWidth="1"/>
    <col min="9351" max="9599" width="9.140625" style="1"/>
    <col min="9600" max="9600" width="66.7109375" style="1" customWidth="1"/>
    <col min="9601" max="9601" width="19.7109375" style="1" customWidth="1"/>
    <col min="9602" max="9602" width="21" style="1" customWidth="1"/>
    <col min="9603" max="9603" width="15.42578125" style="1" customWidth="1"/>
    <col min="9604" max="9604" width="15.85546875" style="1" customWidth="1"/>
    <col min="9605" max="9605" width="14.140625" style="1" customWidth="1"/>
    <col min="9606" max="9606" width="14.7109375" style="1" customWidth="1"/>
    <col min="9607" max="9855" width="9.140625" style="1"/>
    <col min="9856" max="9856" width="66.7109375" style="1" customWidth="1"/>
    <col min="9857" max="9857" width="19.7109375" style="1" customWidth="1"/>
    <col min="9858" max="9858" width="21" style="1" customWidth="1"/>
    <col min="9859" max="9859" width="15.42578125" style="1" customWidth="1"/>
    <col min="9860" max="9860" width="15.85546875" style="1" customWidth="1"/>
    <col min="9861" max="9861" width="14.140625" style="1" customWidth="1"/>
    <col min="9862" max="9862" width="14.7109375" style="1" customWidth="1"/>
    <col min="9863" max="10111" width="9.140625" style="1"/>
    <col min="10112" max="10112" width="66.7109375" style="1" customWidth="1"/>
    <col min="10113" max="10113" width="19.7109375" style="1" customWidth="1"/>
    <col min="10114" max="10114" width="21" style="1" customWidth="1"/>
    <col min="10115" max="10115" width="15.42578125" style="1" customWidth="1"/>
    <col min="10116" max="10116" width="15.85546875" style="1" customWidth="1"/>
    <col min="10117" max="10117" width="14.140625" style="1" customWidth="1"/>
    <col min="10118" max="10118" width="14.7109375" style="1" customWidth="1"/>
    <col min="10119" max="10367" width="9.140625" style="1"/>
    <col min="10368" max="10368" width="66.7109375" style="1" customWidth="1"/>
    <col min="10369" max="10369" width="19.7109375" style="1" customWidth="1"/>
    <col min="10370" max="10370" width="21" style="1" customWidth="1"/>
    <col min="10371" max="10371" width="15.42578125" style="1" customWidth="1"/>
    <col min="10372" max="10372" width="15.85546875" style="1" customWidth="1"/>
    <col min="10373" max="10373" width="14.140625" style="1" customWidth="1"/>
    <col min="10374" max="10374" width="14.7109375" style="1" customWidth="1"/>
    <col min="10375" max="10623" width="9.140625" style="1"/>
    <col min="10624" max="10624" width="66.7109375" style="1" customWidth="1"/>
    <col min="10625" max="10625" width="19.7109375" style="1" customWidth="1"/>
    <col min="10626" max="10626" width="21" style="1" customWidth="1"/>
    <col min="10627" max="10627" width="15.42578125" style="1" customWidth="1"/>
    <col min="10628" max="10628" width="15.85546875" style="1" customWidth="1"/>
    <col min="10629" max="10629" width="14.140625" style="1" customWidth="1"/>
    <col min="10630" max="10630" width="14.7109375" style="1" customWidth="1"/>
    <col min="10631" max="10879" width="9.140625" style="1"/>
    <col min="10880" max="10880" width="66.7109375" style="1" customWidth="1"/>
    <col min="10881" max="10881" width="19.7109375" style="1" customWidth="1"/>
    <col min="10882" max="10882" width="21" style="1" customWidth="1"/>
    <col min="10883" max="10883" width="15.42578125" style="1" customWidth="1"/>
    <col min="10884" max="10884" width="15.85546875" style="1" customWidth="1"/>
    <col min="10885" max="10885" width="14.140625" style="1" customWidth="1"/>
    <col min="10886" max="10886" width="14.7109375" style="1" customWidth="1"/>
    <col min="10887" max="11135" width="9.140625" style="1"/>
    <col min="11136" max="11136" width="66.7109375" style="1" customWidth="1"/>
    <col min="11137" max="11137" width="19.7109375" style="1" customWidth="1"/>
    <col min="11138" max="11138" width="21" style="1" customWidth="1"/>
    <col min="11139" max="11139" width="15.42578125" style="1" customWidth="1"/>
    <col min="11140" max="11140" width="15.85546875" style="1" customWidth="1"/>
    <col min="11141" max="11141" width="14.140625" style="1" customWidth="1"/>
    <col min="11142" max="11142" width="14.7109375" style="1" customWidth="1"/>
    <col min="11143" max="11391" width="9.140625" style="1"/>
    <col min="11392" max="11392" width="66.7109375" style="1" customWidth="1"/>
    <col min="11393" max="11393" width="19.7109375" style="1" customWidth="1"/>
    <col min="11394" max="11394" width="21" style="1" customWidth="1"/>
    <col min="11395" max="11395" width="15.42578125" style="1" customWidth="1"/>
    <col min="11396" max="11396" width="15.85546875" style="1" customWidth="1"/>
    <col min="11397" max="11397" width="14.140625" style="1" customWidth="1"/>
    <col min="11398" max="11398" width="14.7109375" style="1" customWidth="1"/>
    <col min="11399" max="11647" width="9.140625" style="1"/>
    <col min="11648" max="11648" width="66.7109375" style="1" customWidth="1"/>
    <col min="11649" max="11649" width="19.7109375" style="1" customWidth="1"/>
    <col min="11650" max="11650" width="21" style="1" customWidth="1"/>
    <col min="11651" max="11651" width="15.42578125" style="1" customWidth="1"/>
    <col min="11652" max="11652" width="15.85546875" style="1" customWidth="1"/>
    <col min="11653" max="11653" width="14.140625" style="1" customWidth="1"/>
    <col min="11654" max="11654" width="14.7109375" style="1" customWidth="1"/>
    <col min="11655" max="11903" width="9.140625" style="1"/>
    <col min="11904" max="11904" width="66.7109375" style="1" customWidth="1"/>
    <col min="11905" max="11905" width="19.7109375" style="1" customWidth="1"/>
    <col min="11906" max="11906" width="21" style="1" customWidth="1"/>
    <col min="11907" max="11907" width="15.42578125" style="1" customWidth="1"/>
    <col min="11908" max="11908" width="15.85546875" style="1" customWidth="1"/>
    <col min="11909" max="11909" width="14.140625" style="1" customWidth="1"/>
    <col min="11910" max="11910" width="14.7109375" style="1" customWidth="1"/>
    <col min="11911" max="12159" width="9.140625" style="1"/>
    <col min="12160" max="12160" width="66.7109375" style="1" customWidth="1"/>
    <col min="12161" max="12161" width="19.7109375" style="1" customWidth="1"/>
    <col min="12162" max="12162" width="21" style="1" customWidth="1"/>
    <col min="12163" max="12163" width="15.42578125" style="1" customWidth="1"/>
    <col min="12164" max="12164" width="15.85546875" style="1" customWidth="1"/>
    <col min="12165" max="12165" width="14.140625" style="1" customWidth="1"/>
    <col min="12166" max="12166" width="14.7109375" style="1" customWidth="1"/>
    <col min="12167" max="12415" width="9.140625" style="1"/>
    <col min="12416" max="12416" width="66.7109375" style="1" customWidth="1"/>
    <col min="12417" max="12417" width="19.7109375" style="1" customWidth="1"/>
    <col min="12418" max="12418" width="21" style="1" customWidth="1"/>
    <col min="12419" max="12419" width="15.42578125" style="1" customWidth="1"/>
    <col min="12420" max="12420" width="15.85546875" style="1" customWidth="1"/>
    <col min="12421" max="12421" width="14.140625" style="1" customWidth="1"/>
    <col min="12422" max="12422" width="14.7109375" style="1" customWidth="1"/>
    <col min="12423" max="12671" width="9.140625" style="1"/>
    <col min="12672" max="12672" width="66.7109375" style="1" customWidth="1"/>
    <col min="12673" max="12673" width="19.7109375" style="1" customWidth="1"/>
    <col min="12674" max="12674" width="21" style="1" customWidth="1"/>
    <col min="12675" max="12675" width="15.42578125" style="1" customWidth="1"/>
    <col min="12676" max="12676" width="15.85546875" style="1" customWidth="1"/>
    <col min="12677" max="12677" width="14.140625" style="1" customWidth="1"/>
    <col min="12678" max="12678" width="14.7109375" style="1" customWidth="1"/>
    <col min="12679" max="12927" width="9.140625" style="1"/>
    <col min="12928" max="12928" width="66.7109375" style="1" customWidth="1"/>
    <col min="12929" max="12929" width="19.7109375" style="1" customWidth="1"/>
    <col min="12930" max="12930" width="21" style="1" customWidth="1"/>
    <col min="12931" max="12931" width="15.42578125" style="1" customWidth="1"/>
    <col min="12932" max="12932" width="15.85546875" style="1" customWidth="1"/>
    <col min="12933" max="12933" width="14.140625" style="1" customWidth="1"/>
    <col min="12934" max="12934" width="14.7109375" style="1" customWidth="1"/>
    <col min="12935" max="13183" width="9.140625" style="1"/>
    <col min="13184" max="13184" width="66.7109375" style="1" customWidth="1"/>
    <col min="13185" max="13185" width="19.7109375" style="1" customWidth="1"/>
    <col min="13186" max="13186" width="21" style="1" customWidth="1"/>
    <col min="13187" max="13187" width="15.42578125" style="1" customWidth="1"/>
    <col min="13188" max="13188" width="15.85546875" style="1" customWidth="1"/>
    <col min="13189" max="13189" width="14.140625" style="1" customWidth="1"/>
    <col min="13190" max="13190" width="14.7109375" style="1" customWidth="1"/>
    <col min="13191" max="13439" width="9.140625" style="1"/>
    <col min="13440" max="13440" width="66.7109375" style="1" customWidth="1"/>
    <col min="13441" max="13441" width="19.7109375" style="1" customWidth="1"/>
    <col min="13442" max="13442" width="21" style="1" customWidth="1"/>
    <col min="13443" max="13443" width="15.42578125" style="1" customWidth="1"/>
    <col min="13444" max="13444" width="15.85546875" style="1" customWidth="1"/>
    <col min="13445" max="13445" width="14.140625" style="1" customWidth="1"/>
    <col min="13446" max="13446" width="14.7109375" style="1" customWidth="1"/>
    <col min="13447" max="13695" width="9.140625" style="1"/>
    <col min="13696" max="13696" width="66.7109375" style="1" customWidth="1"/>
    <col min="13697" max="13697" width="19.7109375" style="1" customWidth="1"/>
    <col min="13698" max="13698" width="21" style="1" customWidth="1"/>
    <col min="13699" max="13699" width="15.42578125" style="1" customWidth="1"/>
    <col min="13700" max="13700" width="15.85546875" style="1" customWidth="1"/>
    <col min="13701" max="13701" width="14.140625" style="1" customWidth="1"/>
    <col min="13702" max="13702" width="14.7109375" style="1" customWidth="1"/>
    <col min="13703" max="13951" width="9.140625" style="1"/>
    <col min="13952" max="13952" width="66.7109375" style="1" customWidth="1"/>
    <col min="13953" max="13953" width="19.7109375" style="1" customWidth="1"/>
    <col min="13954" max="13954" width="21" style="1" customWidth="1"/>
    <col min="13955" max="13955" width="15.42578125" style="1" customWidth="1"/>
    <col min="13956" max="13956" width="15.85546875" style="1" customWidth="1"/>
    <col min="13957" max="13957" width="14.140625" style="1" customWidth="1"/>
    <col min="13958" max="13958" width="14.7109375" style="1" customWidth="1"/>
    <col min="13959" max="14207" width="9.140625" style="1"/>
    <col min="14208" max="14208" width="66.7109375" style="1" customWidth="1"/>
    <col min="14209" max="14209" width="19.7109375" style="1" customWidth="1"/>
    <col min="14210" max="14210" width="21" style="1" customWidth="1"/>
    <col min="14211" max="14211" width="15.42578125" style="1" customWidth="1"/>
    <col min="14212" max="14212" width="15.85546875" style="1" customWidth="1"/>
    <col min="14213" max="14213" width="14.140625" style="1" customWidth="1"/>
    <col min="14214" max="14214" width="14.7109375" style="1" customWidth="1"/>
    <col min="14215" max="14463" width="9.140625" style="1"/>
    <col min="14464" max="14464" width="66.7109375" style="1" customWidth="1"/>
    <col min="14465" max="14465" width="19.7109375" style="1" customWidth="1"/>
    <col min="14466" max="14466" width="21" style="1" customWidth="1"/>
    <col min="14467" max="14467" width="15.42578125" style="1" customWidth="1"/>
    <col min="14468" max="14468" width="15.85546875" style="1" customWidth="1"/>
    <col min="14469" max="14469" width="14.140625" style="1" customWidth="1"/>
    <col min="14470" max="14470" width="14.7109375" style="1" customWidth="1"/>
    <col min="14471" max="14719" width="9.140625" style="1"/>
    <col min="14720" max="14720" width="66.7109375" style="1" customWidth="1"/>
    <col min="14721" max="14721" width="19.7109375" style="1" customWidth="1"/>
    <col min="14722" max="14722" width="21" style="1" customWidth="1"/>
    <col min="14723" max="14723" width="15.42578125" style="1" customWidth="1"/>
    <col min="14724" max="14724" width="15.85546875" style="1" customWidth="1"/>
    <col min="14725" max="14725" width="14.140625" style="1" customWidth="1"/>
    <col min="14726" max="14726" width="14.7109375" style="1" customWidth="1"/>
    <col min="14727" max="14975" width="9.140625" style="1"/>
    <col min="14976" max="14976" width="66.7109375" style="1" customWidth="1"/>
    <col min="14977" max="14977" width="19.7109375" style="1" customWidth="1"/>
    <col min="14978" max="14978" width="21" style="1" customWidth="1"/>
    <col min="14979" max="14979" width="15.42578125" style="1" customWidth="1"/>
    <col min="14980" max="14980" width="15.85546875" style="1" customWidth="1"/>
    <col min="14981" max="14981" width="14.140625" style="1" customWidth="1"/>
    <col min="14982" max="14982" width="14.7109375" style="1" customWidth="1"/>
    <col min="14983" max="15231" width="9.140625" style="1"/>
    <col min="15232" max="15232" width="66.7109375" style="1" customWidth="1"/>
    <col min="15233" max="15233" width="19.7109375" style="1" customWidth="1"/>
    <col min="15234" max="15234" width="21" style="1" customWidth="1"/>
    <col min="15235" max="15235" width="15.42578125" style="1" customWidth="1"/>
    <col min="15236" max="15236" width="15.85546875" style="1" customWidth="1"/>
    <col min="15237" max="15237" width="14.140625" style="1" customWidth="1"/>
    <col min="15238" max="15238" width="14.7109375" style="1" customWidth="1"/>
    <col min="15239" max="15487" width="9.140625" style="1"/>
    <col min="15488" max="15488" width="66.7109375" style="1" customWidth="1"/>
    <col min="15489" max="15489" width="19.7109375" style="1" customWidth="1"/>
    <col min="15490" max="15490" width="21" style="1" customWidth="1"/>
    <col min="15491" max="15491" width="15.42578125" style="1" customWidth="1"/>
    <col min="15492" max="15492" width="15.85546875" style="1" customWidth="1"/>
    <col min="15493" max="15493" width="14.140625" style="1" customWidth="1"/>
    <col min="15494" max="15494" width="14.7109375" style="1" customWidth="1"/>
    <col min="15495" max="16384" width="9.140625" style="1"/>
  </cols>
  <sheetData>
    <row r="1" spans="2:6" ht="24" customHeight="1" x14ac:dyDescent="0.3">
      <c r="B1" s="37"/>
      <c r="C1" s="37"/>
      <c r="D1" s="37"/>
      <c r="E1" s="37"/>
    </row>
    <row r="2" spans="2:6" ht="39" customHeight="1" x14ac:dyDescent="0.3">
      <c r="B2" s="38" t="s">
        <v>44</v>
      </c>
      <c r="C2" s="39"/>
      <c r="D2" s="39"/>
      <c r="E2" s="39"/>
      <c r="F2" s="39"/>
    </row>
    <row r="3" spans="2:6" ht="21" customHeight="1" x14ac:dyDescent="0.3">
      <c r="B3" s="40" t="s">
        <v>43</v>
      </c>
      <c r="C3" s="40"/>
      <c r="D3" s="40"/>
      <c r="E3" s="40"/>
      <c r="F3" s="40"/>
    </row>
    <row r="4" spans="2:6" ht="23.25" customHeight="1" x14ac:dyDescent="0.3">
      <c r="B4" s="41"/>
      <c r="C4" s="42" t="s">
        <v>0</v>
      </c>
      <c r="D4" s="42"/>
      <c r="E4" s="43" t="s">
        <v>40</v>
      </c>
      <c r="F4" s="43"/>
    </row>
    <row r="5" spans="2:6" ht="38.25" customHeight="1" x14ac:dyDescent="0.3">
      <c r="B5" s="41"/>
      <c r="C5" s="7">
        <v>2022</v>
      </c>
      <c r="D5" s="7">
        <v>2023</v>
      </c>
      <c r="E5" s="30" t="s">
        <v>1</v>
      </c>
      <c r="F5" s="30" t="s">
        <v>2</v>
      </c>
    </row>
    <row r="6" spans="2:6" ht="16.5" customHeight="1" x14ac:dyDescent="0.3">
      <c r="B6" s="7" t="s">
        <v>3</v>
      </c>
      <c r="C6" s="29">
        <v>1</v>
      </c>
      <c r="D6" s="8">
        <v>2</v>
      </c>
      <c r="E6" s="8">
        <v>3</v>
      </c>
      <c r="F6" s="8">
        <v>4</v>
      </c>
    </row>
    <row r="7" spans="2:6" s="2" customFormat="1" ht="23.25" customHeight="1" x14ac:dyDescent="0.25">
      <c r="B7" s="35" t="s">
        <v>4</v>
      </c>
      <c r="C7" s="35"/>
      <c r="D7" s="35"/>
      <c r="E7" s="35"/>
      <c r="F7" s="35"/>
    </row>
    <row r="8" spans="2:6" s="2" customFormat="1" ht="36" customHeight="1" x14ac:dyDescent="0.25">
      <c r="B8" s="9" t="s">
        <v>39</v>
      </c>
      <c r="C8" s="10">
        <v>42937799.630999997</v>
      </c>
      <c r="D8" s="10">
        <v>44052134.835999995</v>
      </c>
      <c r="E8" s="10">
        <f t="shared" ref="E8:E24" si="0">+D8-C8</f>
        <v>1114335.2049999982</v>
      </c>
      <c r="F8" s="23">
        <f t="shared" ref="F8:F24" si="1">(D8/C8)*100-100</f>
        <v>2.5952312754179445</v>
      </c>
    </row>
    <row r="9" spans="2:6" s="2" customFormat="1" ht="24" customHeight="1" x14ac:dyDescent="0.25">
      <c r="B9" s="11" t="s">
        <v>5</v>
      </c>
      <c r="C9" s="12">
        <v>449055.13799999998</v>
      </c>
      <c r="D9" s="12">
        <v>519327.55800000002</v>
      </c>
      <c r="E9" s="12">
        <f t="shared" si="0"/>
        <v>70272.420000000042</v>
      </c>
      <c r="F9" s="24">
        <f t="shared" si="1"/>
        <v>15.648951332119054</v>
      </c>
    </row>
    <row r="10" spans="2:6" s="2" customFormat="1" ht="18.75" customHeight="1" x14ac:dyDescent="0.25">
      <c r="B10" s="11" t="s">
        <v>6</v>
      </c>
      <c r="C10" s="12">
        <v>1493276.483</v>
      </c>
      <c r="D10" s="12">
        <v>2289110.3739999998</v>
      </c>
      <c r="E10" s="12">
        <f t="shared" si="0"/>
        <v>795833.89099999983</v>
      </c>
      <c r="F10" s="24">
        <f t="shared" si="1"/>
        <v>53.294476947843293</v>
      </c>
    </row>
    <row r="11" spans="2:6" s="2" customFormat="1" ht="20.25" customHeight="1" x14ac:dyDescent="0.25">
      <c r="B11" s="11" t="s">
        <v>8</v>
      </c>
      <c r="C11" s="12">
        <v>6286249.4989999998</v>
      </c>
      <c r="D11" s="12">
        <v>6113374.324</v>
      </c>
      <c r="E11" s="12">
        <f t="shared" si="0"/>
        <v>-172875.17499999981</v>
      </c>
      <c r="F11" s="24">
        <f t="shared" si="1"/>
        <v>-2.7500527146989668</v>
      </c>
    </row>
    <row r="12" spans="2:6" s="2" customFormat="1" ht="21.75" customHeight="1" x14ac:dyDescent="0.25">
      <c r="B12" s="11" t="s">
        <v>9</v>
      </c>
      <c r="C12" s="12">
        <v>1063691.7829999998</v>
      </c>
      <c r="D12" s="12">
        <v>898255.15599999996</v>
      </c>
      <c r="E12" s="12">
        <f t="shared" si="0"/>
        <v>-165436.62699999986</v>
      </c>
      <c r="F12" s="24">
        <f t="shared" si="1"/>
        <v>-15.553060542914793</v>
      </c>
    </row>
    <row r="13" spans="2:6" s="2" customFormat="1" ht="25.5" customHeight="1" x14ac:dyDescent="0.25">
      <c r="B13" s="11" t="s">
        <v>28</v>
      </c>
      <c r="C13" s="12">
        <v>7870999.4400000013</v>
      </c>
      <c r="D13" s="12">
        <v>9136970.4339999985</v>
      </c>
      <c r="E13" s="12">
        <f t="shared" si="0"/>
        <v>1265970.9939999972</v>
      </c>
      <c r="F13" s="24">
        <f t="shared" si="1"/>
        <v>16.083992936988409</v>
      </c>
    </row>
    <row r="14" spans="2:6" s="2" customFormat="1" ht="20.25" customHeight="1" x14ac:dyDescent="0.25">
      <c r="B14" s="11" t="s">
        <v>10</v>
      </c>
      <c r="C14" s="12">
        <v>6452605.0169999991</v>
      </c>
      <c r="D14" s="12">
        <v>3703884.4129999997</v>
      </c>
      <c r="E14" s="12">
        <f t="shared" si="0"/>
        <v>-2748720.6039999994</v>
      </c>
      <c r="F14" s="24">
        <f t="shared" si="1"/>
        <v>-42.59861864717017</v>
      </c>
    </row>
    <row r="15" spans="2:6" s="2" customFormat="1" ht="19.5" customHeight="1" x14ac:dyDescent="0.25">
      <c r="B15" s="11" t="s">
        <v>33</v>
      </c>
      <c r="C15" s="12">
        <v>2901664.7250000001</v>
      </c>
      <c r="D15" s="12">
        <v>2408598.48</v>
      </c>
      <c r="E15" s="12">
        <f t="shared" si="0"/>
        <v>-493066.24500000011</v>
      </c>
      <c r="F15" s="24">
        <f t="shared" si="1"/>
        <v>-16.992529865765249</v>
      </c>
    </row>
    <row r="16" spans="2:6" s="2" customFormat="1" ht="30.75" customHeight="1" x14ac:dyDescent="0.25">
      <c r="B16" s="11" t="s">
        <v>34</v>
      </c>
      <c r="C16" s="12">
        <v>1455238.2829999998</v>
      </c>
      <c r="D16" s="12">
        <v>1468661.206</v>
      </c>
      <c r="E16" s="12">
        <f t="shared" si="0"/>
        <v>13422.923000000184</v>
      </c>
      <c r="F16" s="24">
        <f t="shared" si="1"/>
        <v>0.92238660546564688</v>
      </c>
    </row>
    <row r="17" spans="2:6" s="2" customFormat="1" ht="24" customHeight="1" x14ac:dyDescent="0.25">
      <c r="B17" s="11" t="s">
        <v>12</v>
      </c>
      <c r="C17" s="12">
        <f>SUM(C18:C23)</f>
        <v>11693583.812999999</v>
      </c>
      <c r="D17" s="12">
        <f>SUM(D18:D23)</f>
        <v>10552022.654999999</v>
      </c>
      <c r="E17" s="12">
        <f t="shared" si="0"/>
        <v>-1141561.1579999998</v>
      </c>
      <c r="F17" s="24">
        <f t="shared" si="1"/>
        <v>-9.7622865346969405</v>
      </c>
    </row>
    <row r="18" spans="2:6" s="2" customFormat="1" ht="16.5" customHeight="1" x14ac:dyDescent="0.25">
      <c r="B18" s="19" t="s">
        <v>7</v>
      </c>
      <c r="C18" s="12">
        <v>124616.37100000001</v>
      </c>
      <c r="D18" s="12">
        <v>110095.181</v>
      </c>
      <c r="E18" s="12">
        <f t="shared" si="0"/>
        <v>-14521.190000000017</v>
      </c>
      <c r="F18" s="24">
        <f t="shared" si="1"/>
        <v>-11.652714553852647</v>
      </c>
    </row>
    <row r="19" spans="2:6" s="2" customFormat="1" ht="16.5" customHeight="1" x14ac:dyDescent="0.25">
      <c r="B19" s="19" t="s">
        <v>38</v>
      </c>
      <c r="C19" s="12">
        <v>293009.38400000002</v>
      </c>
      <c r="D19" s="12">
        <v>152541.40700000001</v>
      </c>
      <c r="E19" s="12">
        <f t="shared" si="0"/>
        <v>-140467.97700000001</v>
      </c>
      <c r="F19" s="24">
        <f t="shared" si="1"/>
        <v>-47.939753697444722</v>
      </c>
    </row>
    <row r="20" spans="2:6" s="2" customFormat="1" ht="16.5" customHeight="1" x14ac:dyDescent="0.25">
      <c r="B20" s="19" t="s">
        <v>35</v>
      </c>
      <c r="C20" s="12">
        <v>181016.978</v>
      </c>
      <c r="D20" s="12">
        <v>198216.49299999999</v>
      </c>
      <c r="E20" s="12">
        <f t="shared" si="0"/>
        <v>17199.514999999985</v>
      </c>
      <c r="F20" s="24">
        <f t="shared" si="1"/>
        <v>9.5016032142576137</v>
      </c>
    </row>
    <row r="21" spans="2:6" s="2" customFormat="1" ht="16.5" customHeight="1" x14ac:dyDescent="0.25">
      <c r="B21" s="19" t="s">
        <v>36</v>
      </c>
      <c r="C21" s="12">
        <v>267113.33299999998</v>
      </c>
      <c r="D21" s="12">
        <v>166581.83199999999</v>
      </c>
      <c r="E21" s="12">
        <f t="shared" si="0"/>
        <v>-100531.50099999999</v>
      </c>
      <c r="F21" s="24">
        <f t="shared" si="1"/>
        <v>-37.636272166167004</v>
      </c>
    </row>
    <row r="22" spans="2:6" s="2" customFormat="1" ht="16.5" customHeight="1" x14ac:dyDescent="0.25">
      <c r="B22" s="19" t="s">
        <v>11</v>
      </c>
      <c r="C22" s="12">
        <v>1033.615</v>
      </c>
      <c r="D22" s="12">
        <v>2053.8760000000002</v>
      </c>
      <c r="E22" s="12">
        <f>+D22-C22</f>
        <v>1020.2610000000002</v>
      </c>
      <c r="F22" s="24">
        <f t="shared" si="1"/>
        <v>98.708029585483956</v>
      </c>
    </row>
    <row r="23" spans="2:6" s="2" customFormat="1" ht="16.5" customHeight="1" x14ac:dyDescent="0.25">
      <c r="B23" s="19" t="s">
        <v>12</v>
      </c>
      <c r="C23" s="12">
        <v>10826794.131999999</v>
      </c>
      <c r="D23" s="12">
        <v>9922533.8659999985</v>
      </c>
      <c r="E23" s="12">
        <f t="shared" si="0"/>
        <v>-904260.26600000076</v>
      </c>
      <c r="F23" s="24">
        <f t="shared" si="1"/>
        <v>-8.3520592982122253</v>
      </c>
    </row>
    <row r="24" spans="2:6" s="2" customFormat="1" ht="29.25" customHeight="1" x14ac:dyDescent="0.25">
      <c r="B24" s="13" t="s">
        <v>13</v>
      </c>
      <c r="C24" s="14">
        <f>+SUM(C8:C17)</f>
        <v>82604163.811999977</v>
      </c>
      <c r="D24" s="14">
        <f>+SUM(D8:D17)</f>
        <v>81142339.436000004</v>
      </c>
      <c r="E24" s="14">
        <f t="shared" si="0"/>
        <v>-1461824.3759999722</v>
      </c>
      <c r="F24" s="28">
        <f t="shared" si="1"/>
        <v>-1.7696739589628407</v>
      </c>
    </row>
    <row r="25" spans="2:6" s="2" customFormat="1" ht="22.5" customHeight="1" x14ac:dyDescent="0.25">
      <c r="B25" s="36" t="s">
        <v>14</v>
      </c>
      <c r="C25" s="36"/>
      <c r="D25" s="36"/>
      <c r="E25" s="36"/>
      <c r="F25" s="36"/>
    </row>
    <row r="26" spans="2:6" s="2" customFormat="1" ht="22.5" customHeight="1" x14ac:dyDescent="0.25">
      <c r="B26" s="15" t="s">
        <v>30</v>
      </c>
      <c r="C26" s="16">
        <f>SUM(C27:C30)</f>
        <v>6989005.4879999999</v>
      </c>
      <c r="D26" s="16">
        <f>SUM(D27:D30)</f>
        <v>6630140.3260000004</v>
      </c>
      <c r="E26" s="12">
        <f>+D26-C26</f>
        <v>-358865.16199999955</v>
      </c>
      <c r="F26" s="25">
        <f>(D26/C26)*100-100</f>
        <v>-5.1347099757778807</v>
      </c>
    </row>
    <row r="27" spans="2:6" s="2" customFormat="1" ht="16.5" customHeight="1" x14ac:dyDescent="0.25">
      <c r="B27" s="19" t="s">
        <v>15</v>
      </c>
      <c r="C27" s="12">
        <v>1250791.9480000001</v>
      </c>
      <c r="D27" s="12">
        <v>1217308.9979999999</v>
      </c>
      <c r="E27" s="12">
        <f>+D27-C27</f>
        <v>-33482.950000000186</v>
      </c>
      <c r="F27" s="24">
        <f>(D27/C27)*100-100</f>
        <v>-2.6769400021753427</v>
      </c>
    </row>
    <row r="28" spans="2:6" s="2" customFormat="1" ht="16.5" customHeight="1" x14ac:dyDescent="0.25">
      <c r="B28" s="19" t="s">
        <v>16</v>
      </c>
      <c r="C28" s="12">
        <v>12660.42</v>
      </c>
      <c r="D28" s="12">
        <v>8202.9589999999989</v>
      </c>
      <c r="E28" s="12">
        <f t="shared" ref="E28:E34" si="2">+D28-C28</f>
        <v>-4457.4610000000011</v>
      </c>
      <c r="F28" s="24">
        <f>(D28/C28)*100-100</f>
        <v>-35.207844605471223</v>
      </c>
    </row>
    <row r="29" spans="2:6" s="2" customFormat="1" ht="16.5" customHeight="1" x14ac:dyDescent="0.25">
      <c r="B29" s="19" t="s">
        <v>17</v>
      </c>
      <c r="C29" s="12">
        <v>943471.28899999999</v>
      </c>
      <c r="D29" s="12">
        <v>864630.62899999996</v>
      </c>
      <c r="E29" s="12">
        <f t="shared" si="2"/>
        <v>-78840.660000000033</v>
      </c>
      <c r="F29" s="24">
        <f>(D29/C29)*100-100</f>
        <v>-8.3564450682505083</v>
      </c>
    </row>
    <row r="30" spans="2:6" s="2" customFormat="1" ht="16.5" customHeight="1" x14ac:dyDescent="0.25">
      <c r="B30" s="19" t="s">
        <v>19</v>
      </c>
      <c r="C30" s="12">
        <v>4782081.8310000002</v>
      </c>
      <c r="D30" s="12">
        <v>4539997.74</v>
      </c>
      <c r="E30" s="12">
        <f>+D30-C30</f>
        <v>-242084.09100000001</v>
      </c>
      <c r="F30" s="24">
        <f>+(D30/C30)*100-100</f>
        <v>-5.0623159442961025</v>
      </c>
    </row>
    <row r="31" spans="2:6" s="2" customFormat="1" ht="21.75" customHeight="1" x14ac:dyDescent="0.25">
      <c r="B31" s="15" t="s">
        <v>31</v>
      </c>
      <c r="C31" s="12">
        <f>SUM(C32:C33)</f>
        <v>20822739.215</v>
      </c>
      <c r="D31" s="12">
        <f>SUM(D32:D33)</f>
        <v>20611313.300000001</v>
      </c>
      <c r="E31" s="12">
        <f t="shared" ref="E31" si="3">+D31-C31</f>
        <v>-211425.91499999911</v>
      </c>
      <c r="F31" s="26">
        <f>+(D31/C31)*100-100</f>
        <v>-1.0153607208781494</v>
      </c>
    </row>
    <row r="32" spans="2:6" s="2" customFormat="1" ht="16.5" customHeight="1" x14ac:dyDescent="0.25">
      <c r="B32" s="19" t="s">
        <v>29</v>
      </c>
      <c r="C32" s="12">
        <v>16672455.616999999</v>
      </c>
      <c r="D32" s="12">
        <v>16076092.658</v>
      </c>
      <c r="E32" s="12">
        <f t="shared" si="2"/>
        <v>-596362.95899999887</v>
      </c>
      <c r="F32" s="24">
        <f>+(D32/C32)*100-100</f>
        <v>-3.5769353519341252</v>
      </c>
    </row>
    <row r="33" spans="2:6" s="2" customFormat="1" ht="16.5" customHeight="1" x14ac:dyDescent="0.25">
      <c r="B33" s="19" t="s">
        <v>32</v>
      </c>
      <c r="C33" s="12">
        <v>4150283.5980000002</v>
      </c>
      <c r="D33" s="12">
        <v>4535220.642</v>
      </c>
      <c r="E33" s="12">
        <f t="shared" si="2"/>
        <v>384937.04399999976</v>
      </c>
      <c r="F33" s="24">
        <f>+(D33/C33)*100-100</f>
        <v>9.2749576001384355</v>
      </c>
    </row>
    <row r="34" spans="2:6" s="2" customFormat="1" ht="23.25" customHeight="1" x14ac:dyDescent="0.25">
      <c r="B34" s="15" t="s">
        <v>20</v>
      </c>
      <c r="C34" s="12">
        <v>19816461.001000002</v>
      </c>
      <c r="D34" s="12">
        <v>19689188.318</v>
      </c>
      <c r="E34" s="16">
        <f t="shared" si="2"/>
        <v>-127272.68300000206</v>
      </c>
      <c r="F34" s="33">
        <f t="shared" ref="F34:F45" si="4">(D34/C34)*100-100</f>
        <v>-0.64225737882046019</v>
      </c>
    </row>
    <row r="35" spans="2:6" s="2" customFormat="1" ht="18.75" customHeight="1" x14ac:dyDescent="0.25">
      <c r="B35" s="15" t="s">
        <v>24</v>
      </c>
      <c r="C35" s="12">
        <v>2389976.7429999998</v>
      </c>
      <c r="D35" s="12">
        <v>1320111.379</v>
      </c>
      <c r="E35" s="12">
        <f>+D35-C35</f>
        <v>-1069865.3639999998</v>
      </c>
      <c r="F35" s="24">
        <f t="shared" si="4"/>
        <v>-44.764676774932113</v>
      </c>
    </row>
    <row r="36" spans="2:6" s="2" customFormat="1" ht="15" customHeight="1" x14ac:dyDescent="0.25">
      <c r="B36" s="15" t="s">
        <v>42</v>
      </c>
      <c r="C36" s="12">
        <v>18079478.421999998</v>
      </c>
      <c r="D36" s="12">
        <v>22542432.668000001</v>
      </c>
      <c r="E36" s="12">
        <f>+D36-C36</f>
        <v>4462954.2460000031</v>
      </c>
      <c r="F36" s="24">
        <f t="shared" si="4"/>
        <v>24.6851935759898</v>
      </c>
    </row>
    <row r="37" spans="2:6" s="2" customFormat="1" ht="20.25" customHeight="1" x14ac:dyDescent="0.25">
      <c r="B37" s="15" t="s">
        <v>22</v>
      </c>
      <c r="C37" s="12">
        <f>SUM(C38:C44)</f>
        <v>13396869.274999999</v>
      </c>
      <c r="D37" s="12">
        <f>SUM(D38:D44)</f>
        <v>10246348.586999999</v>
      </c>
      <c r="E37" s="12">
        <f>+D37-C37</f>
        <v>-3150520.6879999992</v>
      </c>
      <c r="F37" s="24">
        <f t="shared" si="4"/>
        <v>-23.516842803558674</v>
      </c>
    </row>
    <row r="38" spans="2:6" s="2" customFormat="1" ht="16.5" customHeight="1" x14ac:dyDescent="0.25">
      <c r="B38" s="19" t="s">
        <v>18</v>
      </c>
      <c r="C38" s="12">
        <v>830026.83199999994</v>
      </c>
      <c r="D38" s="12">
        <v>493653.50700000004</v>
      </c>
      <c r="E38" s="12">
        <f>+D38-C38</f>
        <v>-336373.3249999999</v>
      </c>
      <c r="F38" s="24">
        <f t="shared" si="4"/>
        <v>-40.52559652673974</v>
      </c>
    </row>
    <row r="39" spans="2:6" s="2" customFormat="1" ht="21.75" customHeight="1" x14ac:dyDescent="0.25">
      <c r="B39" s="19" t="s">
        <v>37</v>
      </c>
      <c r="C39" s="12">
        <v>57640.118000000002</v>
      </c>
      <c r="D39" s="12">
        <v>0</v>
      </c>
      <c r="E39" s="12">
        <f t="shared" ref="E39" si="5">+D39-C39</f>
        <v>-57640.118000000002</v>
      </c>
      <c r="F39" s="34" t="s">
        <v>45</v>
      </c>
    </row>
    <row r="40" spans="2:6" s="2" customFormat="1" ht="24.75" customHeight="1" x14ac:dyDescent="0.25">
      <c r="B40" s="19" t="s">
        <v>21</v>
      </c>
      <c r="C40" s="12">
        <v>840294.73100000003</v>
      </c>
      <c r="D40" s="12">
        <v>628208.26</v>
      </c>
      <c r="E40" s="12">
        <f>+D40-C40</f>
        <v>-212086.47100000002</v>
      </c>
      <c r="F40" s="24">
        <f t="shared" si="4"/>
        <v>-25.239533603596996</v>
      </c>
    </row>
    <row r="41" spans="2:6" s="2" customFormat="1" ht="16.5" customHeight="1" x14ac:dyDescent="0.25">
      <c r="B41" s="19" t="s">
        <v>23</v>
      </c>
      <c r="C41" s="12">
        <v>1830880.0639999998</v>
      </c>
      <c r="D41" s="12">
        <v>3628903.5239999997</v>
      </c>
      <c r="E41" s="12">
        <f t="shared" ref="E41:E45" si="6">+D41-C41</f>
        <v>1798023.46</v>
      </c>
      <c r="F41" s="24">
        <f t="shared" si="4"/>
        <v>98.205420188572248</v>
      </c>
    </row>
    <row r="42" spans="2:6" s="2" customFormat="1" ht="25.5" customHeight="1" x14ac:dyDescent="0.25">
      <c r="B42" s="19" t="s">
        <v>25</v>
      </c>
      <c r="C42" s="12">
        <v>35605.597999999998</v>
      </c>
      <c r="D42" s="12">
        <v>33163.567000000003</v>
      </c>
      <c r="E42" s="12">
        <f t="shared" si="6"/>
        <v>-2442.0309999999954</v>
      </c>
      <c r="F42" s="24">
        <f t="shared" si="4"/>
        <v>-6.8585591512885031</v>
      </c>
    </row>
    <row r="43" spans="2:6" s="2" customFormat="1" ht="16.5" customHeight="1" x14ac:dyDescent="0.25">
      <c r="B43" s="19" t="s">
        <v>26</v>
      </c>
      <c r="C43" s="12">
        <v>364430.51</v>
      </c>
      <c r="D43" s="12">
        <v>179305.54900000003</v>
      </c>
      <c r="E43" s="12">
        <f t="shared" si="6"/>
        <v>-185124.96099999998</v>
      </c>
      <c r="F43" s="24">
        <f t="shared" si="4"/>
        <v>-50.798425466627364</v>
      </c>
    </row>
    <row r="44" spans="2:6" s="2" customFormat="1" ht="16.5" customHeight="1" x14ac:dyDescent="0.25">
      <c r="B44" s="19" t="s">
        <v>22</v>
      </c>
      <c r="C44" s="12">
        <v>9437991.4220000003</v>
      </c>
      <c r="D44" s="12">
        <v>5283114.1800000006</v>
      </c>
      <c r="E44" s="12">
        <f t="shared" si="6"/>
        <v>-4154877.2419999996</v>
      </c>
      <c r="F44" s="24">
        <f t="shared" si="4"/>
        <v>-44.022896993898108</v>
      </c>
    </row>
    <row r="45" spans="2:6" s="2" customFormat="1" ht="24.75" customHeight="1" x14ac:dyDescent="0.25">
      <c r="B45" s="17" t="s">
        <v>27</v>
      </c>
      <c r="C45" s="18">
        <f>+C26+C31+C34+C35+C36+C37</f>
        <v>81494530.143999994</v>
      </c>
      <c r="D45" s="18">
        <f>+D26+D31+D34+D35+D36+D37</f>
        <v>81039534.578000009</v>
      </c>
      <c r="E45" s="18">
        <f t="shared" si="6"/>
        <v>-454995.56599998474</v>
      </c>
      <c r="F45" s="27">
        <f t="shared" si="4"/>
        <v>-0.55831423924527712</v>
      </c>
    </row>
    <row r="46" spans="2:6" ht="16.5" customHeight="1" x14ac:dyDescent="0.3">
      <c r="B46" s="3"/>
      <c r="C46" s="20"/>
      <c r="D46" s="4"/>
      <c r="E46" s="4"/>
      <c r="F46" s="4"/>
    </row>
    <row r="47" spans="2:6" ht="16.5" customHeight="1" x14ac:dyDescent="0.3">
      <c r="B47" s="31" t="s">
        <v>41</v>
      </c>
      <c r="C47" s="22"/>
      <c r="D47" s="20"/>
      <c r="E47" s="4"/>
      <c r="F47" s="4"/>
    </row>
    <row r="48" spans="2:6" ht="16.5" customHeight="1" x14ac:dyDescent="0.3">
      <c r="B48" s="3"/>
      <c r="C48" s="32">
        <v>0</v>
      </c>
      <c r="D48" s="32">
        <v>0</v>
      </c>
      <c r="E48" s="4"/>
      <c r="F48" s="4"/>
    </row>
    <row r="49" spans="2:6" ht="16.5" customHeight="1" x14ac:dyDescent="0.3">
      <c r="B49" s="3"/>
      <c r="C49" s="20"/>
      <c r="D49" s="21"/>
      <c r="E49" s="4"/>
      <c r="F49" s="4"/>
    </row>
  </sheetData>
  <mergeCells count="8">
    <mergeCell ref="B7:F7"/>
    <mergeCell ref="B25:F25"/>
    <mergeCell ref="B1:E1"/>
    <mergeCell ref="B2:F2"/>
    <mergeCell ref="B3:F3"/>
    <mergeCell ref="B4:B5"/>
    <mergeCell ref="C4:D4"/>
    <mergeCell ref="E4:F4"/>
  </mergeCells>
  <conditionalFormatting sqref="C47:D49 C46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ianuarie-iunie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2023-07-19T12:53:41Z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f289fe1b-31b6-447b-a54c-97ac6065ded0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