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image/svg+xml" Extension="svg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ml.chart+xml" PartName="/xl/charts/chart10.xml"/>
  <Override ContentType="application/vnd.ms-office.chartex+xml" PartName="/xl/charts/chartEx1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colorstyle+xml" PartName="/xl/charts/colors9.xml"/>
  <Override ContentType="application/vnd.ms-office.chartcolorstyle+xml" PartName="/xl/charts/colors10.xml"/>
  <Override ContentType="application/vnd.ms-office.chartcolorstyle+xml" PartName="/xl/charts/colors11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ms-office.chartstyle+xml" PartName="/xl/charts/style9.xml"/>
  <Override ContentType="application/vnd.ms-office.chartstyle+xml" PartName="/xl/charts/style10.xml"/>
  <Override ContentType="application/vnd.ms-office.chartstyle+xml" PartName="/xl/charts/style1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ml.chartshapes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>
    <mc:Choice Requires="x15">
      <x15ac:absPath xmlns:x15ac="http://schemas.microsoft.com/office/spreadsheetml/2010/11/ac" url="X:\RAPS\DSMF\CFBS\organizatoric\2026\publicare iulie 2026\WEB\BS\"/>
    </mc:Choice>
  </mc:AlternateContent>
  <xr:revisionPtr revIDLastSave="0" documentId="13_ncr:1_{169DFD28-35E1-42E7-929B-CF9463B0B7C9}" xr6:coauthVersionLast="47" xr6:coauthVersionMax="47" xr10:uidLastSave="{00000000-0000-0000-0000-000000000000}"/>
  <bookViews>
    <workbookView xWindow="-108" yWindow="-108" windowWidth="30936" windowHeight="16776" activeTab="5" xr2:uid="{00000000-000D-0000-FFFF-FFFF00000000}"/>
  </bookViews>
  <sheets>
    <sheet name="Diagrama 1" sheetId="10" r:id="rId1"/>
    <sheet name="Diagrama 2" sheetId="1" r:id="rId2"/>
    <sheet name="Diagrama 3" sheetId="4" r:id="rId3"/>
    <sheet name="Diagrama 4" sheetId="5" r:id="rId4"/>
    <sheet name="Diagrama 5" sheetId="6" r:id="rId5"/>
    <sheet name="Diagrama 6" sheetId="8" r:id="rId6"/>
  </sheets>
  <definedNames>
    <definedName name="_xlchart.v1.0" hidden="1">'Diagrama 1'!$C$15:$I$15</definedName>
    <definedName name="_xlchart.v1.1" hidden="1">'Diagrama 1'!$C$16:$I$16</definedName>
    <definedName name="diagrama3">'Diagrama 3'!$K$3:$Q$30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0" i="4" l="1"/>
  <c r="O29" i="4"/>
  <c r="N30" i="4"/>
  <c r="N29" i="4"/>
  <c r="M30" i="4"/>
  <c r="M29" i="4"/>
  <c r="L30" i="4"/>
  <c r="L29" i="4"/>
  <c r="E10" i="10" l="1"/>
  <c r="D10" i="10"/>
  <c r="D31" i="8" l="1"/>
  <c r="D33" i="8"/>
  <c r="D32" i="8"/>
  <c r="D29" i="8"/>
  <c r="D28" i="8"/>
  <c r="D27" i="8"/>
  <c r="D26" i="8"/>
  <c r="D22" i="8"/>
  <c r="D19" i="8"/>
  <c r="D18" i="8"/>
  <c r="D17" i="8"/>
  <c r="D16" i="8"/>
  <c r="D35" i="8" l="1"/>
  <c r="D30" i="8"/>
  <c r="D25" i="8"/>
  <c r="D20" i="8"/>
  <c r="M26" i="4" l="1"/>
  <c r="L27" i="4"/>
  <c r="P27" i="4"/>
  <c r="P28" i="4"/>
  <c r="P29" i="4"/>
  <c r="P30" i="4"/>
  <c r="P26" i="4"/>
  <c r="P17" i="4"/>
  <c r="L26" i="4" l="1"/>
  <c r="L28" i="4"/>
  <c r="M28" i="4"/>
  <c r="N28" i="4"/>
  <c r="O27" i="4"/>
  <c r="N26" i="4"/>
  <c r="O28" i="4"/>
  <c r="O26" i="4"/>
  <c r="N27" i="4"/>
  <c r="M27" i="4"/>
  <c r="P20" i="4" l="1"/>
  <c r="P21" i="4"/>
  <c r="L17" i="4"/>
  <c r="P19" i="4"/>
  <c r="O21" i="4"/>
  <c r="L21" i="4"/>
  <c r="P18" i="4"/>
  <c r="P35" i="4" s="1"/>
  <c r="L20" i="4"/>
  <c r="N21" i="4"/>
  <c r="M21" i="4"/>
  <c r="O20" i="4"/>
  <c r="N20" i="4"/>
  <c r="M20" i="4"/>
  <c r="O19" i="4"/>
  <c r="N19" i="4"/>
  <c r="M19" i="4"/>
  <c r="L19" i="4"/>
  <c r="O18" i="4"/>
  <c r="N18" i="4"/>
  <c r="M18" i="4"/>
  <c r="L18" i="4"/>
  <c r="O17" i="4"/>
  <c r="N17" i="4"/>
  <c r="M17" i="4"/>
</calcChain>
</file>

<file path=xl/sharedStrings.xml><?xml version="1.0" encoding="utf-8"?>
<sst xmlns="http://schemas.openxmlformats.org/spreadsheetml/2006/main" count="217" uniqueCount="75">
  <si>
    <t>Administrația publică</t>
  </si>
  <si>
    <t>Societăți comerciale nefinanciare</t>
  </si>
  <si>
    <t>Societăți financiare</t>
  </si>
  <si>
    <t>Gospodăriile populației</t>
  </si>
  <si>
    <t>Restul lumii</t>
  </si>
  <si>
    <t>Economia națională</t>
  </si>
  <si>
    <t>Active financiare</t>
  </si>
  <si>
    <t>Pasive</t>
  </si>
  <si>
    <t>Valoarea financiară netă</t>
  </si>
  <si>
    <t>Economia Națională</t>
  </si>
  <si>
    <t>Perioada</t>
  </si>
  <si>
    <t>Active</t>
  </si>
  <si>
    <t>Instrumente</t>
  </si>
  <si>
    <t>Sectoare</t>
  </si>
  <si>
    <t>S12</t>
  </si>
  <si>
    <t>Numerar și depozite</t>
  </si>
  <si>
    <t>Împrumuturi</t>
  </si>
  <si>
    <t>Titluri de natura datoriei</t>
  </si>
  <si>
    <t>Alte active</t>
  </si>
  <si>
    <t>Total active</t>
  </si>
  <si>
    <t>Alte pasive</t>
  </si>
  <si>
    <t>Total pasive</t>
  </si>
  <si>
    <t>Debitori</t>
  </si>
  <si>
    <t>S.1</t>
  </si>
  <si>
    <t>S.11</t>
  </si>
  <si>
    <t>S.121</t>
  </si>
  <si>
    <t>S.122</t>
  </si>
  <si>
    <t>S.125</t>
  </si>
  <si>
    <t>S.128</t>
  </si>
  <si>
    <t>S.13</t>
  </si>
  <si>
    <t>S.14+S.15</t>
  </si>
  <si>
    <t>S.2</t>
  </si>
  <si>
    <t>Creditori</t>
  </si>
  <si>
    <t>S.12</t>
  </si>
  <si>
    <t>Total economia națională</t>
  </si>
  <si>
    <t xml:space="preserve">Perioada </t>
  </si>
  <si>
    <t>Sectoarele</t>
  </si>
  <si>
    <t>Contribuția sectoarelor la modificarea VFN</t>
  </si>
  <si>
    <t>A</t>
  </si>
  <si>
    <t>3 = 1 - 2</t>
  </si>
  <si>
    <t>B</t>
  </si>
  <si>
    <t>Raportul dintre valoarea financiară netă și PIB, pe sectoare (%)</t>
  </si>
  <si>
    <t>Raportul dintre datoria totală a sectoarelor instituționale și PIB, %</t>
  </si>
  <si>
    <t>Alte conturi de plătit</t>
  </si>
  <si>
    <t>SCN</t>
  </si>
  <si>
    <t>SF</t>
  </si>
  <si>
    <t>AP</t>
  </si>
  <si>
    <t>GP</t>
  </si>
  <si>
    <t>Datoria totală</t>
  </si>
  <si>
    <t>Acțiuni și participații ale fondurilor de investiții</t>
  </si>
  <si>
    <t>Capacitatea netă (+) / necesarul net (-) de finanțare a economiei naționale, miliarde lei</t>
  </si>
  <si>
    <t>Structura și dinamica activelor și pasivelor financiare ale sectoarelor instituționale</t>
  </si>
  <si>
    <t>Active financiare, miliarde lei</t>
  </si>
  <si>
    <t>Structura activelor financiare, %</t>
  </si>
  <si>
    <t>Pasive, miliarde lei</t>
  </si>
  <si>
    <t>Structura pasivelor, %</t>
  </si>
  <si>
    <t>IV 2024</t>
  </si>
  <si>
    <t>III 2025</t>
  </si>
  <si>
    <r>
      <rPr>
        <b/>
        <i/>
        <sz val="11"/>
        <color theme="1"/>
        <rFont val="Roboto"/>
        <charset val="204"/>
      </rPr>
      <t>Notă</t>
    </r>
    <r>
      <rPr>
        <i/>
        <sz val="11"/>
        <color theme="1"/>
        <rFont val="Roboto"/>
        <charset val="204"/>
      </rPr>
      <t>: S.1 - Economia Națională, S.11 - Societăți comerciale nefinanciare; S.121 - Banca Centrală; S.122 - Alte instituții financiare monetare; S.125 - Alți intermediari financiari; S.128 - Societăți de asigurare; S.13 - Administrația publică; S.14 - Gospodăriile populației și insituțiile fără scop lucrativ în serviciul gospodăriilor populației; S.2 - Restul lumii</t>
    </r>
  </si>
  <si>
    <t>IV 2025</t>
  </si>
  <si>
    <t>I 2026</t>
  </si>
  <si>
    <t>Structura împrumuturilor acordate și primite între sectoarele instituționale ale economiei la situația din 31.03.2026, miliarde lei</t>
  </si>
  <si>
    <t>Structura datoriei totale a sectoarelor pe instrumente financiare în trimestrul I 2026, %</t>
  </si>
  <si>
    <t>Structura datoriei totale pe sectoare instituționaleîn trimestrul I 2026, miliarde lei</t>
  </si>
  <si>
    <t>31 dec.2025</t>
  </si>
  <si>
    <t>31 mart.2026</t>
  </si>
  <si>
    <t>31 mart.
2024</t>
  </si>
  <si>
    <t>30 iun.
2024</t>
  </si>
  <si>
    <t>30 sept.
2024</t>
  </si>
  <si>
    <t>31 dec.
2024</t>
  </si>
  <si>
    <t>31 mart.
2025</t>
  </si>
  <si>
    <t>30 iun.
2025</t>
  </si>
  <si>
    <t>30 sept.
2025</t>
  </si>
  <si>
    <t>31 dec.
2025</t>
  </si>
  <si>
    <t>31 mart.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</si>
</sst>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mmm/\'yy"/>
    <numFmt numFmtId="166" formatCode="0.0%"/>
    <numFmt numFmtId="167" formatCode="0.0%;;;"/>
    <numFmt numFmtId="168" formatCode="#,##0.0"/>
    <numFmt numFmtId="169" formatCode="#,##0.0;;"/>
    <numFmt numFmtId="170" formatCode="#,##0.0;#,##0.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PermianSerifTypeface"/>
      <family val="3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PermianSerifTypeface"/>
      <family val="3"/>
    </font>
    <font>
      <b/>
      <sz val="11"/>
      <color theme="1"/>
      <name val="PermianSerifTypeface"/>
      <family val="3"/>
    </font>
    <font>
      <sz val="12"/>
      <color theme="1"/>
      <name val="PermianSansTypeface"/>
      <family val="3"/>
    </font>
    <font>
      <sz val="11"/>
      <color theme="1"/>
      <name val="PermianSansTypeface"/>
      <family val="3"/>
    </font>
    <font>
      <b/>
      <sz val="14"/>
      <color theme="1"/>
      <name val="PermianSansTypeface"/>
      <family val="3"/>
    </font>
    <font>
      <sz val="11"/>
      <color theme="0"/>
      <name val="Calibri"/>
      <family val="2"/>
      <scheme val="minor"/>
    </font>
    <font>
      <b/>
      <sz val="11"/>
      <color rgb="FF53352F"/>
      <name val="Calibri"/>
      <family val="2"/>
      <charset val="204"/>
      <scheme val="minor"/>
    </font>
    <font>
      <b/>
      <sz val="12"/>
      <color rgb="FF53352F"/>
      <name val="Calibri Light"/>
      <family val="2"/>
      <charset val="204"/>
      <scheme val="maj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53352F"/>
      <name val="Calibri Light"/>
      <family val="2"/>
      <charset val="204"/>
      <scheme val="major"/>
    </font>
    <font>
      <b/>
      <sz val="11"/>
      <color theme="0"/>
      <name val="Calibri"/>
      <family val="2"/>
      <scheme val="minor"/>
    </font>
    <font>
      <b/>
      <sz val="14"/>
      <color rgb="FFFF0000"/>
      <name val="Calibri Light"/>
      <family val="2"/>
      <charset val="204"/>
      <scheme val="maj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DCD9F"/>
      <name val="Calibri"/>
      <family val="2"/>
      <scheme val="minor"/>
    </font>
    <font>
      <b/>
      <sz val="11"/>
      <color rgb="FFFDCD9F"/>
      <name val="Roboto"/>
      <charset val="204"/>
    </font>
    <font>
      <b/>
      <sz val="10.5"/>
      <color rgb="FFFDCD9F"/>
      <name val="Roboto"/>
      <charset val="204"/>
    </font>
    <font>
      <b/>
      <sz val="10"/>
      <color rgb="FFFDCD9F"/>
      <name val="Roboto"/>
      <charset val="204"/>
    </font>
    <font>
      <b/>
      <sz val="10"/>
      <color theme="2" tint="-0.749992370372631"/>
      <name val="Roboto"/>
      <charset val="204"/>
    </font>
    <font>
      <b/>
      <sz val="11"/>
      <color theme="1"/>
      <name val="Roboto"/>
      <charset val="204"/>
    </font>
    <font>
      <b/>
      <sz val="10"/>
      <color theme="2" tint="-0.89999084444715716"/>
      <name val="Roboto"/>
      <charset val="204"/>
    </font>
    <font>
      <b/>
      <sz val="12"/>
      <color theme="2" tint="-0.89999084444715716"/>
      <name val="Roboto"/>
      <charset val="204"/>
    </font>
    <font>
      <b/>
      <sz val="10.5"/>
      <color theme="2" tint="-0.89999084444715716"/>
      <name val="Roboto"/>
      <charset val="204"/>
    </font>
    <font>
      <b/>
      <sz val="10.5"/>
      <color theme="2" tint="-0.749992370372631"/>
      <name val="Roboto"/>
      <charset val="204"/>
    </font>
    <font>
      <b/>
      <sz val="14"/>
      <color theme="2" tint="-0.89999084444715716"/>
      <name val="Roboto"/>
      <charset val="204"/>
    </font>
    <font>
      <sz val="11"/>
      <color rgb="FFFDCD9F"/>
      <name val="Roboto"/>
      <charset val="204"/>
    </font>
    <font>
      <b/>
      <sz val="12"/>
      <color rgb="FFFDCD9F"/>
      <name val="Roboto"/>
      <charset val="204"/>
    </font>
    <font>
      <sz val="12"/>
      <color rgb="FFFDCD9F"/>
      <name val="Roboto"/>
      <charset val="204"/>
    </font>
    <font>
      <b/>
      <sz val="11"/>
      <color theme="2" tint="-0.74999237037263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4"/>
      <color theme="1"/>
      <name val="Roboto"/>
      <charset val="204"/>
    </font>
    <font>
      <b/>
      <u/>
      <sz val="11"/>
      <color theme="1"/>
      <name val="Roboto"/>
      <charset val="204"/>
    </font>
    <font>
      <i/>
      <sz val="11"/>
      <color theme="0" tint="-0.499984740745262"/>
      <name val="Roboto"/>
      <charset val="204"/>
    </font>
    <font>
      <i/>
      <sz val="11"/>
      <color theme="1"/>
      <name val="Roboto"/>
      <charset val="204"/>
    </font>
    <font>
      <b/>
      <i/>
      <sz val="11"/>
      <color theme="1"/>
      <name val="Roboto"/>
      <charset val="204"/>
    </font>
    <font>
      <b/>
      <sz val="11"/>
      <color theme="0"/>
      <name val="Roboto"/>
      <charset val="204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EE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F455B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72553A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/>
      <top/>
      <bottom/>
      <diagonal/>
    </border>
    <border diagonalUp="1" diagonalDown="1">
      <left style="thin">
        <color rgb="FF401C06"/>
      </left>
      <right style="thin">
        <color rgb="FF401C06"/>
      </right>
      <top style="thin">
        <color rgb="FF401C06"/>
      </top>
      <bottom style="thin">
        <color rgb="FF401C06"/>
      </bottom>
      <diagonal style="dotted">
        <color rgb="FF401C06"/>
      </diagonal>
    </border>
    <border>
      <left style="thin">
        <color rgb="FF401C06"/>
      </left>
      <right/>
      <top style="thin">
        <color rgb="FF401C06"/>
      </top>
      <bottom style="thin">
        <color rgb="FF401C06"/>
      </bottom>
      <diagonal/>
    </border>
    <border>
      <left style="thin">
        <color rgb="FF401C06"/>
      </left>
      <right style="thin">
        <color rgb="FF401C06"/>
      </right>
      <top style="thin">
        <color rgb="FF401C06"/>
      </top>
      <bottom style="thin">
        <color rgb="FF401C06"/>
      </bottom>
      <diagonal/>
    </border>
    <border>
      <left style="thin">
        <color rgb="FF401C06"/>
      </left>
      <right style="thin">
        <color rgb="FF401C06"/>
      </right>
      <top/>
      <bottom/>
      <diagonal/>
    </border>
    <border>
      <left style="thin">
        <color rgb="FF401C06"/>
      </left>
      <right style="thin">
        <color rgb="FF401C06"/>
      </right>
      <top style="thin">
        <color rgb="FF401C06"/>
      </top>
      <bottom/>
      <diagonal/>
    </border>
    <border>
      <left style="thin">
        <color rgb="FF401C06"/>
      </left>
      <right/>
      <top style="thin">
        <color rgb="FF401C0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thin">
        <color auto="1"/>
      </bottom>
      <diagonal style="thin">
        <color auto="1"/>
      </diagonal>
    </border>
    <border>
      <left/>
      <right style="thin">
        <color indexed="64"/>
      </right>
      <top/>
      <bottom/>
      <diagonal/>
    </border>
    <border diagonalDown="1">
      <left style="thin">
        <color auto="1"/>
      </left>
      <right/>
      <top/>
      <bottom/>
      <diagonal style="thin">
        <color auto="1"/>
      </diagonal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1" fillId="0" borderId="0" xfId="1"/>
    <xf numFmtId="0" fontId="1" fillId="2" borderId="0" xfId="1" applyFill="1"/>
    <xf numFmtId="0" fontId="2" fillId="2" borderId="0" xfId="1" applyFont="1" applyFill="1"/>
    <xf numFmtId="0" fontId="3" fillId="2" borderId="0" xfId="1" applyFont="1" applyFill="1"/>
    <xf numFmtId="0" fontId="1" fillId="3" borderId="0" xfId="1" applyFill="1"/>
    <xf numFmtId="0" fontId="3" fillId="3" borderId="0" xfId="1" applyFont="1" applyFill="1"/>
    <xf numFmtId="0" fontId="3" fillId="3" borderId="5" xfId="1" applyFont="1" applyFill="1" applyBorder="1"/>
    <xf numFmtId="0" fontId="3" fillId="2" borderId="5" xfId="1" applyFont="1" applyFill="1" applyBorder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167" fontId="3" fillId="3" borderId="5" xfId="1" applyNumberFormat="1" applyFont="1" applyFill="1" applyBorder="1"/>
    <xf numFmtId="167" fontId="3" fillId="2" borderId="5" xfId="1" applyNumberFormat="1" applyFont="1" applyFill="1" applyBorder="1"/>
    <xf numFmtId="10" fontId="3" fillId="2" borderId="0" xfId="1" applyNumberFormat="1" applyFont="1" applyFill="1"/>
    <xf numFmtId="166" fontId="3" fillId="2" borderId="0" xfId="1" applyNumberFormat="1" applyFont="1" applyFill="1"/>
    <xf numFmtId="167" fontId="3" fillId="3" borderId="0" xfId="1" applyNumberFormat="1" applyFont="1" applyFill="1"/>
    <xf numFmtId="167" fontId="3" fillId="2" borderId="0" xfId="1" applyNumberFormat="1" applyFont="1" applyFill="1"/>
    <xf numFmtId="167" fontId="6" fillId="3" borderId="0" xfId="1" applyNumberFormat="1" applyFont="1" applyFill="1" applyAlignment="1">
      <alignment horizontal="center" wrapText="1"/>
    </xf>
    <xf numFmtId="167" fontId="6" fillId="2" borderId="0" xfId="1" applyNumberFormat="1" applyFont="1" applyFill="1" applyAlignment="1">
      <alignment horizontal="center" wrapText="1"/>
    </xf>
    <xf numFmtId="0" fontId="0" fillId="0" borderId="0" xfId="0" applyAlignment="1">
      <alignment vertical="center"/>
    </xf>
    <xf numFmtId="164" fontId="1" fillId="0" borderId="0" xfId="1" applyNumberFormat="1"/>
    <xf numFmtId="0" fontId="14" fillId="0" borderId="0" xfId="1" applyFont="1"/>
    <xf numFmtId="9" fontId="13" fillId="0" borderId="0" xfId="1" applyNumberFormat="1" applyFont="1"/>
    <xf numFmtId="0" fontId="12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0" xfId="0" applyFont="1"/>
    <xf numFmtId="0" fontId="0" fillId="0" borderId="0" xfId="0" applyAlignment="1">
      <alignment wrapText="1"/>
    </xf>
    <xf numFmtId="17" fontId="1" fillId="0" borderId="0" xfId="1" applyNumberFormat="1"/>
    <xf numFmtId="168" fontId="1" fillId="0" borderId="0" xfId="1" applyNumberFormat="1"/>
    <xf numFmtId="0" fontId="10" fillId="0" borderId="0" xfId="1" applyFo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15" fillId="5" borderId="0" xfId="0" applyFont="1" applyFill="1" applyAlignment="1">
      <alignment vertical="center" wrapText="1"/>
    </xf>
    <xf numFmtId="0" fontId="10" fillId="5" borderId="0" xfId="0" applyFont="1" applyFill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8" fillId="5" borderId="0" xfId="0" applyFont="1" applyFill="1" applyAlignment="1">
      <alignment horizontal="center" vertical="center"/>
    </xf>
    <xf numFmtId="0" fontId="18" fillId="5" borderId="0" xfId="0" applyFont="1" applyFill="1"/>
    <xf numFmtId="0" fontId="0" fillId="0" borderId="0" xfId="0" applyAlignment="1">
      <alignment horizontal="center" vertical="center"/>
    </xf>
    <xf numFmtId="168" fontId="11" fillId="0" borderId="0" xfId="0" applyNumberFormat="1" applyFont="1"/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8" fillId="0" borderId="0" xfId="1" applyFont="1"/>
    <xf numFmtId="0" fontId="18" fillId="0" borderId="0" xfId="1" applyFont="1" applyAlignment="1">
      <alignment horizontal="center"/>
    </xf>
    <xf numFmtId="10" fontId="18" fillId="0" borderId="0" xfId="1" applyNumberFormat="1" applyFont="1"/>
    <xf numFmtId="166" fontId="18" fillId="0" borderId="0" xfId="1" applyNumberFormat="1" applyFont="1"/>
    <xf numFmtId="0" fontId="18" fillId="0" borderId="0" xfId="1" applyFont="1" applyAlignment="1">
      <alignment wrapText="1"/>
    </xf>
    <xf numFmtId="9" fontId="18" fillId="0" borderId="0" xfId="1" applyNumberFormat="1" applyFont="1"/>
    <xf numFmtId="167" fontId="1" fillId="0" borderId="0" xfId="1" applyNumberFormat="1"/>
    <xf numFmtId="0" fontId="15" fillId="0" borderId="4" xfId="0" applyFont="1" applyBorder="1" applyAlignment="1">
      <alignment vertical="center"/>
    </xf>
    <xf numFmtId="164" fontId="0" fillId="5" borderId="0" xfId="0" applyNumberFormat="1" applyFill="1" applyAlignment="1">
      <alignment horizontal="center" vertical="center"/>
    </xf>
    <xf numFmtId="168" fontId="18" fillId="5" borderId="0" xfId="0" applyNumberFormat="1" applyFont="1" applyFill="1" applyAlignment="1">
      <alignment horizontal="center" vertical="center"/>
    </xf>
    <xf numFmtId="168" fontId="0" fillId="0" borderId="0" xfId="0" applyNumberFormat="1"/>
    <xf numFmtId="0" fontId="20" fillId="7" borderId="16" xfId="0" applyFont="1" applyFill="1" applyBorder="1"/>
    <xf numFmtId="0" fontId="20" fillId="7" borderId="17" xfId="0" applyFont="1" applyFill="1" applyBorder="1"/>
    <xf numFmtId="0" fontId="21" fillId="7" borderId="2" xfId="0" applyFont="1" applyFill="1" applyBorder="1"/>
    <xf numFmtId="0" fontId="21" fillId="7" borderId="1" xfId="0" applyFont="1" applyFill="1" applyBorder="1" applyAlignment="1">
      <alignment horizontal="right" vertical="center" indent="1"/>
    </xf>
    <xf numFmtId="168" fontId="23" fillId="7" borderId="3" xfId="0" applyNumberFormat="1" applyFont="1" applyFill="1" applyBorder="1" applyAlignment="1">
      <alignment horizontal="center" vertical="center" wrapText="1"/>
    </xf>
    <xf numFmtId="168" fontId="24" fillId="8" borderId="3" xfId="0" applyNumberFormat="1" applyFont="1" applyFill="1" applyBorder="1"/>
    <xf numFmtId="168" fontId="26" fillId="8" borderId="3" xfId="0" applyNumberFormat="1" applyFont="1" applyFill="1" applyBorder="1"/>
    <xf numFmtId="0" fontId="26" fillId="8" borderId="13" xfId="0" applyFont="1" applyFill="1" applyBorder="1" applyAlignment="1">
      <alignment horizontal="left"/>
    </xf>
    <xf numFmtId="0" fontId="26" fillId="8" borderId="3" xfId="0" applyFont="1" applyFill="1" applyBorder="1" applyAlignment="1">
      <alignment horizontal="left"/>
    </xf>
    <xf numFmtId="168" fontId="22" fillId="7" borderId="3" xfId="0" applyNumberFormat="1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/>
    </xf>
    <xf numFmtId="0" fontId="28" fillId="4" borderId="3" xfId="0" applyFont="1" applyFill="1" applyBorder="1" applyAlignment="1">
      <alignment horizontal="center" vertical="center"/>
    </xf>
    <xf numFmtId="49" fontId="28" fillId="4" borderId="3" xfId="0" applyNumberFormat="1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center"/>
    </xf>
    <xf numFmtId="0" fontId="29" fillId="8" borderId="3" xfId="0" applyFont="1" applyFill="1" applyBorder="1" applyAlignment="1">
      <alignment horizontal="left"/>
    </xf>
    <xf numFmtId="168" fontId="29" fillId="8" borderId="3" xfId="0" applyNumberFormat="1" applyFont="1" applyFill="1" applyBorder="1"/>
    <xf numFmtId="170" fontId="29" fillId="8" borderId="3" xfId="0" applyNumberFormat="1" applyFont="1" applyFill="1" applyBorder="1"/>
    <xf numFmtId="0" fontId="30" fillId="0" borderId="4" xfId="0" applyFont="1" applyBorder="1" applyAlignment="1">
      <alignment horizontal="left" vertical="center"/>
    </xf>
    <xf numFmtId="0" fontId="30" fillId="0" borderId="0" xfId="0" applyFont="1" applyAlignment="1">
      <alignment horizontal="left" vertical="top"/>
    </xf>
    <xf numFmtId="0" fontId="31" fillId="7" borderId="16" xfId="0" applyFont="1" applyFill="1" applyBorder="1"/>
    <xf numFmtId="0" fontId="33" fillId="7" borderId="16" xfId="0" applyFont="1" applyFill="1" applyBorder="1"/>
    <xf numFmtId="0" fontId="33" fillId="7" borderId="2" xfId="0" applyFont="1" applyFill="1" applyBorder="1" applyAlignment="1">
      <alignment horizontal="left" vertical="center"/>
    </xf>
    <xf numFmtId="0" fontId="33" fillId="7" borderId="1" xfId="0" applyFont="1" applyFill="1" applyBorder="1" applyAlignment="1">
      <alignment horizontal="center" vertical="center"/>
    </xf>
    <xf numFmtId="0" fontId="33" fillId="7" borderId="19" xfId="0" applyFont="1" applyFill="1" applyBorder="1"/>
    <xf numFmtId="0" fontId="33" fillId="7" borderId="21" xfId="0" applyFont="1" applyFill="1" applyBorder="1"/>
    <xf numFmtId="0" fontId="33" fillId="7" borderId="20" xfId="0" applyFont="1" applyFill="1" applyBorder="1" applyAlignment="1">
      <alignment horizontal="left" vertical="center"/>
    </xf>
    <xf numFmtId="168" fontId="34" fillId="8" borderId="3" xfId="0" applyNumberFormat="1" applyFont="1" applyFill="1" applyBorder="1"/>
    <xf numFmtId="166" fontId="34" fillId="8" borderId="3" xfId="0" applyNumberFormat="1" applyFont="1" applyFill="1" applyBorder="1"/>
    <xf numFmtId="3" fontId="24" fillId="8" borderId="13" xfId="0" applyNumberFormat="1" applyFont="1" applyFill="1" applyBorder="1" applyAlignment="1">
      <alignment horizontal="center" vertical="center"/>
    </xf>
    <xf numFmtId="166" fontId="24" fillId="8" borderId="3" xfId="0" applyNumberFormat="1" applyFont="1" applyFill="1" applyBorder="1"/>
    <xf numFmtId="3" fontId="24" fillId="8" borderId="3" xfId="0" applyNumberFormat="1" applyFont="1" applyFill="1" applyBorder="1" applyAlignment="1">
      <alignment horizontal="center" vertical="center"/>
    </xf>
    <xf numFmtId="0" fontId="27" fillId="3" borderId="0" xfId="1" applyFont="1" applyFill="1" applyAlignment="1">
      <alignment horizontal="center" vertical="center" wrapText="1"/>
    </xf>
    <xf numFmtId="0" fontId="27" fillId="2" borderId="0" xfId="1" applyFont="1" applyFill="1" applyAlignment="1">
      <alignment horizontal="center" vertical="center" wrapText="1"/>
    </xf>
    <xf numFmtId="167" fontId="36" fillId="3" borderId="5" xfId="1" applyNumberFormat="1" applyFont="1" applyFill="1" applyBorder="1"/>
    <xf numFmtId="167" fontId="36" fillId="2" borderId="5" xfId="1" applyNumberFormat="1" applyFont="1" applyFill="1" applyBorder="1"/>
    <xf numFmtId="0" fontId="38" fillId="0" borderId="0" xfId="0" applyFont="1" applyAlignment="1">
      <alignment horizontal="right" vertical="center" wrapText="1"/>
    </xf>
    <xf numFmtId="0" fontId="25" fillId="0" borderId="0" xfId="0" applyFont="1" applyAlignment="1">
      <alignment horizontal="right" vertical="center" wrapText="1"/>
    </xf>
    <xf numFmtId="0" fontId="39" fillId="0" borderId="0" xfId="0" applyFont="1" applyAlignment="1">
      <alignment horizontal="right" vertical="center" wrapText="1"/>
    </xf>
    <xf numFmtId="0" fontId="38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 wrapText="1"/>
    </xf>
    <xf numFmtId="169" fontId="25" fillId="8" borderId="6" xfId="0" applyNumberFormat="1" applyFont="1" applyFill="1" applyBorder="1" applyAlignment="1">
      <alignment horizontal="center" vertical="center"/>
    </xf>
    <xf numFmtId="169" fontId="25" fillId="0" borderId="7" xfId="0" applyNumberFormat="1" applyFont="1" applyBorder="1" applyAlignment="1">
      <alignment horizontal="center" vertical="center"/>
    </xf>
    <xf numFmtId="169" fontId="25" fillId="0" borderId="8" xfId="0" applyNumberFormat="1" applyFont="1" applyBorder="1" applyAlignment="1">
      <alignment horizontal="center" vertical="center"/>
    </xf>
    <xf numFmtId="169" fontId="25" fillId="0" borderId="9" xfId="0" applyNumberFormat="1" applyFont="1" applyBorder="1" applyAlignment="1">
      <alignment horizontal="center" vertical="center"/>
    </xf>
    <xf numFmtId="169" fontId="42" fillId="0" borderId="10" xfId="0" applyNumberFormat="1" applyFont="1" applyBorder="1" applyAlignment="1">
      <alignment horizontal="center" vertical="center"/>
    </xf>
    <xf numFmtId="169" fontId="25" fillId="0" borderId="11" xfId="0" applyNumberFormat="1" applyFont="1" applyBorder="1" applyAlignment="1">
      <alignment horizontal="center" vertical="center"/>
    </xf>
    <xf numFmtId="169" fontId="25" fillId="0" borderId="10" xfId="0" applyNumberFormat="1" applyFont="1" applyBorder="1" applyAlignment="1">
      <alignment horizontal="center" vertical="center"/>
    </xf>
    <xf numFmtId="169" fontId="42" fillId="0" borderId="8" xfId="0" applyNumberFormat="1" applyFont="1" applyBorder="1" applyAlignment="1">
      <alignment horizontal="center" vertical="center"/>
    </xf>
    <xf numFmtId="0" fontId="31" fillId="7" borderId="17" xfId="0" applyFont="1" applyFill="1" applyBorder="1"/>
    <xf numFmtId="168" fontId="34" fillId="8" borderId="14" xfId="0" applyNumberFormat="1" applyFont="1" applyFill="1" applyBorder="1"/>
    <xf numFmtId="168" fontId="34" fillId="8" borderId="18" xfId="0" applyNumberFormat="1" applyFont="1" applyFill="1" applyBorder="1"/>
    <xf numFmtId="169" fontId="42" fillId="9" borderId="10" xfId="0" applyNumberFormat="1" applyFont="1" applyFill="1" applyBorder="1" applyAlignment="1">
      <alignment horizontal="center" vertical="center"/>
    </xf>
    <xf numFmtId="168" fontId="16" fillId="0" borderId="0" xfId="0" applyNumberFormat="1" applyFont="1"/>
    <xf numFmtId="0" fontId="18" fillId="0" borderId="0" xfId="0" applyFont="1" applyAlignment="1">
      <alignment vertical="center"/>
    </xf>
    <xf numFmtId="0" fontId="18" fillId="0" borderId="0" xfId="0" applyFont="1"/>
    <xf numFmtId="164" fontId="18" fillId="0" borderId="0" xfId="0" applyNumberFormat="1" applyFont="1"/>
    <xf numFmtId="49" fontId="10" fillId="0" borderId="0" xfId="0" applyNumberFormat="1" applyFont="1" applyAlignment="1">
      <alignment horizontal="center"/>
    </xf>
    <xf numFmtId="0" fontId="10" fillId="0" borderId="0" xfId="0" applyFont="1"/>
    <xf numFmtId="168" fontId="16" fillId="6" borderId="0" xfId="0" applyNumberFormat="1" applyFont="1" applyFill="1" applyAlignment="1">
      <alignment horizontal="center" vertical="center" wrapText="1"/>
    </xf>
    <xf numFmtId="168" fontId="16" fillId="6" borderId="0" xfId="0" applyNumberFormat="1" applyFont="1" applyFill="1"/>
    <xf numFmtId="0" fontId="30" fillId="0" borderId="0" xfId="0" applyFont="1" applyAlignment="1">
      <alignment horizontal="center" vertical="center" wrapText="1"/>
    </xf>
    <xf numFmtId="168" fontId="34" fillId="8" borderId="12" xfId="0" applyNumberFormat="1" applyFont="1" applyFill="1" applyBorder="1" applyAlignment="1">
      <alignment horizontal="center" vertical="center"/>
    </xf>
    <xf numFmtId="168" fontId="34" fillId="8" borderId="15" xfId="0" applyNumberFormat="1" applyFont="1" applyFill="1" applyBorder="1" applyAlignment="1">
      <alignment horizontal="center" vertical="center"/>
    </xf>
    <xf numFmtId="168" fontId="34" fillId="8" borderId="13" xfId="0" applyNumberFormat="1" applyFont="1" applyFill="1" applyBorder="1" applyAlignment="1">
      <alignment horizontal="center" vertical="center"/>
    </xf>
    <xf numFmtId="165" fontId="21" fillId="7" borderId="12" xfId="0" applyNumberFormat="1" applyFont="1" applyFill="1" applyBorder="1" applyAlignment="1">
      <alignment horizontal="center" vertical="center" wrapText="1"/>
    </xf>
    <xf numFmtId="165" fontId="21" fillId="7" borderId="13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7" fillId="0" borderId="4" xfId="0" applyFont="1" applyBorder="1" applyAlignment="1">
      <alignment horizontal="center" vertical="center" wrapText="1"/>
    </xf>
    <xf numFmtId="0" fontId="29" fillId="8" borderId="12" xfId="0" applyFont="1" applyFill="1" applyBorder="1" applyAlignment="1">
      <alignment horizontal="center" vertical="center"/>
    </xf>
    <xf numFmtId="0" fontId="29" fillId="8" borderId="15" xfId="0" applyFont="1" applyFill="1" applyBorder="1" applyAlignment="1">
      <alignment horizontal="center" vertical="center"/>
    </xf>
    <xf numFmtId="0" fontId="29" fillId="8" borderId="13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 wrapText="1"/>
    </xf>
    <xf numFmtId="0" fontId="29" fillId="8" borderId="12" xfId="0" applyFont="1" applyFill="1" applyBorder="1" applyAlignment="1">
      <alignment horizontal="center" vertical="center" wrapText="1"/>
    </xf>
    <xf numFmtId="0" fontId="29" fillId="8" borderId="13" xfId="0" applyFont="1" applyFill="1" applyBorder="1" applyAlignment="1">
      <alignment horizontal="center" vertical="center" wrapText="1"/>
    </xf>
    <xf numFmtId="168" fontId="32" fillId="7" borderId="12" xfId="0" applyNumberFormat="1" applyFont="1" applyFill="1" applyBorder="1" applyAlignment="1">
      <alignment horizontal="center" vertical="center" wrapText="1"/>
    </xf>
    <xf numFmtId="168" fontId="32" fillId="7" borderId="13" xfId="0" applyNumberFormat="1" applyFont="1" applyFill="1" applyBorder="1" applyAlignment="1">
      <alignment horizontal="center" vertical="center" wrapText="1"/>
    </xf>
    <xf numFmtId="3" fontId="24" fillId="8" borderId="14" xfId="0" applyNumberFormat="1" applyFont="1" applyFill="1" applyBorder="1" applyAlignment="1">
      <alignment horizontal="center"/>
    </xf>
    <xf numFmtId="3" fontId="24" fillId="8" borderId="18" xfId="0" applyNumberFormat="1" applyFont="1" applyFill="1" applyBorder="1" applyAlignment="1">
      <alignment horizontal="center"/>
    </xf>
    <xf numFmtId="3" fontId="24" fillId="8" borderId="12" xfId="0" applyNumberFormat="1" applyFont="1" applyFill="1" applyBorder="1" applyAlignment="1">
      <alignment horizontal="center" vertical="center"/>
    </xf>
    <xf numFmtId="3" fontId="24" fillId="8" borderId="15" xfId="0" applyNumberFormat="1" applyFont="1" applyFill="1" applyBorder="1" applyAlignment="1">
      <alignment horizontal="center" vertical="center"/>
    </xf>
    <xf numFmtId="3" fontId="24" fillId="8" borderId="13" xfId="0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right" vertical="center" textRotation="90"/>
    </xf>
    <xf numFmtId="0" fontId="37" fillId="2" borderId="22" xfId="1" applyFont="1" applyFill="1" applyBorder="1" applyAlignment="1">
      <alignment horizontal="right" vertical="center" textRotation="90"/>
    </xf>
    <xf numFmtId="0" fontId="30" fillId="0" borderId="23" xfId="0" applyFont="1" applyBorder="1" applyAlignment="1">
      <alignment horizontal="left" vertical="center" wrapText="1"/>
    </xf>
    <xf numFmtId="168" fontId="32" fillId="7" borderId="15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textRotation="90"/>
    </xf>
    <xf numFmtId="0" fontId="40" fillId="0" borderId="0" xfId="0" applyFont="1" applyAlignment="1">
      <alignment horizontal="left" wrapText="1"/>
    </xf>
    <xf numFmtId="49" fontId="22" fillId="7" borderId="12" xfId="0" applyNumberFormat="1" applyFont="1" applyFill="1" applyBorder="1" applyAlignment="1">
      <alignment horizontal="center" vertical="center" wrapText="1"/>
    </xf>
    <xf numFmtId="49" fontId="22" fillId="7" borderId="1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5" fontId="24" fillId="8" borderId="3" xfId="0" applyNumberFormat="1" applyFont="1" applyFill="1" applyBorder="1" applyAlignment="1">
      <alignment horizontal="right"/>
    </xf>
    <xf numFmtId="0" fontId="44" fillId="0" borderId="0" xfId="0" applyFont="1"/>
  </cellXfs>
  <cellStyles count="2">
    <cellStyle name="Normal" xfId="0" builtinId="0"/>
    <cellStyle name="Normal 2" xfId="1" xr:uid="{B896EB01-8A03-473B-9D49-D3E9A25908AE}"/>
  </cellStyles>
  <dxfs count="0"/>
  <tableStyles count="0" defaultTableStyle="TableStyleMedium2" defaultPivotStyle="PivotStyleLight16"/>
  <colors>
    <mruColors>
      <color rgb="FF72553A"/>
      <color rgb="FFFDCD9F"/>
      <color rgb="FFBAA66E"/>
      <color rgb="FFD3C6A2"/>
      <color rgb="FFA19E92"/>
      <color rgb="FFFFEEA1"/>
      <color rgb="FFEAE8E3"/>
      <color rgb="FFACB5C2"/>
      <color rgb="FF2A417C"/>
      <color rgb="FF3F45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11" Target="../customXml/item1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charts/_rels/chart1.xml.rels><?xml version="1.0" encoding="UTF-8" standalone="yes"?><Relationships xmlns="http://schemas.openxmlformats.org/package/2006/relationships"><Relationship Id="rId1" Target="style2.xml" Type="http://schemas.microsoft.com/office/2011/relationships/chartStyle"/><Relationship Id="rId2" Target="colors2.xml" Type="http://schemas.microsoft.com/office/2011/relationships/chartColorStyle"/></Relationships>
</file>

<file path=xl/charts/_rels/chart10.xml.rels><?xml version="1.0" encoding="UTF-8" standalone="yes"?><Relationships xmlns="http://schemas.openxmlformats.org/package/2006/relationships"><Relationship Id="rId1" Target="style11.xml" Type="http://schemas.microsoft.com/office/2011/relationships/chartStyle"/><Relationship Id="rId2" Target="colors11.xml" Type="http://schemas.microsoft.com/office/2011/relationships/chartColorStyle"/></Relationships>
</file>

<file path=xl/charts/_rels/chart2.xml.rels><?xml version="1.0" encoding="UTF-8" standalone="yes"?><Relationships xmlns="http://schemas.openxmlformats.org/package/2006/relationships"><Relationship Id="rId1" Target="style3.xml" Type="http://schemas.microsoft.com/office/2011/relationships/chartStyle"/><Relationship Id="rId2" Target="colors3.xml" Type="http://schemas.microsoft.com/office/2011/relationships/chartColorStyle"/><Relationship Id="rId3" Target="../drawings/drawing3.xml" Type="http://schemas.openxmlformats.org/officeDocument/2006/relationships/chartUserShapes"/></Relationships>
</file>

<file path=xl/charts/_rels/chart3.xml.rels><?xml version="1.0" encoding="UTF-8" standalone="yes"?><Relationships xmlns="http://schemas.openxmlformats.org/package/2006/relationships"><Relationship Id="rId1" Target="style4.xml" Type="http://schemas.microsoft.com/office/2011/relationships/chartStyle"/><Relationship Id="rId2" Target="colors4.xml" Type="http://schemas.microsoft.com/office/2011/relationships/chartColorStyle"/></Relationships>
</file>

<file path=xl/charts/_rels/chart4.xml.rels><?xml version="1.0" encoding="UTF-8" standalone="yes"?><Relationships xmlns="http://schemas.openxmlformats.org/package/2006/relationships"><Relationship Id="rId1" Target="style5.xml" Type="http://schemas.microsoft.com/office/2011/relationships/chartStyle"/><Relationship Id="rId2" Target="colors5.xml" Type="http://schemas.microsoft.com/office/2011/relationships/chartColorStyle"/></Relationships>
</file>

<file path=xl/charts/_rels/chart5.xml.rels><?xml version="1.0" encoding="UTF-8" standalone="yes"?><Relationships xmlns="http://schemas.openxmlformats.org/package/2006/relationships"><Relationship Id="rId1" Target="style6.xml" Type="http://schemas.microsoft.com/office/2011/relationships/chartStyle"/><Relationship Id="rId2" Target="colors6.xml" Type="http://schemas.microsoft.com/office/2011/relationships/chartColorStyle"/></Relationships>
</file>

<file path=xl/charts/_rels/chart6.xml.rels><?xml version="1.0" encoding="UTF-8" standalone="yes"?><Relationships xmlns="http://schemas.openxmlformats.org/package/2006/relationships"><Relationship Id="rId1" Target="style7.xml" Type="http://schemas.microsoft.com/office/2011/relationships/chartStyle"/><Relationship Id="rId2" Target="colors7.xml" Type="http://schemas.microsoft.com/office/2011/relationships/chartColorStyle"/></Relationships>
</file>

<file path=xl/charts/_rels/chart7.xml.rels><?xml version="1.0" encoding="UTF-8" standalone="yes"?><Relationships xmlns="http://schemas.openxmlformats.org/package/2006/relationships"><Relationship Id="rId1" Target="style8.xml" Type="http://schemas.microsoft.com/office/2011/relationships/chartStyle"/><Relationship Id="rId2" Target="colors8.xml" Type="http://schemas.microsoft.com/office/2011/relationships/chartColorStyle"/></Relationships>
</file>

<file path=xl/charts/_rels/chart8.xml.rels><?xml version="1.0" encoding="UTF-8" standalone="yes"?><Relationships xmlns="http://schemas.openxmlformats.org/package/2006/relationships"><Relationship Id="rId1" Target="style9.xml" Type="http://schemas.microsoft.com/office/2011/relationships/chartStyle"/><Relationship Id="rId2" Target="colors9.xml" Type="http://schemas.microsoft.com/office/2011/relationships/chartColorStyle"/></Relationships>
</file>

<file path=xl/charts/_rels/chart9.xml.rels><?xml version="1.0" encoding="UTF-8" standalone="yes"?><Relationships xmlns="http://schemas.openxmlformats.org/package/2006/relationships"><Relationship Id="rId1" Target="style10.xml" Type="http://schemas.microsoft.com/office/2011/relationships/chartStyle"/><Relationship Id="rId2" Target="colors10.xml" Type="http://schemas.microsoft.com/office/2011/relationships/chartColorStyle"/></Relationships>
</file>

<file path=xl/charts/_rels/chartEx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Relationship Id="rId3" Target="../media/image3.png" Type="http://schemas.openxmlformats.org/officeDocument/2006/relationships/image"/><Relationship Id="rId4" Target="../media/image4.svg" Type="http://schemas.openxmlformats.org/officeDocument/2006/relationships/image"/><Relationship Id="rId5" Target="../media/image5.png" Type="http://schemas.openxmlformats.org/officeDocument/2006/relationships/image"/><Relationship Id="rId6" Target="../media/image6.svg" Type="http://schemas.openxmlformats.org/officeDocument/2006/relationships/image"/><Relationship Id="rId7" Target="style1.xml" Type="http://schemas.microsoft.com/office/2011/relationships/chartStyle"/><Relationship Id="rId8" Target="colors1.xml" Type="http://schemas.microsoft.com/office/2011/relationships/chartColorStyle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9421367033545"/>
          <c:y val="4.0737256914615952E-2"/>
          <c:w val="0.88005274558222157"/>
          <c:h val="0.51341554237657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'Diagrama 1'!$D$2</c:f>
              <c:strCache>
                <c:ptCount val="1"/>
                <c:pt idx="0">
                  <c:v>Active financiare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'Diagrama 1'!$H$4:$I$11</c:f>
              <c:multiLvlStrCache>
                <c:ptCount val="8"/>
                <c:lvl>
                  <c:pt idx="0">
                    <c:v>Economia Națională</c:v>
                  </c:pt>
                  <c:pt idx="1">
                    <c:v>Societăți comerciale nefinanciare</c:v>
                  </c:pt>
                  <c:pt idx="2">
                    <c:v>Societăți financiare</c:v>
                  </c:pt>
                  <c:pt idx="3">
                    <c:v>Administrația publică</c:v>
                  </c:pt>
                  <c:pt idx="4">
                    <c:v>Gospodăriile populației</c:v>
                  </c:pt>
                  <c:pt idx="6">
                    <c:v>Economia Națională</c:v>
                  </c:pt>
                  <c:pt idx="7">
                    <c:v>Restul lumii</c:v>
                  </c:pt>
                </c:lvl>
                <c:lvl>
                  <c:pt idx="0">
                    <c:v>31 dec.2025</c:v>
                  </c:pt>
                  <c:pt idx="1">
                    <c:v>31 mart.2026</c:v>
                  </c:pt>
                </c:lvl>
              </c:multiLvlStrCache>
            </c:multiLvlStrRef>
          </c:cat>
          <c:val>
            <c:numRef>
              <c:f>'Diagrama 1'!$D$4:$D$10</c:f>
              <c:numCache>
                <c:formatCode>#,##0.0</c:formatCode>
                <c:ptCount val="7"/>
                <c:pt idx="0">
                  <c:v>916.13526200711601</c:v>
                </c:pt>
                <c:pt idx="1">
                  <c:v>144.36421784625711</c:v>
                </c:pt>
                <c:pt idx="2">
                  <c:v>364.5710226350842</c:v>
                </c:pt>
                <c:pt idx="3">
                  <c:v>115.62570693155841</c:v>
                </c:pt>
                <c:pt idx="4">
                  <c:v>336.20856402001414</c:v>
                </c:pt>
                <c:pt idx="6">
                  <c:v>960.76951143291399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F-49FE-9A60-08C9A9859DA4}"/>
            </c:ext>
          </c:extLst>
        </c:ser>
        <c:ser>
          <c:idx val="1"/>
          <c:order val="1"/>
          <c:tx>
            <c:strRef>
              <c:f>'Diagrama 1'!$E$2</c:f>
              <c:strCache>
                <c:ptCount val="1"/>
                <c:pt idx="0">
                  <c:v>Pasive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9CF-49FE-9A60-08C9A9859DA4}"/>
              </c:ext>
            </c:extLst>
          </c:dPt>
          <c:dPt>
            <c:idx val="6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CF-49FE-9A60-08C9A9859DA4}"/>
              </c:ext>
            </c:extLst>
          </c:dPt>
          <c:cat>
            <c:multiLvlStrRef>
              <c:f>'Diagrama 1'!$H$4:$I$11</c:f>
              <c:multiLvlStrCache>
                <c:ptCount val="8"/>
                <c:lvl>
                  <c:pt idx="0">
                    <c:v>Economia Națională</c:v>
                  </c:pt>
                  <c:pt idx="1">
                    <c:v>Societăți comerciale nefinanciare</c:v>
                  </c:pt>
                  <c:pt idx="2">
                    <c:v>Societăți financiare</c:v>
                  </c:pt>
                  <c:pt idx="3">
                    <c:v>Administrația publică</c:v>
                  </c:pt>
                  <c:pt idx="4">
                    <c:v>Gospodăriile populației</c:v>
                  </c:pt>
                  <c:pt idx="6">
                    <c:v>Economia Națională</c:v>
                  </c:pt>
                  <c:pt idx="7">
                    <c:v>Restul lumii</c:v>
                  </c:pt>
                </c:lvl>
                <c:lvl>
                  <c:pt idx="0">
                    <c:v>31 dec.2025</c:v>
                  </c:pt>
                  <c:pt idx="1">
                    <c:v>31 mart.2026</c:v>
                  </c:pt>
                </c:lvl>
              </c:multiLvlStrCache>
            </c:multiLvlStrRef>
          </c:cat>
          <c:val>
            <c:numRef>
              <c:f>'Diagrama 1'!$E$4:$E$10</c:f>
              <c:numCache>
                <c:formatCode>#,##0.0;#,##0.0</c:formatCode>
                <c:ptCount val="7"/>
                <c:pt idx="0">
                  <c:v>-1042.1429223630146</c:v>
                </c:pt>
                <c:pt idx="1">
                  <c:v>-470.37225147131693</c:v>
                </c:pt>
                <c:pt idx="2">
                  <c:v>-384.60270661165811</c:v>
                </c:pt>
                <c:pt idx="3">
                  <c:v>-156.98059877313099</c:v>
                </c:pt>
                <c:pt idx="4">
                  <c:v>-70.016326410504718</c:v>
                </c:pt>
                <c:pt idx="6">
                  <c:v>-1081.9718832666101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CF-49FE-9A60-08C9A9859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6876351"/>
        <c:axId val="936874911"/>
      </c:barChart>
      <c:lineChart>
        <c:grouping val="stacked"/>
        <c:varyColors val="0"/>
        <c:ser>
          <c:idx val="2"/>
          <c:order val="2"/>
          <c:tx>
            <c:strRef>
              <c:f>'Diagrama 1'!$F$2</c:f>
              <c:strCache>
                <c:ptCount val="1"/>
                <c:pt idx="0">
                  <c:v>Valoarea financiară netă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2">
                  <a:lumMod val="25000"/>
                  <a:alpha val="90000"/>
                </a:schemeClr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Pt>
            <c:idx val="5"/>
            <c:marker>
              <c:symbol val="circle"/>
              <c:size val="8"/>
              <c:spPr>
                <a:solidFill>
                  <a:schemeClr val="bg2">
                    <a:lumMod val="25000"/>
                    <a:alpha val="0"/>
                  </a:schemeClr>
                </a:solidFill>
                <a:ln w="9525">
                  <a:solidFill>
                    <a:schemeClr val="bg2">
                      <a:lumMod val="25000"/>
                      <a:alpha val="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CF-49FE-9A60-08C9A9859DA4}"/>
              </c:ext>
            </c:extLst>
          </c:dPt>
          <c:dLbls>
            <c:dLbl>
              <c:idx val="0"/>
              <c:layout>
                <c:manualLayout>
                  <c:x val="-4.3640933573546134E-2"/>
                  <c:y val="4.0007636853863444E-2"/>
                </c:manualLayout>
              </c:layout>
              <c:tx>
                <c:rich>
                  <a:bodyPr/>
                  <a:lstStyle/>
                  <a:p>
                    <a:fld id="{FEEA8490-4D1A-4375-8E9A-4B7F7BE68F14}" type="VALUE">
                      <a:rPr lang="en-US">
                        <a:solidFill>
                          <a:schemeClr val="bg2">
                            <a:lumMod val="25000"/>
                          </a:schemeClr>
                        </a:solidFill>
                        <a:latin typeface="Roboto" panose="02000000000000000000" pitchFamily="2" charset="0"/>
                        <a:ea typeface="Roboto" panose="02000000000000000000" pitchFamily="2" charset="0"/>
                      </a:rPr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79CF-49FE-9A60-08C9A9859DA4}"/>
                </c:ext>
              </c:extLst>
            </c:dLbl>
            <c:dLbl>
              <c:idx val="1"/>
              <c:layout>
                <c:manualLayout>
                  <c:x val="-4.222289339973416E-2"/>
                  <c:y val="5.0575385202130535E-2"/>
                </c:manualLayout>
              </c:layout>
              <c:tx>
                <c:rich>
                  <a:bodyPr/>
                  <a:lstStyle/>
                  <a:p>
                    <a:fld id="{FFFAA422-8921-424E-9B0F-E703134E9DCA}" type="VALUE">
                      <a:rPr lang="en-US">
                        <a:solidFill>
                          <a:schemeClr val="bg2">
                            <a:lumMod val="25000"/>
                          </a:schemeClr>
                        </a:solidFill>
                      </a:rPr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79CF-49FE-9A60-08C9A9859DA4}"/>
                </c:ext>
              </c:extLst>
            </c:dLbl>
            <c:dLbl>
              <c:idx val="2"/>
              <c:layout>
                <c:manualLayout>
                  <c:x val="-3.5960396288323801E-2"/>
                  <c:y val="4.1041221841676759E-2"/>
                </c:manualLayout>
              </c:layout>
              <c:tx>
                <c:rich>
                  <a:bodyPr/>
                  <a:lstStyle/>
                  <a:p>
                    <a:fld id="{DF345C32-85CC-4ABD-AC11-97C992D4600F}" type="VALUE">
                      <a:rPr lang="en-US">
                        <a:solidFill>
                          <a:schemeClr val="bg2">
                            <a:lumMod val="25000"/>
                          </a:schemeClr>
                        </a:solidFill>
                      </a:rPr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79CF-49FE-9A60-08C9A9859DA4}"/>
                </c:ext>
              </c:extLst>
            </c:dLbl>
            <c:dLbl>
              <c:idx val="3"/>
              <c:layout>
                <c:manualLayout>
                  <c:x val="-3.7589752708819694E-2"/>
                  <c:y val="4.1535236549030276E-2"/>
                </c:manualLayout>
              </c:layout>
              <c:tx>
                <c:rich>
                  <a:bodyPr/>
                  <a:lstStyle/>
                  <a:p>
                    <a:fld id="{EA769C95-F80D-4C9F-91F4-908585FC5BBD}" type="VALUE">
                      <a:rPr lang="en-US">
                        <a:solidFill>
                          <a:schemeClr val="bg2">
                            <a:lumMod val="25000"/>
                          </a:schemeClr>
                        </a:solidFill>
                      </a:rPr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79CF-49FE-9A60-08C9A9859DA4}"/>
                </c:ext>
              </c:extLst>
            </c:dLbl>
            <c:dLbl>
              <c:idx val="4"/>
              <c:layout>
                <c:manualLayout>
                  <c:x val="-3.3913881653334012E-2"/>
                  <c:y val="3.4023896487374139E-2"/>
                </c:manualLayout>
              </c:layout>
              <c:tx>
                <c:rich>
                  <a:bodyPr/>
                  <a:lstStyle/>
                  <a:p>
                    <a:fld id="{B201B00D-7DD8-4B6A-92E5-1E50E764DA7A}" type="VALUE">
                      <a:rPr lang="en-US">
                        <a:solidFill>
                          <a:schemeClr val="bg2">
                            <a:lumMod val="25000"/>
                          </a:schemeClr>
                        </a:solidFill>
                      </a:rPr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79CF-49FE-9A60-08C9A9859DA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CF-49FE-9A60-08C9A9859DA4}"/>
                </c:ext>
              </c:extLst>
            </c:dLbl>
            <c:dLbl>
              <c:idx val="6"/>
              <c:layout>
                <c:manualLayout>
                  <c:x val="-3.8956504789738007E-2"/>
                  <c:y val="3.7350762575112273E-2"/>
                </c:manualLayout>
              </c:layout>
              <c:tx>
                <c:rich>
                  <a:bodyPr/>
                  <a:lstStyle/>
                  <a:p>
                    <a:fld id="{90766685-C39C-4F46-A79F-2638A7DFD7F4}" type="VALUE">
                      <a:rPr lang="en-US">
                        <a:solidFill>
                          <a:schemeClr val="bg2">
                            <a:lumMod val="25000"/>
                          </a:schemeClr>
                        </a:solidFill>
                      </a:rPr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79CF-49FE-9A60-08C9A9859DA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8E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'Diagrama 1'!$B$4:$C$10</c:f>
              <c:multiLvlStrCache>
                <c:ptCount val="7"/>
                <c:lvl>
                  <c:pt idx="0">
                    <c:v>Economia Națională</c:v>
                  </c:pt>
                  <c:pt idx="1">
                    <c:v>Societăți comerciale nefinanciare</c:v>
                  </c:pt>
                  <c:pt idx="2">
                    <c:v>Societăți financiare</c:v>
                  </c:pt>
                  <c:pt idx="3">
                    <c:v>Administrația publică</c:v>
                  </c:pt>
                  <c:pt idx="4">
                    <c:v>Gospodăriile populației</c:v>
                  </c:pt>
                  <c:pt idx="6">
                    <c:v>Economia Națională</c:v>
                  </c:pt>
                </c:lvl>
                <c:lvl>
                  <c:pt idx="0">
                    <c:v>IV 2025</c:v>
                  </c:pt>
                  <c:pt idx="1">
                    <c:v>I 2026</c:v>
                  </c:pt>
                </c:lvl>
              </c:multiLvlStrCache>
            </c:multiLvlStrRef>
          </c:cat>
          <c:val>
            <c:numRef>
              <c:f>'Diagrama 1'!$F$4:$F$10</c:f>
              <c:numCache>
                <c:formatCode>#,##0.0</c:formatCode>
                <c:ptCount val="7"/>
                <c:pt idx="0">
                  <c:v>-126.00766035589857</c:v>
                </c:pt>
                <c:pt idx="1">
                  <c:v>-326.00803362505985</c:v>
                </c:pt>
                <c:pt idx="2">
                  <c:v>-20.031683976573902</c:v>
                </c:pt>
                <c:pt idx="3">
                  <c:v>-41.354891841572581</c:v>
                </c:pt>
                <c:pt idx="4">
                  <c:v>266.19223760950945</c:v>
                </c:pt>
                <c:pt idx="6">
                  <c:v>-121.19237183369692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9CF-49FE-9A60-08C9A9859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876351"/>
        <c:axId val="936874911"/>
      </c:lineChart>
      <c:catAx>
        <c:axId val="936876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936874911"/>
        <c:crosses val="autoZero"/>
        <c:auto val="1"/>
        <c:lblAlgn val="ctr"/>
        <c:lblOffset val="100"/>
        <c:noMultiLvlLbl val="0"/>
      </c:catAx>
      <c:valAx>
        <c:axId val="936874911"/>
        <c:scaling>
          <c:orientation val="minMax"/>
          <c:max val="1000"/>
          <c:min val="-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936876351"/>
        <c:crossesAt val="0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00181586970164"/>
          <c:y val="6.1319299373292634E-2"/>
          <c:w val="0.6463236787109633"/>
          <c:h val="7.56406628786430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ermianSerifTypeface" panose="02000000000000000000" pitchFamily="50" charset="0"/>
              <a:ea typeface="+mn-ea"/>
              <a:cs typeface="+mn-cs"/>
            </a:defRPr>
          </a:pPr>
          <a:endParaRPr lang="ro-MD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o-MD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131341960815181"/>
          <c:y val="7.3411818389515571E-3"/>
          <c:w val="0.64465119749484734"/>
          <c:h val="1"/>
        </c:manualLayout>
      </c:layout>
      <c:pieChart>
        <c:varyColors val="1"/>
        <c:ser>
          <c:idx val="1"/>
          <c:order val="1"/>
          <c:tx>
            <c:v>series</c:v>
          </c:tx>
          <c:spPr>
            <a:ln w="12700"/>
          </c:spPr>
          <c:dPt>
            <c:idx val="0"/>
            <c:bubble3D val="0"/>
            <c:spPr>
              <a:solidFill>
                <a:srgbClr val="A6A6A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EF-4AC7-A52D-76ACA80DF87C}"/>
              </c:ext>
            </c:extLst>
          </c:dPt>
          <c:dPt>
            <c:idx val="1"/>
            <c:bubble3D val="0"/>
            <c:spPr>
              <a:solidFill>
                <a:srgbClr val="614831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EF-4AC7-A52D-76ACA80DF87C}"/>
              </c:ext>
            </c:extLst>
          </c:dPt>
          <c:dPt>
            <c:idx val="2"/>
            <c:bubble3D val="0"/>
            <c:spPr>
              <a:solidFill>
                <a:srgbClr val="D39367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1EF-4AC7-A52D-76ACA80DF87C}"/>
              </c:ext>
            </c:extLst>
          </c:dPt>
          <c:dPt>
            <c:idx val="3"/>
            <c:bubble3D val="0"/>
            <c:spPr>
              <a:solidFill>
                <a:srgbClr val="8497B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EF-4AC7-A52D-76ACA80DF87C}"/>
              </c:ext>
            </c:extLst>
          </c:dPt>
          <c:dLbls>
            <c:dLbl>
              <c:idx val="0"/>
              <c:layout>
                <c:manualLayout>
                  <c:x val="-0.29430807086614175"/>
                  <c:y val="0.1349944411663059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defRPr>
                    </a:pPr>
                    <a:fld id="{201FE348-D3DC-4DC7-A1FF-E6CEF5C51FD4}" type="PERCENTAGE">
                      <a:rPr lang="en-US" sz="1200" b="1" i="0" u="none" strike="noStrike" kern="1200" baseline="0">
                        <a:solidFill>
                          <a:sysClr val="window" lastClr="FFFFFF"/>
                        </a:solidFill>
                        <a:effectLst>
                          <a:outerShdw blurRad="50800" dist="38100" dir="2700000" algn="tl" rotWithShape="0">
                            <a:prstClr val="black">
                              <a:alpha val="40000"/>
                            </a:prstClr>
                          </a:outerShdw>
                        </a:effectLst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rPr>
                      <a:pPr>
                        <a:defRPr sz="1200">
                          <a:latin typeface="Roboto" panose="02000000000000000000" pitchFamily="2" charset="0"/>
                          <a:ea typeface="Roboto" panose="02000000000000000000" pitchFamily="2" charset="0"/>
                        </a:defRPr>
                      </a:pPr>
                      <a:t>[PERCENTAGE]</a:t>
                    </a:fld>
                    <a:endParaRPr lang="ro-RO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R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1EF-4AC7-A52D-76ACA80DF87C}"/>
                </c:ext>
              </c:extLst>
            </c:dLbl>
            <c:dLbl>
              <c:idx val="1"/>
              <c:layout>
                <c:manualLayout>
                  <c:x val="0.17065944881889764"/>
                  <c:y val="-0.3849753026484873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 rtl="0">
                      <a:defRPr lang="en-US" sz="1200" b="1" i="0" u="none" strike="noStrike" kern="1200" baseline="0">
                        <a:solidFill>
                          <a:sysClr val="window" lastClr="FFFFFF"/>
                        </a:solidFill>
                        <a:effectLst>
                          <a:outerShdw blurRad="50800" dist="38100" dir="2700000" algn="tl" rotWithShape="0">
                            <a:prstClr val="black">
                              <a:alpha val="40000"/>
                            </a:prstClr>
                          </a:outerShdw>
                        </a:effectLst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defRPr>
                    </a:pPr>
                    <a:fld id="{DD307F0A-DAF4-4E26-A0D3-99428BCF226A}" type="PERCENTAGE">
                      <a:rPr lang="en-US" sz="1200" b="1" i="0" u="none" strike="noStrike" kern="1200" baseline="0">
                        <a:solidFill>
                          <a:sysClr val="window" lastClr="FFFFFF"/>
                        </a:solidFill>
                        <a:effectLst>
                          <a:outerShdw blurRad="50800" dist="38100" dir="2700000" algn="tl" rotWithShape="0">
                            <a:prstClr val="black">
                              <a:alpha val="40000"/>
                            </a:prstClr>
                          </a:outerShdw>
                        </a:effectLst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rPr>
                      <a:pPr algn="ctr" rtl="0">
                        <a:defRPr lang="en-US" sz="1200" b="1">
                          <a:solidFill>
                            <a:sysClr val="window" lastClr="FFFFFF"/>
                          </a:solidFill>
                          <a:effectLst>
                            <a:outerShdw blurRad="50800" dist="38100" dir="2700000" algn="tl" rotWithShape="0">
                              <a:prstClr val="black">
                                <a:alpha val="40000"/>
                              </a:prstClr>
                            </a:outerShdw>
                          </a:effectLst>
                          <a:latin typeface="Roboto" panose="02000000000000000000" pitchFamily="2" charset="0"/>
                          <a:ea typeface="Roboto" panose="02000000000000000000" pitchFamily="2" charset="0"/>
                        </a:defRPr>
                      </a:pPr>
                      <a:t>[PERCENTAGE]</a:t>
                    </a:fld>
                    <a:endParaRPr lang="ro-RO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ysClr val="window" lastClr="FFFFFF"/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R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1EF-4AC7-A52D-76ACA80DF87C}"/>
                </c:ext>
              </c:extLst>
            </c:dLbl>
            <c:dLbl>
              <c:idx val="2"/>
              <c:layout>
                <c:manualLayout>
                  <c:x val="0.24335905511811018"/>
                  <c:y val="0.2052458756100303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 rtl="0">
                      <a:defRPr lang="en-US" sz="1200" b="1" i="0" u="none" strike="noStrike" kern="1200" baseline="0">
                        <a:solidFill>
                          <a:sysClr val="window" lastClr="FFFFFF"/>
                        </a:solidFill>
                        <a:effectLst>
                          <a:outerShdw blurRad="50800" dist="38100" dir="2700000" algn="tl" rotWithShape="0">
                            <a:prstClr val="black">
                              <a:alpha val="40000"/>
                            </a:prstClr>
                          </a:outerShdw>
                        </a:effectLst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defRPr>
                    </a:pPr>
                    <a:fld id="{4B403F2C-87FF-430F-9261-A96DA05368C3}" type="PERCENTAGE">
                      <a:rPr lang="en-US" sz="1200" b="1" i="0" u="none" strike="noStrike" kern="1200" baseline="0">
                        <a:solidFill>
                          <a:sysClr val="window" lastClr="FFFFFF"/>
                        </a:solidFill>
                        <a:effectLst>
                          <a:outerShdw blurRad="50800" dist="38100" dir="2700000" algn="tl" rotWithShape="0">
                            <a:prstClr val="black">
                              <a:alpha val="40000"/>
                            </a:prstClr>
                          </a:outerShdw>
                        </a:effectLst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rPr>
                      <a:pPr algn="ctr" rtl="0">
                        <a:defRPr lang="en-US" sz="1200" b="1">
                          <a:solidFill>
                            <a:sysClr val="window" lastClr="FFFFFF"/>
                          </a:solidFill>
                          <a:effectLst>
                            <a:outerShdw blurRad="50800" dist="38100" dir="2700000" algn="tl" rotWithShape="0">
                              <a:prstClr val="black">
                                <a:alpha val="40000"/>
                              </a:prstClr>
                            </a:outerShdw>
                          </a:effectLst>
                          <a:latin typeface="Roboto" panose="02000000000000000000" pitchFamily="2" charset="0"/>
                          <a:ea typeface="Roboto" panose="02000000000000000000" pitchFamily="2" charset="0"/>
                        </a:defRPr>
                      </a:pPr>
                      <a:t>[PERCENTAGE]</a:t>
                    </a:fld>
                    <a:endParaRPr lang="ro-RO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ysClr val="window" lastClr="FFFFFF"/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R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A1EF-4AC7-A52D-76ACA80DF87C}"/>
                </c:ext>
              </c:extLst>
            </c:dLbl>
            <c:dLbl>
              <c:idx val="3"/>
              <c:layout>
                <c:manualLayout>
                  <c:x val="0.10757027559055118"/>
                  <c:y val="0.2706690479288343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 rtl="0">
                      <a:defRPr lang="en-US" sz="1200" b="1" i="0" u="none" strike="noStrike" kern="1200" baseline="0">
                        <a:solidFill>
                          <a:sysClr val="window" lastClr="FFFFFF"/>
                        </a:solidFill>
                        <a:effectLst>
                          <a:outerShdw blurRad="50800" dist="38100" dir="2700000" algn="tl" rotWithShape="0">
                            <a:prstClr val="black">
                              <a:alpha val="40000"/>
                            </a:prstClr>
                          </a:outerShdw>
                        </a:effectLst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defRPr>
                    </a:pPr>
                    <a:fld id="{F33F8487-B6DF-4FD3-912A-ADE8B720B638}" type="PERCENTAGE">
                      <a:rPr lang="en-US" sz="1200" b="1" i="0" u="none" strike="noStrike" kern="1200" baseline="0">
                        <a:solidFill>
                          <a:sysClr val="window" lastClr="FFFFFF"/>
                        </a:solidFill>
                        <a:effectLst>
                          <a:outerShdw blurRad="50800" dist="38100" dir="2700000" algn="tl" rotWithShape="0">
                            <a:prstClr val="black">
                              <a:alpha val="40000"/>
                            </a:prstClr>
                          </a:outerShdw>
                        </a:effectLst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rPr>
                      <a:pPr algn="ctr" rtl="0">
                        <a:defRPr lang="en-US" sz="1200" b="1">
                          <a:solidFill>
                            <a:sysClr val="window" lastClr="FFFFFF"/>
                          </a:solidFill>
                          <a:effectLst>
                            <a:outerShdw blurRad="50800" dist="38100" dir="2700000" algn="tl" rotWithShape="0">
                              <a:prstClr val="black">
                                <a:alpha val="40000"/>
                              </a:prstClr>
                            </a:outerShdw>
                          </a:effectLst>
                          <a:latin typeface="Roboto" panose="02000000000000000000" pitchFamily="2" charset="0"/>
                          <a:ea typeface="Roboto" panose="02000000000000000000" pitchFamily="2" charset="0"/>
                        </a:defRPr>
                      </a:pPr>
                      <a:t>[PERCENTAGE]</a:t>
                    </a:fld>
                    <a:endParaRPr lang="ro-RO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ysClr val="window" lastClr="FFFFFF"/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R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1EF-4AC7-A52D-76ACA80DF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('Diagrama 6'!$D$20,'Diagrama 6'!$D$25,'Diagrama 6'!$D$30,'Diagrama 6'!$D$35)</c:f>
              <c:numCache>
                <c:formatCode>#,##0.0</c:formatCode>
                <c:ptCount val="4"/>
                <c:pt idx="0">
                  <c:v>295.28733532690012</c:v>
                </c:pt>
                <c:pt idx="1">
                  <c:v>255.53319428333</c:v>
                </c:pt>
                <c:pt idx="2">
                  <c:v>100.16173765571035</c:v>
                </c:pt>
                <c:pt idx="3">
                  <c:v>72.361093252730001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EF-4AC7-A52D-76ACA80DF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doughnutChart>
        <c:varyColors val="1"/>
        <c:ser>
          <c:idx val="0"/>
          <c:order val="0"/>
          <c:tx>
            <c:v>sectoare</c:v>
          </c:tx>
          <c:spPr>
            <a:ln w="15875" cap="rnd">
              <a:solidFill>
                <a:srgbClr val="ADC8DD"/>
              </a:solidFill>
            </a:ln>
          </c:spPr>
          <c:dPt>
            <c:idx val="0"/>
            <c:bubble3D val="0"/>
            <c:spPr>
              <a:pattFill prst="pct90">
                <a:fgClr>
                  <a:srgbClr val="A6A6A6"/>
                </a:fgClr>
                <a:bgClr>
                  <a:schemeClr val="bg1"/>
                </a:bgClr>
              </a:patt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1EF-4AC7-A52D-76ACA80DF87C}"/>
              </c:ext>
            </c:extLst>
          </c:dPt>
          <c:dPt>
            <c:idx val="1"/>
            <c:bubble3D val="0"/>
            <c:spPr>
              <a:pattFill prst="pct40">
                <a:fgClr>
                  <a:srgbClr val="B7B7B7"/>
                </a:fgClr>
                <a:bgClr>
                  <a:schemeClr val="bg1"/>
                </a:bgClr>
              </a:patt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EF-4AC7-A52D-76ACA80DF87C}"/>
              </c:ext>
            </c:extLst>
          </c:dPt>
          <c:dPt>
            <c:idx val="2"/>
            <c:bubble3D val="0"/>
            <c:spPr>
              <a:pattFill prst="dkUpDiag">
                <a:fgClr>
                  <a:srgbClr val="C9C9C9"/>
                </a:fgClr>
                <a:bgClr>
                  <a:schemeClr val="bg1"/>
                </a:bgClr>
              </a:patt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1EF-4AC7-A52D-76ACA80DF87C}"/>
              </c:ext>
            </c:extLst>
          </c:dPt>
          <c:dPt>
            <c:idx val="3"/>
            <c:bubble3D val="0"/>
            <c:spPr>
              <a:pattFill prst="pct5">
                <a:fgClr>
                  <a:srgbClr val="DBDBDB"/>
                </a:fgClr>
                <a:bgClr>
                  <a:schemeClr val="bg1"/>
                </a:bgClr>
              </a:pattFill>
              <a:ln w="15875" cap="rnd">
                <a:solidFill>
                  <a:srgbClr val="DBDBDB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A1EF-4AC7-A52D-76ACA80DF8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1EF-4AC7-A52D-76ACA80DF87C}"/>
              </c:ext>
            </c:extLst>
          </c:dPt>
          <c:dPt>
            <c:idx val="5"/>
            <c:bubble3D val="0"/>
            <c:spPr>
              <a:pattFill prst="dkDnDiag">
                <a:fgClr>
                  <a:srgbClr val="72553A"/>
                </a:fgClr>
                <a:bgClr>
                  <a:schemeClr val="bg1"/>
                </a:bgClr>
              </a:patt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EF-4AC7-A52D-76ACA80DF87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1EF-4AC7-A52D-76ACA80DF87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1EF-4AC7-A52D-76ACA80DF87C}"/>
              </c:ext>
            </c:extLst>
          </c:dPt>
          <c:dPt>
            <c:idx val="8"/>
            <c:bubble3D val="0"/>
            <c:spPr>
              <a:pattFill prst="pct90">
                <a:fgClr>
                  <a:srgbClr val="D39367"/>
                </a:fgClr>
                <a:bgClr>
                  <a:schemeClr val="bg1"/>
                </a:bgClr>
              </a:patt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1EF-4AC7-A52D-76ACA80DF87C}"/>
              </c:ext>
            </c:extLst>
          </c:dPt>
          <c:dPt>
            <c:idx val="9"/>
            <c:bubble3D val="0"/>
            <c:spPr>
              <a:pattFill prst="pct40">
                <a:fgClr>
                  <a:srgbClr val="DBA885"/>
                </a:fgClr>
                <a:bgClr>
                  <a:schemeClr val="bg1"/>
                </a:bgClr>
              </a:patt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EF-4AC7-A52D-76ACA80DF87C}"/>
              </c:ext>
            </c:extLst>
          </c:dPt>
          <c:dPt>
            <c:idx val="10"/>
            <c:bubble3D val="0"/>
            <c:spPr>
              <a:pattFill prst="dkUpDiag">
                <a:fgClr>
                  <a:srgbClr val="E4BEA3"/>
                </a:fgClr>
                <a:bgClr>
                  <a:schemeClr val="bg1"/>
                </a:bgClr>
              </a:patt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EF-4AC7-A52D-76ACA80DF87C}"/>
              </c:ext>
            </c:extLst>
          </c:dPt>
          <c:dPt>
            <c:idx val="11"/>
            <c:bubble3D val="0"/>
            <c:spPr>
              <a:pattFill prst="pct5">
                <a:fgClr>
                  <a:srgbClr val="EDD3C2"/>
                </a:fgClr>
                <a:bgClr>
                  <a:schemeClr val="bg1"/>
                </a:bgClr>
              </a:patt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1EF-4AC7-A52D-76ACA80DF87C}"/>
              </c:ext>
            </c:extLst>
          </c:dPt>
          <c:dPt>
            <c:idx val="12"/>
            <c:bubble3D val="0"/>
            <c:spPr>
              <a:pattFill prst="pct40">
                <a:fgClr>
                  <a:srgbClr val="8497B0"/>
                </a:fgClr>
                <a:bgClr>
                  <a:schemeClr val="bg1"/>
                </a:bgClr>
              </a:patt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A1EF-4AC7-A52D-76ACA80DF87C}"/>
              </c:ext>
            </c:extLst>
          </c:dPt>
          <c:dPt>
            <c:idx val="13"/>
            <c:bubble3D val="0"/>
            <c:spPr>
              <a:pattFill prst="pct90">
                <a:fgClr>
                  <a:srgbClr val="9CABBF"/>
                </a:fgClr>
                <a:bgClr>
                  <a:schemeClr val="bg1"/>
                </a:bgClr>
              </a:patt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EF-4AC7-A52D-76ACA80DF87C}"/>
              </c:ext>
            </c:extLst>
          </c:dPt>
          <c:dPt>
            <c:idx val="14"/>
            <c:bubble3D val="0"/>
            <c:spPr>
              <a:pattFill prst="dkUpDiag">
                <a:fgClr>
                  <a:srgbClr val="B5C0CF"/>
                </a:fgClr>
                <a:bgClr>
                  <a:schemeClr val="bg1"/>
                </a:bgClr>
              </a:patt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A1EF-4AC7-A52D-76ACA80DF87C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5875" cap="rnd">
                <a:solidFill>
                  <a:srgbClr val="ADC8D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1EF-4AC7-A52D-76ACA80DF87C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rgbClr val="E48312">
                          <a:lumMod val="50000"/>
                        </a:srgbClr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A1EF-4AC7-A52D-76ACA80DF87C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rgbClr val="E48312">
                          <a:lumMod val="50000"/>
                        </a:srgbClr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0-A1EF-4AC7-A52D-76ACA80DF87C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rgbClr val="E48312">
                          <a:lumMod val="50000"/>
                        </a:srgbClr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A1EF-4AC7-A52D-76ACA80DF87C}"/>
                </c:ext>
              </c:extLst>
            </c:dLbl>
            <c:dLbl>
              <c:idx val="3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rgbClr val="E48312">
                          <a:lumMod val="50000"/>
                        </a:srgbClr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2-A1EF-4AC7-A52D-76ACA80DF87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EF-4AC7-A52D-76ACA80DF87C}"/>
                </c:ext>
              </c:extLst>
            </c:dLbl>
            <c:dLbl>
              <c:idx val="5"/>
              <c:layout>
                <c:manualLayout>
                  <c:x val="6.9768954610605789E-3"/>
                  <c:y val="-3.473212330600229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rgbClr val="E48312">
                          <a:lumMod val="50000"/>
                        </a:srgbClr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EF-4AC7-A52D-76ACA80DF87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EF-4AC7-A52D-76ACA80DF8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EF-4AC7-A52D-76ACA80DF87C}"/>
                </c:ext>
              </c:extLst>
            </c:dLbl>
            <c:dLbl>
              <c:idx val="8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100" b="1" i="0" u="none" strike="noStrike" kern="1200" baseline="0">
                      <a:solidFill>
                        <a:srgbClr val="E48312">
                          <a:lumMod val="50000"/>
                        </a:srgbClr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A1EF-4AC7-A52D-76ACA80DF87C}"/>
                </c:ext>
              </c:extLst>
            </c:dLbl>
            <c:dLbl>
              <c:idx val="9"/>
              <c:layout>
                <c:manualLayout>
                  <c:x val="-2.7286819040535284E-2"/>
                  <c:y val="-2.315483749223993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rgbClr val="E48312">
                          <a:lumMod val="50000"/>
                        </a:srgbClr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F-4AC7-A52D-76ACA80DF87C}"/>
                </c:ext>
              </c:extLst>
            </c:dLbl>
            <c:dLbl>
              <c:idx val="10"/>
              <c:layout>
                <c:manualLayout>
                  <c:x val="2.9767438953311218E-2"/>
                  <c:y val="5.40279541485598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rgbClr val="E48312">
                          <a:lumMod val="50000"/>
                        </a:srgbClr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EF-4AC7-A52D-76ACA80DF87C}"/>
                </c:ext>
              </c:extLst>
            </c:dLbl>
            <c:dLbl>
              <c:idx val="11"/>
              <c:layout>
                <c:manualLayout>
                  <c:x val="1.2403099563879675E-2"/>
                  <c:y val="-3.0873116656319918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rgbClr val="E48312">
                          <a:lumMod val="50000"/>
                        </a:srgbClr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EF-4AC7-A52D-76ACA80DF87C}"/>
                </c:ext>
              </c:extLst>
            </c:dLbl>
            <c:dLbl>
              <c:idx val="12"/>
              <c:layout>
                <c:manualLayout>
                  <c:x val="0"/>
                  <c:y val="-5.0168814566519858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rgbClr val="E48312">
                          <a:lumMod val="50000"/>
                        </a:srgbClr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EF-4AC7-A52D-76ACA80DF87C}"/>
                </c:ext>
              </c:extLst>
            </c:dLbl>
            <c:dLbl>
              <c:idx val="13"/>
              <c:layout>
                <c:manualLayout>
                  <c:x val="4.9612398255518692E-3"/>
                  <c:y val="1.929569791019995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rgbClr val="E48312">
                          <a:lumMod val="50000"/>
                        </a:srgbClr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EF-4AC7-A52D-76ACA80DF87C}"/>
                </c:ext>
              </c:extLst>
            </c:dLbl>
            <c:dLbl>
              <c:idx val="14"/>
              <c:layout>
                <c:manualLayout>
                  <c:x val="9.9224796511037383E-3"/>
                  <c:y val="-7.33236520587598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rgbClr val="E48312">
                          <a:lumMod val="50000"/>
                        </a:srgbClr>
                      </a:solidFill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EF-4AC7-A52D-76ACA80DF87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EF-4AC7-A52D-76ACA80DF8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('Diagrama 6'!$D$16:$D$19,'Diagrama 6'!$D$21:$D$24,'Diagrama 6'!$D$26:$D$29,'Diagrama 6'!$D$31:$D$34)</c:f>
              <c:numCache>
                <c:formatCode>#,##0.0</c:formatCode>
                <c:ptCount val="16"/>
                <c:pt idx="0">
                  <c:v>115.22923999839901</c:v>
                </c:pt>
                <c:pt idx="1">
                  <c:v>81.92829297008349</c:v>
                </c:pt>
                <c:pt idx="2">
                  <c:v>66.250339060697598</c:v>
                </c:pt>
                <c:pt idx="3">
                  <c:v>31.879463297720001</c:v>
                </c:pt>
                <c:pt idx="4">
                  <c:v>0</c:v>
                </c:pt>
                <c:pt idx="5">
                  <c:v>255.53319428333</c:v>
                </c:pt>
                <c:pt idx="6">
                  <c:v>0</c:v>
                </c:pt>
                <c:pt idx="7">
                  <c:v>0</c:v>
                </c:pt>
                <c:pt idx="8">
                  <c:v>67.812085382446199</c:v>
                </c:pt>
                <c:pt idx="9">
                  <c:v>19.1129421245275</c:v>
                </c:pt>
                <c:pt idx="10">
                  <c:v>9.4707227989295504</c:v>
                </c:pt>
                <c:pt idx="11">
                  <c:v>3.7659873498071104</c:v>
                </c:pt>
                <c:pt idx="12">
                  <c:v>55.939363678520003</c:v>
                </c:pt>
                <c:pt idx="13">
                  <c:v>9.7783377810799994</c:v>
                </c:pt>
                <c:pt idx="14">
                  <c:v>6.6433917931300002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F-4AC7-A52D-76ACA80DF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o-M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008000">
              <a:alpha val="41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EB8748">
              <a:alpha val="48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7F7F7F">
              <a:alpha val="49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solidFill>
              <a:srgbClr val="7F7F7F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pattFill prst="pct8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layout>
            <c:manualLayout>
              <c:x val="2.6913979736218941E-2"/>
              <c:y val="-0.10100083252382741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5.4533484908468412E-2"/>
                  <c:h val="7.3866122720064042E-2"/>
                </c:manualLayout>
              </c15:layout>
            </c:ext>
          </c:extLst>
        </c:dLbl>
      </c:pivotFmt>
      <c:pivotFmt>
        <c:idx val="36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layout>
            <c:manualLayout>
              <c:x val="2.8070175438596492E-2"/>
              <c:y val="-4.680521890798943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rgbClr val="EB8748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pattFill prst="pct80">
            <a:fgClr>
              <a:srgbClr val="EB8748"/>
            </a:fgClr>
            <a:bgClr>
              <a:schemeClr val="bg1"/>
            </a:bgClr>
          </a:pattFill>
          <a:ln>
            <a:solidFill>
              <a:srgbClr val="EB8748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>
              <a:lumMod val="75000"/>
              <a:alpha val="60000"/>
            </a:schemeClr>
          </a:solidFill>
          <a:ln>
            <a:solidFill>
              <a:srgbClr val="666633"/>
            </a:solidFill>
          </a:ln>
          <a:effectLst/>
        </c:spPr>
        <c:dLbl>
          <c:idx val="0"/>
          <c:layout>
            <c:manualLayout>
              <c:x val="2.6666666666666668E-2"/>
              <c:y val="2.463432574104707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rgbClr val="0070C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layout>
            <c:manualLayout>
              <c:x val="2.8070175438596492E-2"/>
              <c:y val="-7.390297722314166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rgbClr val="666633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pattFill prst="pct80">
            <a:fgClr>
              <a:srgbClr val="666633"/>
            </a:fgClr>
            <a:bgClr>
              <a:schemeClr val="bg1"/>
            </a:bgClr>
          </a:pattFill>
          <a:ln w="9525">
            <a:solidFill>
              <a:srgbClr val="666633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82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83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84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85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86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87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88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89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90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91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92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93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94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</c:pivotFmt>
      <c:pivotFmt>
        <c:idx val="95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dLbl>
          <c:idx val="0"/>
          <c:layout>
            <c:manualLayout>
              <c:x val="-4.2105263157896792E-3"/>
              <c:y val="2.4634325741047071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layout>
            <c:manualLayout>
              <c:x val="2.9473684210526315E-2"/>
              <c:y val="0.1256350612793400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rgbClr val="D4AF12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spPr>
          <a:pattFill prst="pct80">
            <a:fgClr>
              <a:srgbClr val="EDC727"/>
            </a:fgClr>
            <a:bgClr>
              <a:schemeClr val="bg1"/>
            </a:bgClr>
          </a:pattFill>
          <a:ln w="25400"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2"/>
        <c:spPr>
          <a:pattFill prst="pct90">
            <a:fgClr>
              <a:srgbClr val="CDA911"/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</c:pivotFmt>
      <c:pivotFmt>
        <c:idx val="113"/>
        <c:spPr>
          <a:pattFill prst="pct9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spPr>
          <a:pattFill prst="pct90">
            <a:fgClr>
              <a:srgbClr val="EB8748"/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spPr>
          <a:solidFill>
            <a:srgbClr val="1F4E79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r"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spPr>
          <a:pattFill prst="pct90">
            <a:fgClr>
              <a:srgbClr val="6E4926"/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r"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spPr>
          <a:pattFill prst="pct90">
            <a:fgClr>
              <a:srgbClr val="7F7F7F"/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</c:pivotFmt>
      <c:pivotFmt>
        <c:idx val="118"/>
        <c:spPr>
          <a:pattFill prst="pct90">
            <a:fgClr>
              <a:srgbClr val="EB8748"/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</c:pivotFmt>
      <c:pivotFmt>
        <c:idx val="119"/>
        <c:spPr>
          <a:solidFill>
            <a:srgbClr val="1F4E79">
              <a:alpha val="70000"/>
            </a:srgbClr>
          </a:solidFill>
          <a:ln>
            <a:noFill/>
          </a:ln>
          <a:effectLst/>
        </c:spPr>
        <c:marker>
          <c:symbol val="none"/>
        </c:marker>
      </c:pivotFmt>
      <c:pivotFmt>
        <c:idx val="120"/>
        <c:spPr>
          <a:pattFill prst="pct90">
            <a:fgClr>
              <a:srgbClr val="6E4926"/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</c:pivotFmt>
      <c:pivotFmt>
        <c:idx val="121"/>
        <c:spPr>
          <a:pattFill prst="pct90">
            <a:fgClr>
              <a:srgbClr val="CDA911"/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</c:pivotFmt>
      <c:pivotFmt>
        <c:idx val="122"/>
        <c:spPr>
          <a:solidFill>
            <a:schemeClr val="accent1"/>
          </a:solidFill>
          <a:ln w="28575" cap="rnd">
            <a:solidFill>
              <a:srgbClr val="C00000"/>
            </a:solidFill>
            <a:round/>
          </a:ln>
          <a:effectLst/>
        </c:spPr>
        <c:marker>
          <c:symbol val="none"/>
        </c:marker>
      </c:pivotFmt>
      <c:pivotFmt>
        <c:idx val="123"/>
      </c:pivotFmt>
      <c:pivotFmt>
        <c:idx val="124"/>
      </c:pivotFmt>
      <c:pivotFmt>
        <c:idx val="125"/>
      </c:pivotFmt>
      <c:pivotFmt>
        <c:idx val="126"/>
      </c:pivotFmt>
      <c:pivotFmt>
        <c:idx val="127"/>
      </c:pivotFmt>
      <c:pivotFmt>
        <c:idx val="128"/>
      </c:pivotFmt>
      <c:pivotFmt>
        <c:idx val="129"/>
      </c:pivotFmt>
      <c:pivotFmt>
        <c:idx val="130"/>
      </c:pivotFmt>
      <c:pivotFmt>
        <c:idx val="131"/>
      </c:pivotFmt>
      <c:pivotFmt>
        <c:idx val="132"/>
      </c:pivotFmt>
      <c:pivotFmt>
        <c:idx val="133"/>
      </c:pivotFmt>
      <c:pivotFmt>
        <c:idx val="134"/>
      </c:pivotFmt>
      <c:pivotFmt>
        <c:idx val="135"/>
      </c:pivotFmt>
      <c:pivotFmt>
        <c:idx val="136"/>
      </c:pivotFmt>
      <c:pivotFmt>
        <c:idx val="137"/>
      </c:pivotFmt>
      <c:pivotFmt>
        <c:idx val="138"/>
      </c:pivotFmt>
      <c:pivotFmt>
        <c:idx val="139"/>
      </c:pivotFmt>
      <c:pivotFmt>
        <c:idx val="140"/>
      </c:pivotFmt>
      <c:pivotFmt>
        <c:idx val="141"/>
      </c:pivotFmt>
      <c:pivotFmt>
        <c:idx val="142"/>
      </c:pivotFmt>
      <c:pivotFmt>
        <c:idx val="143"/>
      </c:pivotFmt>
      <c:pivotFmt>
        <c:idx val="144"/>
      </c:pivotFmt>
      <c:pivotFmt>
        <c:idx val="145"/>
      </c:pivotFmt>
      <c:pivotFmt>
        <c:idx val="146"/>
      </c:pivotFmt>
      <c:pivotFmt>
        <c:idx val="147"/>
      </c:pivotFmt>
      <c:pivotFmt>
        <c:idx val="148"/>
      </c:pivotFmt>
      <c:pivotFmt>
        <c:idx val="149"/>
      </c:pivotFmt>
      <c:pivotFmt>
        <c:idx val="150"/>
      </c:pivotFmt>
      <c:pivotFmt>
        <c:idx val="151"/>
      </c:pivotFmt>
      <c:pivotFmt>
        <c:idx val="152"/>
      </c:pivotFmt>
      <c:pivotFmt>
        <c:idx val="153"/>
      </c:pivotFmt>
      <c:pivotFmt>
        <c:idx val="154"/>
      </c:pivotFmt>
      <c:pivotFmt>
        <c:idx val="155"/>
      </c:pivotFmt>
      <c:pivotFmt>
        <c:idx val="156"/>
      </c:pivotFmt>
      <c:pivotFmt>
        <c:idx val="157"/>
      </c:pivotFmt>
      <c:pivotFmt>
        <c:idx val="158"/>
      </c:pivotFmt>
      <c:pivotFmt>
        <c:idx val="159"/>
      </c:pivotFmt>
      <c:pivotFmt>
        <c:idx val="160"/>
      </c:pivotFmt>
      <c:pivotFmt>
        <c:idx val="161"/>
      </c:pivotFmt>
      <c:pivotFmt>
        <c:idx val="162"/>
      </c:pivotFmt>
      <c:pivotFmt>
        <c:idx val="163"/>
      </c:pivotFmt>
      <c:pivotFmt>
        <c:idx val="164"/>
      </c:pivotFmt>
      <c:pivotFmt>
        <c:idx val="165"/>
      </c:pivotFmt>
      <c:pivotFmt>
        <c:idx val="166"/>
      </c:pivotFmt>
      <c:pivotFmt>
        <c:idx val="167"/>
      </c:pivotFmt>
      <c:pivotFmt>
        <c:idx val="168"/>
      </c:pivotFmt>
      <c:pivotFmt>
        <c:idx val="169"/>
      </c:pivotFmt>
      <c:pivotFmt>
        <c:idx val="170"/>
      </c:pivotFmt>
      <c:pivotFmt>
        <c:idx val="171"/>
      </c:pivotFmt>
      <c:pivotFmt>
        <c:idx val="172"/>
      </c:pivotFmt>
      <c:pivotFmt>
        <c:idx val="173"/>
      </c:pivotFmt>
      <c:pivotFmt>
        <c:idx val="174"/>
      </c:pivotFmt>
      <c:pivotFmt>
        <c:idx val="175"/>
      </c:pivotFmt>
      <c:pivotFmt>
        <c:idx val="176"/>
      </c:pivotFmt>
      <c:pivotFmt>
        <c:idx val="177"/>
      </c:pivotFmt>
      <c:pivotFmt>
        <c:idx val="178"/>
      </c:pivotFmt>
      <c:pivotFmt>
        <c:idx val="179"/>
      </c:pivotFmt>
      <c:pivotFmt>
        <c:idx val="180"/>
      </c:pivotFmt>
      <c:pivotFmt>
        <c:idx val="181"/>
      </c:pivotFmt>
      <c:pivotFmt>
        <c:idx val="182"/>
      </c:pivotFmt>
      <c:pivotFmt>
        <c:idx val="183"/>
        <c:spPr>
          <a:solidFill>
            <a:schemeClr val="accent1"/>
          </a:solidFill>
          <a:ln w="28575" cap="rnd">
            <a:solidFill>
              <a:srgbClr val="C00000"/>
            </a:solidFill>
            <a:round/>
          </a:ln>
          <a:effectLst/>
        </c:spPr>
        <c:marker>
          <c:symbol val="none"/>
        </c:marker>
      </c:pivotFmt>
      <c:pivotFmt>
        <c:idx val="184"/>
      </c:pivotFmt>
      <c:pivotFmt>
        <c:idx val="185"/>
      </c:pivotFmt>
      <c:pivotFmt>
        <c:idx val="186"/>
      </c:pivotFmt>
      <c:pivotFmt>
        <c:idx val="187"/>
      </c:pivotFmt>
      <c:pivotFmt>
        <c:idx val="188"/>
      </c:pivotFmt>
      <c:pivotFmt>
        <c:idx val="189"/>
      </c:pivotFmt>
      <c:pivotFmt>
        <c:idx val="190"/>
      </c:pivotFmt>
      <c:pivotFmt>
        <c:idx val="191"/>
      </c:pivotFmt>
      <c:pivotFmt>
        <c:idx val="192"/>
      </c:pivotFmt>
      <c:pivotFmt>
        <c:idx val="193"/>
      </c:pivotFmt>
      <c:pivotFmt>
        <c:idx val="194"/>
      </c:pivotFmt>
      <c:pivotFmt>
        <c:idx val="195"/>
      </c:pivotFmt>
      <c:pivotFmt>
        <c:idx val="196"/>
      </c:pivotFmt>
      <c:pivotFmt>
        <c:idx val="197"/>
      </c:pivotFmt>
      <c:pivotFmt>
        <c:idx val="198"/>
      </c:pivotFmt>
      <c:pivotFmt>
        <c:idx val="199"/>
      </c:pivotFmt>
      <c:pivotFmt>
        <c:idx val="200"/>
      </c:pivotFmt>
      <c:pivotFmt>
        <c:idx val="201"/>
      </c:pivotFmt>
      <c:pivotFmt>
        <c:idx val="20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20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210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1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2"/>
        <c:spPr>
          <a:solidFill>
            <a:srgbClr val="805C4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3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4"/>
        <c:spPr>
          <a:solidFill>
            <a:srgbClr val="E1C4A9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5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6"/>
        <c:spPr>
          <a:solidFill>
            <a:srgbClr val="A6A6A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7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8"/>
        <c:spPr>
          <a:solidFill>
            <a:schemeClr val="accent1"/>
          </a:solidFill>
          <a:ln w="22225" cap="rnd">
            <a:solidFill>
              <a:srgbClr val="6E4926"/>
            </a:solidFill>
            <a:round/>
          </a:ln>
          <a:effectLst/>
        </c:spPr>
        <c:marker>
          <c:symbol val="none"/>
        </c:marker>
      </c:pivotFmt>
      <c:pivotFmt>
        <c:idx val="219"/>
        <c:spPr>
          <a:solidFill>
            <a:schemeClr val="accent1"/>
          </a:solidFill>
          <a:ln w="15875" cap="rnd">
            <a:solidFill>
              <a:schemeClr val="tx1"/>
            </a:solidFill>
            <a:round/>
          </a:ln>
          <a:effectLst/>
        </c:spPr>
        <c:marker>
          <c:symbol val="none"/>
        </c:marker>
      </c:pivotFmt>
      <c:pivotFmt>
        <c:idx val="220"/>
        <c:spPr>
          <a:solidFill>
            <a:schemeClr val="accent1"/>
          </a:solidFill>
          <a:ln w="15875" cap="rnd">
            <a:solidFill>
              <a:srgbClr val="C00000"/>
            </a:solidFill>
            <a:round/>
          </a:ln>
          <a:effectLst/>
        </c:spPr>
        <c:marker>
          <c:symbol val="none"/>
        </c:marker>
      </c:pivotFmt>
      <c:pivotFmt>
        <c:idx val="221"/>
        <c:spPr>
          <a:solidFill>
            <a:schemeClr val="accent1"/>
          </a:solidFill>
          <a:ln w="15875" cap="rnd">
            <a:solidFill>
              <a:srgbClr val="C00000"/>
            </a:solidFill>
            <a:round/>
          </a:ln>
          <a:effectLst/>
        </c:spPr>
        <c:marker>
          <c:symbol val="none"/>
        </c:marker>
      </c:pivotFmt>
      <c:pivotFmt>
        <c:idx val="222"/>
        <c:spPr>
          <a:solidFill>
            <a:srgbClr val="805C43"/>
          </a:solidFill>
          <a:ln>
            <a:noFill/>
          </a:ln>
          <a:effectLst/>
        </c:spPr>
        <c:dLbl>
          <c:idx val="0"/>
          <c:layout>
            <c:manualLayout>
              <c:x val="-1.412803492717324E-3"/>
              <c:y val="-8.743168178812395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layout>
            <c:manualLayout>
              <c:x val="-2.2604855883475529E-2"/>
              <c:y val="-2.599320269376658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5"/>
        <c:spPr>
          <a:solidFill>
            <a:srgbClr val="805C4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26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227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28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229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30"/>
        <c:spPr>
          <a:solidFill>
            <a:schemeClr val="accent1"/>
          </a:solidFill>
          <a:ln w="22225" cap="rnd">
            <a:solidFill>
              <a:srgbClr val="6E492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1"/>
        <c:spPr>
          <a:solidFill>
            <a:schemeClr val="accent1"/>
          </a:solidFill>
          <a:ln w="22225" cap="rnd">
            <a:solidFill>
              <a:srgbClr val="6E4926"/>
            </a:solidFill>
            <a:round/>
          </a:ln>
          <a:effectLst/>
        </c:spPr>
        <c:dLbl>
          <c:idx val="0"/>
          <c:layout>
            <c:manualLayout>
              <c:x val="-2.9668873347061631E-2"/>
              <c:y val="-1.890414741364842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2"/>
        <c:spPr>
          <a:solidFill>
            <a:srgbClr val="E1C4A9"/>
          </a:solidFill>
          <a:ln>
            <a:noFill/>
          </a:ln>
          <a:effectLst/>
        </c:spPr>
      </c:pivotFmt>
      <c:pivotFmt>
        <c:idx val="233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4"/>
        <c:spPr>
          <a:solidFill>
            <a:srgbClr val="E1C4A9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35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6"/>
      </c:pivotFmt>
      <c:pivotFmt>
        <c:idx val="237"/>
        <c:spPr>
          <a:solidFill>
            <a:srgbClr val="E1C4A9"/>
          </a:solidFill>
          <a:ln>
            <a:noFill/>
          </a:ln>
          <a:effectLst/>
        </c:spPr>
        <c:dLbl>
          <c:idx val="0"/>
          <c:layout>
            <c:manualLayout>
              <c:x val="-1.0360439261914506E-16"/>
              <c:y val="-2.83562211204727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239"/>
        <c:spPr>
          <a:solidFill>
            <a:schemeClr val="accent1"/>
          </a:solidFill>
          <a:ln w="22225" cap="rnd">
            <a:solidFill>
              <a:srgbClr val="6E4926"/>
            </a:solidFill>
            <a:round/>
          </a:ln>
          <a:effectLst/>
        </c:spPr>
      </c:pivotFmt>
      <c:pivotFmt>
        <c:idx val="240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1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2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3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4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5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6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7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8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9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0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1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2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3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4"/>
        <c:spPr>
          <a:solidFill>
            <a:srgbClr val="805C43"/>
          </a:solidFill>
          <a:ln>
            <a:noFill/>
          </a:ln>
          <a:effectLst/>
        </c:spPr>
        <c:dLbl>
          <c:idx val="0"/>
          <c:layout>
            <c:manualLayout>
              <c:x val="0"/>
              <c:y val="-8.506866336141792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5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6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7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8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9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0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1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2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3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4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5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6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7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8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9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0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1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2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3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4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5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6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7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8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9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0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1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2"/>
        <c:spPr>
          <a:solidFill>
            <a:srgbClr val="E1C4A9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3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4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5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6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7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8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9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0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1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2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3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4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5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6"/>
        <c:spPr>
          <a:pattFill prst="pct40">
            <a:fgClr>
              <a:schemeClr val="accent4">
                <a:lumMod val="50000"/>
              </a:schemeClr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dLbl>
          <c:idx val="0"/>
          <c:layout>
            <c:manualLayout>
              <c:x val="-2.6843266361627292E-2"/>
              <c:y val="-2.835622112047263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12"/>
        <c:spPr>
          <a:solidFill>
            <a:srgbClr val="805C43"/>
          </a:solidFill>
          <a:ln>
            <a:noFill/>
          </a:ln>
          <a:effectLst/>
        </c:spPr>
      </c:pivotFmt>
      <c:pivotFmt>
        <c:idx val="313"/>
        <c:spPr>
          <a:solidFill>
            <a:srgbClr val="805C43"/>
          </a:solidFill>
          <a:ln>
            <a:noFill/>
          </a:ln>
          <a:effectLst/>
        </c:spPr>
      </c:pivotFmt>
      <c:pivotFmt>
        <c:idx val="314"/>
        <c:spPr>
          <a:solidFill>
            <a:srgbClr val="805C43"/>
          </a:solidFill>
          <a:ln>
            <a:noFill/>
          </a:ln>
          <a:effectLst/>
        </c:spPr>
      </c:pivotFmt>
      <c:pivotFmt>
        <c:idx val="315"/>
        <c:spPr>
          <a:solidFill>
            <a:srgbClr val="805C43"/>
          </a:solidFill>
          <a:ln>
            <a:noFill/>
          </a:ln>
          <a:effectLst/>
        </c:spPr>
      </c:pivotFmt>
      <c:pivotFmt>
        <c:idx val="316"/>
        <c:spPr>
          <a:solidFill>
            <a:srgbClr val="805C43"/>
          </a:solidFill>
          <a:ln>
            <a:noFill/>
          </a:ln>
          <a:effectLst/>
        </c:spPr>
      </c:pivotFmt>
      <c:pivotFmt>
        <c:idx val="317"/>
        <c:spPr>
          <a:solidFill>
            <a:srgbClr val="805C43"/>
          </a:solidFill>
          <a:ln>
            <a:noFill/>
          </a:ln>
          <a:effectLst/>
        </c:spPr>
      </c:pivotFmt>
      <c:pivotFmt>
        <c:idx val="318"/>
        <c:spPr>
          <a:solidFill>
            <a:srgbClr val="805C43"/>
          </a:solidFill>
          <a:ln>
            <a:noFill/>
          </a:ln>
          <a:effectLst/>
        </c:spPr>
      </c:pivotFmt>
      <c:pivotFmt>
        <c:idx val="319"/>
        <c:spPr>
          <a:solidFill>
            <a:srgbClr val="805C43"/>
          </a:solidFill>
          <a:ln>
            <a:noFill/>
          </a:ln>
          <a:effectLst/>
        </c:spPr>
      </c:pivotFmt>
      <c:pivotFmt>
        <c:idx val="320"/>
        <c:spPr>
          <a:solidFill>
            <a:srgbClr val="805C43"/>
          </a:solidFill>
          <a:ln>
            <a:noFill/>
          </a:ln>
          <a:effectLst/>
        </c:spPr>
      </c:pivotFmt>
      <c:pivotFmt>
        <c:idx val="321"/>
        <c:spPr>
          <a:solidFill>
            <a:srgbClr val="805C43"/>
          </a:solidFill>
          <a:ln>
            <a:noFill/>
          </a:ln>
          <a:effectLst/>
        </c:spPr>
      </c:pivotFmt>
      <c:pivotFmt>
        <c:idx val="322"/>
        <c:spPr>
          <a:solidFill>
            <a:srgbClr val="805C43"/>
          </a:solidFill>
          <a:ln>
            <a:noFill/>
          </a:ln>
          <a:effectLst/>
        </c:spPr>
      </c:pivotFmt>
      <c:pivotFmt>
        <c:idx val="323"/>
        <c:spPr>
          <a:solidFill>
            <a:srgbClr val="805C43"/>
          </a:solidFill>
          <a:ln>
            <a:noFill/>
          </a:ln>
          <a:effectLst/>
        </c:spPr>
      </c:pivotFmt>
      <c:pivotFmt>
        <c:idx val="324"/>
        <c:spPr>
          <a:solidFill>
            <a:srgbClr val="805C43"/>
          </a:solidFill>
          <a:ln>
            <a:noFill/>
          </a:ln>
          <a:effectLst/>
        </c:spPr>
      </c:pivotFmt>
      <c:pivotFmt>
        <c:idx val="325"/>
        <c:spPr>
          <a:solidFill>
            <a:srgbClr val="805C43"/>
          </a:solidFill>
          <a:ln>
            <a:noFill/>
          </a:ln>
          <a:effectLst/>
        </c:spP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6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7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8"/>
        <c:spPr>
          <a:solidFill>
            <a:srgbClr val="805C4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9"/>
        <c:spPr>
          <a:solidFill>
            <a:srgbClr val="E1B597"/>
          </a:solidFill>
          <a:ln>
            <a:noFill/>
          </a:ln>
          <a:effectLst/>
        </c:spPr>
      </c:pivotFmt>
      <c:pivotFmt>
        <c:idx val="330"/>
        <c:spPr>
          <a:solidFill>
            <a:srgbClr val="E1B597"/>
          </a:solidFill>
          <a:ln>
            <a:noFill/>
          </a:ln>
          <a:effectLst/>
        </c:spPr>
      </c:pivotFmt>
      <c:pivotFmt>
        <c:idx val="331"/>
        <c:spPr>
          <a:solidFill>
            <a:srgbClr val="E1B597"/>
          </a:solidFill>
          <a:ln>
            <a:noFill/>
          </a:ln>
          <a:effectLst/>
        </c:spPr>
      </c:pivotFmt>
      <c:pivotFmt>
        <c:idx val="332"/>
        <c:spPr>
          <a:solidFill>
            <a:srgbClr val="E1B597"/>
          </a:solidFill>
          <a:ln>
            <a:noFill/>
          </a:ln>
          <a:effectLst/>
        </c:spPr>
      </c:pivotFmt>
      <c:pivotFmt>
        <c:idx val="333"/>
        <c:spPr>
          <a:solidFill>
            <a:srgbClr val="E1B597"/>
          </a:solidFill>
          <a:ln>
            <a:noFill/>
          </a:ln>
          <a:effectLst/>
        </c:spPr>
      </c:pivotFmt>
      <c:pivotFmt>
        <c:idx val="334"/>
        <c:spPr>
          <a:solidFill>
            <a:srgbClr val="E1B597"/>
          </a:solidFill>
          <a:ln>
            <a:noFill/>
          </a:ln>
          <a:effectLst/>
        </c:spPr>
      </c:pivotFmt>
      <c:pivotFmt>
        <c:idx val="335"/>
        <c:spPr>
          <a:solidFill>
            <a:srgbClr val="E1B597"/>
          </a:solidFill>
          <a:ln>
            <a:noFill/>
          </a:ln>
          <a:effectLst/>
        </c:spPr>
      </c:pivotFmt>
      <c:pivotFmt>
        <c:idx val="336"/>
        <c:spPr>
          <a:solidFill>
            <a:srgbClr val="E1B597"/>
          </a:solidFill>
          <a:ln>
            <a:noFill/>
          </a:ln>
          <a:effectLst/>
        </c:spPr>
      </c:pivotFmt>
      <c:pivotFmt>
        <c:idx val="337"/>
        <c:spPr>
          <a:solidFill>
            <a:srgbClr val="E1B597"/>
          </a:solidFill>
          <a:ln>
            <a:noFill/>
          </a:ln>
          <a:effectLst/>
        </c:spPr>
      </c:pivotFmt>
      <c:pivotFmt>
        <c:idx val="338"/>
        <c:spPr>
          <a:solidFill>
            <a:srgbClr val="E1B597"/>
          </a:solidFill>
          <a:ln>
            <a:noFill/>
          </a:ln>
          <a:effectLst/>
        </c:spPr>
      </c:pivotFmt>
      <c:pivotFmt>
        <c:idx val="339"/>
        <c:spPr>
          <a:solidFill>
            <a:srgbClr val="E1B597"/>
          </a:solidFill>
          <a:ln>
            <a:noFill/>
          </a:ln>
          <a:effectLst/>
        </c:spPr>
      </c:pivotFmt>
      <c:pivotFmt>
        <c:idx val="340"/>
        <c:spPr>
          <a:solidFill>
            <a:srgbClr val="E1B597"/>
          </a:solidFill>
          <a:ln>
            <a:noFill/>
          </a:ln>
          <a:effectLst/>
        </c:spPr>
      </c:pivotFmt>
      <c:pivotFmt>
        <c:idx val="341"/>
        <c:spPr>
          <a:solidFill>
            <a:srgbClr val="E1B597"/>
          </a:solidFill>
          <a:ln>
            <a:noFill/>
          </a:ln>
          <a:effectLst/>
        </c:spPr>
      </c:pivotFmt>
      <c:pivotFmt>
        <c:idx val="342"/>
        <c:spPr>
          <a:solidFill>
            <a:srgbClr val="E1B597"/>
          </a:solidFill>
          <a:ln>
            <a:noFill/>
          </a:ln>
          <a:effectLst/>
        </c:spP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3"/>
        <c:spPr>
          <a:solidFill>
            <a:srgbClr val="E1B597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4"/>
        <c:spPr>
          <a:solidFill>
            <a:srgbClr val="E1B597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5"/>
        <c:spPr>
          <a:solidFill>
            <a:srgbClr val="E1B5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6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7"/>
        <c:spPr>
          <a:solidFill>
            <a:srgbClr val="A6A6A6"/>
          </a:solidFill>
          <a:ln>
            <a:noFill/>
          </a:ln>
          <a:effectLst/>
        </c:spPr>
      </c:pivotFmt>
      <c:pivotFmt>
        <c:idx val="348"/>
        <c:spPr>
          <a:solidFill>
            <a:srgbClr val="A6A6A6"/>
          </a:solidFill>
          <a:ln>
            <a:noFill/>
          </a:ln>
          <a:effectLst/>
        </c:spPr>
      </c:pivotFmt>
      <c:pivotFmt>
        <c:idx val="349"/>
        <c:spPr>
          <a:solidFill>
            <a:srgbClr val="A6A6A6"/>
          </a:solidFill>
          <a:ln>
            <a:noFill/>
          </a:ln>
          <a:effectLst/>
        </c:spPr>
      </c:pivotFmt>
      <c:pivotFmt>
        <c:idx val="350"/>
        <c:spPr>
          <a:solidFill>
            <a:srgbClr val="A6A6A6"/>
          </a:solidFill>
          <a:ln>
            <a:noFill/>
          </a:ln>
          <a:effectLst/>
        </c:spPr>
      </c:pivotFmt>
      <c:pivotFmt>
        <c:idx val="351"/>
        <c:spPr>
          <a:solidFill>
            <a:srgbClr val="A6A6A6"/>
          </a:solidFill>
          <a:ln>
            <a:noFill/>
          </a:ln>
          <a:effectLst/>
        </c:spPr>
      </c:pivotFmt>
      <c:pivotFmt>
        <c:idx val="352"/>
        <c:spPr>
          <a:solidFill>
            <a:srgbClr val="A6A6A6"/>
          </a:solidFill>
          <a:ln>
            <a:noFill/>
          </a:ln>
          <a:effectLst/>
        </c:spPr>
      </c:pivotFmt>
      <c:pivotFmt>
        <c:idx val="353"/>
        <c:spPr>
          <a:solidFill>
            <a:srgbClr val="A6A6A6"/>
          </a:solidFill>
          <a:ln>
            <a:noFill/>
          </a:ln>
          <a:effectLst/>
        </c:spPr>
      </c:pivotFmt>
      <c:pivotFmt>
        <c:idx val="354"/>
        <c:spPr>
          <a:solidFill>
            <a:srgbClr val="A6A6A6"/>
          </a:solidFill>
          <a:ln>
            <a:noFill/>
          </a:ln>
          <a:effectLst/>
        </c:spPr>
      </c:pivotFmt>
      <c:pivotFmt>
        <c:idx val="355"/>
        <c:spPr>
          <a:solidFill>
            <a:srgbClr val="A6A6A6"/>
          </a:solidFill>
          <a:ln>
            <a:noFill/>
          </a:ln>
          <a:effectLst/>
        </c:spPr>
      </c:pivotFmt>
      <c:pivotFmt>
        <c:idx val="356"/>
        <c:spPr>
          <a:solidFill>
            <a:srgbClr val="A6A6A6"/>
          </a:solidFill>
          <a:ln>
            <a:noFill/>
          </a:ln>
          <a:effectLst/>
        </c:spPr>
      </c:pivotFmt>
      <c:pivotFmt>
        <c:idx val="357"/>
        <c:spPr>
          <a:solidFill>
            <a:srgbClr val="A6A6A6"/>
          </a:solidFill>
          <a:ln>
            <a:noFill/>
          </a:ln>
          <a:effectLst/>
        </c:spPr>
      </c:pivotFmt>
      <c:pivotFmt>
        <c:idx val="358"/>
        <c:spPr>
          <a:solidFill>
            <a:srgbClr val="A6A6A6"/>
          </a:solidFill>
          <a:ln>
            <a:noFill/>
          </a:ln>
          <a:effectLst/>
        </c:spPr>
      </c:pivotFmt>
      <c:pivotFmt>
        <c:idx val="359"/>
        <c:spPr>
          <a:solidFill>
            <a:srgbClr val="A6A6A6"/>
          </a:solidFill>
          <a:ln>
            <a:noFill/>
          </a:ln>
          <a:effectLst/>
        </c:spPr>
      </c:pivotFmt>
      <c:pivotFmt>
        <c:idx val="360"/>
        <c:spPr>
          <a:solidFill>
            <a:srgbClr val="A6A6A6"/>
          </a:solidFill>
          <a:ln>
            <a:noFill/>
          </a:ln>
          <a:effectLst/>
        </c:spP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1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2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3"/>
        <c:spPr>
          <a:solidFill>
            <a:srgbClr val="A6A6A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4"/>
        <c:spPr>
          <a:solidFill>
            <a:schemeClr val="accent1"/>
          </a:solidFill>
          <a:ln w="19050" cap="rnd">
            <a:solidFill>
              <a:srgbClr val="6E4926"/>
            </a:solidFill>
            <a:round/>
          </a:ln>
          <a:effectLst/>
        </c:spPr>
        <c:marker>
          <c:symbol val="none"/>
        </c:marker>
      </c:pivotFmt>
      <c:pivotFmt>
        <c:idx val="365"/>
        <c:spPr>
          <a:solidFill>
            <a:schemeClr val="accent1"/>
          </a:solidFill>
          <a:ln w="19050" cap="rnd">
            <a:solidFill>
              <a:srgbClr val="6E4926"/>
            </a:solidFill>
            <a:round/>
          </a:ln>
          <a:effectLst/>
        </c:spPr>
        <c:marker>
          <c:symbol val="none"/>
        </c:marker>
      </c:pivotFmt>
      <c:pivotFmt>
        <c:idx val="366"/>
        <c:spPr>
          <a:solidFill>
            <a:schemeClr val="accent1"/>
          </a:solidFill>
          <a:ln w="19050" cap="rnd">
            <a:solidFill>
              <a:srgbClr val="6E4926"/>
            </a:solidFill>
            <a:round/>
          </a:ln>
          <a:effectLst/>
        </c:spPr>
        <c:marker>
          <c:symbol val="none"/>
        </c:marker>
      </c:pivotFmt>
      <c:pivotFmt>
        <c:idx val="367"/>
        <c:spPr>
          <a:solidFill>
            <a:schemeClr val="accent1"/>
          </a:solidFill>
          <a:ln w="19050" cap="rnd">
            <a:solidFill>
              <a:srgbClr val="6E4926"/>
            </a:solidFill>
            <a:round/>
          </a:ln>
          <a:effectLst/>
        </c:spPr>
        <c:marker>
          <c:symbol val="none"/>
        </c:marker>
      </c:pivotFmt>
      <c:pivotFmt>
        <c:idx val="368"/>
        <c:spPr>
          <a:solidFill>
            <a:schemeClr val="accent1"/>
          </a:solidFill>
          <a:ln w="19050" cap="rnd">
            <a:solidFill>
              <a:srgbClr val="6E4926"/>
            </a:solidFill>
            <a:round/>
          </a:ln>
          <a:effectLst/>
        </c:spPr>
        <c:marker>
          <c:symbol val="none"/>
        </c:marker>
      </c:pivotFmt>
      <c:pivotFmt>
        <c:idx val="369"/>
        <c:spPr>
          <a:solidFill>
            <a:schemeClr val="accent1"/>
          </a:solidFill>
          <a:ln w="19050" cap="rnd">
            <a:solidFill>
              <a:srgbClr val="693B37"/>
            </a:solidFill>
            <a:round/>
          </a:ln>
          <a:effectLst/>
        </c:spPr>
        <c:marker>
          <c:symbol val="none"/>
        </c:marker>
      </c:pivotFmt>
      <c:pivotFmt>
        <c:idx val="370"/>
        <c:spPr>
          <a:solidFill>
            <a:schemeClr val="accent1"/>
          </a:solidFill>
          <a:ln w="19050" cap="rnd">
            <a:solidFill>
              <a:srgbClr val="693B37"/>
            </a:solidFill>
            <a:round/>
          </a:ln>
          <a:effectLst/>
        </c:spPr>
        <c:marker>
          <c:symbol val="none"/>
        </c:marker>
      </c:pivotFmt>
      <c:pivotFmt>
        <c:idx val="371"/>
        <c:spPr>
          <a:solidFill>
            <a:schemeClr val="accent1"/>
          </a:solidFill>
          <a:ln w="19050" cap="rnd">
            <a:solidFill>
              <a:srgbClr val="693B37"/>
            </a:solidFill>
            <a:round/>
          </a:ln>
          <a:effectLst/>
        </c:spPr>
        <c:marker>
          <c:symbol val="none"/>
        </c:marker>
      </c:pivotFmt>
      <c:pivotFmt>
        <c:idx val="372"/>
        <c:spPr>
          <a:solidFill>
            <a:schemeClr val="accent1"/>
          </a:solidFill>
          <a:ln w="19050" cap="rnd">
            <a:solidFill>
              <a:srgbClr val="693B37"/>
            </a:solidFill>
            <a:round/>
          </a:ln>
          <a:effectLst/>
        </c:spPr>
        <c:marker>
          <c:symbol val="none"/>
        </c:marker>
      </c:pivotFmt>
      <c:pivotFmt>
        <c:idx val="373"/>
        <c:spPr>
          <a:solidFill>
            <a:schemeClr val="accent1"/>
          </a:solidFill>
          <a:ln w="19050" cap="rnd">
            <a:solidFill>
              <a:srgbClr val="693B37"/>
            </a:solidFill>
            <a:round/>
          </a:ln>
          <a:effectLst/>
        </c:spPr>
        <c:marker>
          <c:symbol val="none"/>
        </c:marker>
      </c:pivotFmt>
      <c:pivotFmt>
        <c:idx val="374"/>
        <c:spPr>
          <a:solidFill>
            <a:schemeClr val="accent1"/>
          </a:solidFill>
          <a:ln w="19050" cap="rnd">
            <a:solidFill>
              <a:srgbClr val="693B37"/>
            </a:solidFill>
            <a:round/>
          </a:ln>
          <a:effectLst/>
        </c:spPr>
        <c:marker>
          <c:symbol val="none"/>
        </c:marker>
      </c:pivotFmt>
      <c:pivotFmt>
        <c:idx val="375"/>
        <c:spPr>
          <a:solidFill>
            <a:schemeClr val="accent1"/>
          </a:solidFill>
          <a:ln w="19050" cap="rnd">
            <a:solidFill>
              <a:srgbClr val="693B37"/>
            </a:solidFill>
            <a:round/>
          </a:ln>
          <a:effectLst/>
        </c:spPr>
        <c:marker>
          <c:symbol val="none"/>
        </c:marker>
      </c:pivotFmt>
      <c:pivotFmt>
        <c:idx val="376"/>
        <c:spPr>
          <a:solidFill>
            <a:schemeClr val="accent1"/>
          </a:solidFill>
          <a:ln w="19050" cap="rnd">
            <a:solidFill>
              <a:srgbClr val="693B37"/>
            </a:solidFill>
            <a:round/>
          </a:ln>
          <a:effectLst/>
        </c:spPr>
        <c:marker>
          <c:symbol val="none"/>
        </c:marker>
      </c:pivotFmt>
      <c:pivotFmt>
        <c:idx val="377"/>
        <c:spPr>
          <a:solidFill>
            <a:schemeClr val="accent1"/>
          </a:solidFill>
          <a:ln w="19050" cap="rnd">
            <a:solidFill>
              <a:srgbClr val="693B37"/>
            </a:solidFill>
            <a:round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8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9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0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1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</c:pivotFmt>
      <c:pivotFmt>
        <c:idx val="382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3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4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5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386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387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8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9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0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1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392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3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4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5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6"/>
        <c:spPr>
          <a:solidFill>
            <a:srgbClr val="E1B597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7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8"/>
        <c:spPr>
          <a:solidFill>
            <a:srgbClr val="E1B597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9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0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401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2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3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404"/>
        <c:spPr>
          <a:solidFill>
            <a:srgbClr val="E1B597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5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4.8167908460272461E-2"/>
                  <c:h val="5.5059032435298617E-2"/>
                </c:manualLayout>
              </c15:layout>
            </c:ext>
          </c:extLst>
        </c:dLbl>
      </c:pivotFmt>
      <c:pivotFmt>
        <c:idx val="406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7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3755267178605233E-2"/>
              <c:y val="4.060178328147357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8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9085046206806057E-2"/>
              <c:y val="4.060178328147357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9"/>
        <c:spPr>
          <a:solidFill>
            <a:srgbClr val="A6A6A6"/>
          </a:solidFill>
          <a:ln>
            <a:noFill/>
          </a:ln>
          <a:effectLst/>
        </c:spPr>
        <c:dLbl>
          <c:idx val="0"/>
          <c:layout>
            <c:manualLayout>
              <c:x val="0"/>
              <c:y val="-6.380280229945847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0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1"/>
        <c:spPr>
          <a:solidFill>
            <a:srgbClr val="E1B597"/>
          </a:solidFill>
          <a:ln>
            <a:noFill/>
          </a:ln>
          <a:effectLst/>
        </c:spPr>
        <c:dLbl>
          <c:idx val="0"/>
          <c:layout>
            <c:manualLayout>
              <c:x val="-1.7765930094002754E-3"/>
              <c:y val="-8.410369394019526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2"/>
        <c:spPr>
          <a:solidFill>
            <a:srgbClr val="805C43"/>
          </a:solidFill>
          <a:ln>
            <a:noFill/>
          </a:ln>
          <a:effectLst/>
        </c:spPr>
        <c:dLbl>
          <c:idx val="0"/>
          <c:layout>
            <c:manualLayout>
              <c:x val="-3.5531860188004858E-3"/>
              <c:y val="-3.480152852697734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 rtl="0"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3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4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5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416"/>
        <c:spPr>
          <a:solidFill>
            <a:srgbClr val="E1B597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7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8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9"/>
        <c:spPr>
          <a:solidFill>
            <a:srgbClr val="A6A6A6"/>
          </a:solidFill>
          <a:ln>
            <a:noFill/>
          </a:ln>
          <a:effectLst/>
        </c:spPr>
        <c:dLbl>
          <c:idx val="0"/>
          <c:layout>
            <c:manualLayout>
              <c:x val="-1.3028198232744295E-16"/>
              <c:y val="-6.09026749222103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0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1978674169204954E-2"/>
              <c:y val="3.480152852697734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1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2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9085046206806189E-2"/>
              <c:y val="4.930216541321791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3"/>
        <c:spPr>
          <a:solidFill>
            <a:srgbClr val="E1B597"/>
          </a:solidFill>
          <a:ln>
            <a:noFill/>
          </a:ln>
          <a:effectLst/>
        </c:spPr>
        <c:dLbl>
          <c:idx val="0"/>
          <c:layout>
            <c:manualLayout>
              <c:x val="-1.7765930094002754E-3"/>
              <c:y val="-8.410323722722247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4"/>
        <c:spPr>
          <a:solidFill>
            <a:srgbClr val="805C43"/>
          </a:solidFill>
          <a:ln>
            <a:noFill/>
          </a:ln>
          <a:effectLst/>
        </c:spPr>
        <c:dLbl>
          <c:idx val="0"/>
          <c:layout>
            <c:manualLayout>
              <c:x val="-1.7765930094004057E-3"/>
              <c:y val="-2.90008170595083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5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6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7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8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solidFill>
              <a:schemeClr val="bg2">
                <a:alpha val="8000"/>
              </a:scheme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9"/>
        <c:spPr>
          <a:solidFill>
            <a:srgbClr val="E1B597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0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1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020208115980481E-2"/>
              <c:y val="3.190140114972923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2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7308453197405785E-2"/>
              <c:y val="3.770165590422546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3"/>
        <c:spPr>
          <a:solidFill>
            <a:srgbClr val="805C43"/>
          </a:solidFill>
          <a:ln>
            <a:noFill/>
          </a:ln>
          <a:effectLst/>
        </c:spPr>
        <c:dLbl>
          <c:idx val="0"/>
          <c:layout>
            <c:manualLayout>
              <c:x val="0"/>
              <c:y val="-2.90008170595083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 rtl="0"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4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435"/>
        <c:spPr>
          <a:solidFill>
            <a:srgbClr val="E1B597"/>
          </a:solidFill>
          <a:ln>
            <a:noFill/>
          </a:ln>
          <a:effectLst/>
        </c:spPr>
        <c:dLbl>
          <c:idx val="0"/>
          <c:layout>
            <c:manualLayout>
              <c:x val="-1.3028198232744295E-16"/>
              <c:y val="-7.540331180845093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6"/>
        <c:spPr>
          <a:solidFill>
            <a:srgbClr val="A6A6A6"/>
          </a:solidFill>
          <a:ln>
            <a:noFill/>
          </a:ln>
          <a:effectLst/>
        </c:spPr>
        <c:dLbl>
          <c:idx val="0"/>
          <c:layout>
            <c:manualLayout>
              <c:x val="0"/>
              <c:y val="-6.090267492221036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7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8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9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440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441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442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443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4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5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</c:pivotFmt>
      <c:pivotFmt>
        <c:idx val="446"/>
        <c:spPr>
          <a:pattFill prst="pct40">
            <a:fgClr>
              <a:srgbClr val="805C43"/>
            </a:fgClr>
            <a:bgClr>
              <a:schemeClr val="bg1"/>
            </a:bgClr>
          </a:patt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7"/>
        <c:spPr>
          <a:solidFill>
            <a:srgbClr val="E1B5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8"/>
        <c:spPr>
          <a:solidFill>
            <a:srgbClr val="E1B597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9"/>
        <c:spPr>
          <a:solidFill>
            <a:srgbClr val="E1B597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0"/>
        <c:spPr>
          <a:solidFill>
            <a:srgbClr val="E1B597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1"/>
        <c:spPr>
          <a:solidFill>
            <a:srgbClr val="E1B597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2"/>
        <c:spPr>
          <a:solidFill>
            <a:srgbClr val="E1B597"/>
          </a:solidFill>
          <a:ln>
            <a:noFill/>
          </a:ln>
          <a:effectLst/>
        </c:spPr>
        <c:dLbl>
          <c:idx val="0"/>
          <c:layout>
            <c:manualLayout>
              <c:x val="-1.7765930094002754E-3"/>
              <c:y val="-8.410369394019526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3"/>
        <c:spPr>
          <a:solidFill>
            <a:srgbClr val="E1B597"/>
          </a:solidFill>
          <a:ln>
            <a:noFill/>
          </a:ln>
          <a:effectLst/>
        </c:spPr>
        <c:dLbl>
          <c:idx val="0"/>
          <c:layout>
            <c:manualLayout>
              <c:x val="-1.7765930094002754E-3"/>
              <c:y val="-8.410323722722247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4"/>
        <c:spPr>
          <a:solidFill>
            <a:srgbClr val="E1B597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5"/>
        <c:spPr>
          <a:solidFill>
            <a:srgbClr val="E1B597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6"/>
        <c:spPr>
          <a:solidFill>
            <a:srgbClr val="E1B597"/>
          </a:solidFill>
          <a:ln>
            <a:noFill/>
          </a:ln>
          <a:effectLst/>
        </c:spPr>
        <c:dLbl>
          <c:idx val="0"/>
          <c:layout>
            <c:manualLayout>
              <c:x val="-1.3028198232744295E-16"/>
              <c:y val="-7.540331180845093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7"/>
        <c:spPr>
          <a:solidFill>
            <a:srgbClr val="805C4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8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9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0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1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4.8167908460272461E-2"/>
                  <c:h val="5.5059032435298617E-2"/>
                </c:manualLayout>
              </c15:layout>
            </c:ext>
          </c:extLst>
        </c:dLbl>
      </c:pivotFmt>
      <c:pivotFmt>
        <c:idx val="462"/>
        <c:spPr>
          <a:solidFill>
            <a:srgbClr val="805C43"/>
          </a:solidFill>
          <a:ln>
            <a:noFill/>
          </a:ln>
          <a:effectLst/>
        </c:spPr>
        <c:dLbl>
          <c:idx val="0"/>
          <c:layout>
            <c:manualLayout>
              <c:x val="-3.5531860188004858E-3"/>
              <c:y val="-3.480152852697734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 rtl="0"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3"/>
        <c:spPr>
          <a:solidFill>
            <a:srgbClr val="805C43"/>
          </a:solidFill>
          <a:ln>
            <a:noFill/>
          </a:ln>
          <a:effectLst/>
        </c:spPr>
        <c:dLbl>
          <c:idx val="0"/>
          <c:layout>
            <c:manualLayout>
              <c:x val="-1.7765930094004057E-3"/>
              <c:y val="-2.90008170595083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4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5"/>
        <c:spPr>
          <a:solidFill>
            <a:srgbClr val="805C4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6"/>
        <c:spPr>
          <a:solidFill>
            <a:srgbClr val="805C43"/>
          </a:solidFill>
          <a:ln>
            <a:noFill/>
          </a:ln>
          <a:effectLst/>
        </c:spPr>
        <c:dLbl>
          <c:idx val="0"/>
          <c:layout>
            <c:manualLayout>
              <c:x val="0"/>
              <c:y val="-2.90008170595083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 rtl="0">
                <a:defRPr lang="en-US" sz="1200" b="1" i="0" u="none" strike="noStrike" kern="1200" baseline="0">
                  <a:solidFill>
                    <a:srgbClr val="000000">
                      <a:lumMod val="75000"/>
                      <a:lumOff val="25000"/>
                    </a:srgb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7"/>
        <c:spPr>
          <a:solidFill>
            <a:srgbClr val="A6A6A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8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9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0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1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2"/>
        <c:spPr>
          <a:solidFill>
            <a:srgbClr val="A6A6A6"/>
          </a:solidFill>
          <a:ln>
            <a:noFill/>
          </a:ln>
          <a:effectLst/>
        </c:spPr>
        <c:dLbl>
          <c:idx val="0"/>
          <c:layout>
            <c:manualLayout>
              <c:x val="0"/>
              <c:y val="-6.380280229945847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3"/>
        <c:spPr>
          <a:solidFill>
            <a:srgbClr val="A6A6A6"/>
          </a:solidFill>
          <a:ln>
            <a:noFill/>
          </a:ln>
          <a:effectLst/>
        </c:spPr>
        <c:dLbl>
          <c:idx val="0"/>
          <c:layout>
            <c:manualLayout>
              <c:x val="-1.3028198232744295E-16"/>
              <c:y val="-6.09026749222103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4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5"/>
        <c:spPr>
          <a:solidFill>
            <a:srgbClr val="A6A6A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6"/>
        <c:spPr>
          <a:solidFill>
            <a:srgbClr val="A6A6A6"/>
          </a:solidFill>
          <a:ln>
            <a:noFill/>
          </a:ln>
          <a:effectLst/>
        </c:spPr>
        <c:dLbl>
          <c:idx val="0"/>
          <c:layout>
            <c:manualLayout>
              <c:x val="0"/>
              <c:y val="-6.090267492221036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7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8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9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0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1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2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3755267178605233E-2"/>
              <c:y val="4.060178328147357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3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1978674169204954E-2"/>
              <c:y val="3.480152852697734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4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5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6"/>
        <c:spPr>
          <a:solidFill>
            <a:schemeClr val="accent1"/>
          </a:solidFill>
          <a:ln w="19050" cap="rnd">
            <a:solidFill>
              <a:schemeClr val="accent3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020208115980481E-2"/>
              <c:y val="3.190140114972923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7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8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9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0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1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2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9085046206806057E-2"/>
              <c:y val="4.060178328147357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3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9085046206806189E-2"/>
              <c:y val="4.930216541321791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4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5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6"/>
        <c:spPr>
          <a:solidFill>
            <a:schemeClr val="accent1"/>
          </a:solidFill>
          <a:ln w="22225" cap="rnd">
            <a:solidFill>
              <a:srgbClr val="C00000"/>
            </a:solidFill>
            <a:round/>
          </a:ln>
          <a:effectLst/>
        </c:spPr>
        <c:marker>
          <c:symbol val="none"/>
        </c:marker>
        <c:dLbl>
          <c:idx val="0"/>
          <c:layout>
            <c:manualLayout>
              <c:x val="-3.7308453197405785E-2"/>
              <c:y val="3.770165590422546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rgbClr val="C00000"/>
                  </a:solidFill>
                  <a:latin typeface="PermianSansTypeface" panose="02000000000000000000" pitchFamily="50" charset="0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2862465761262134E-2"/>
          <c:y val="1.8451534703995333E-2"/>
          <c:w val="0.92958769706674071"/>
          <c:h val="0.746966316710411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'Diagrama 2'!$C$3</c:f>
              <c:strCache>
                <c:ptCount val="1"/>
                <c:pt idx="0">
                  <c:v>Administrația publică</c:v>
                </c:pt>
              </c:strCache>
            </c:strRef>
          </c:tx>
          <c:spPr>
            <a:pattFill prst="pct40">
              <a:fgClr>
                <a:srgbClr val="805C43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pct40">
                <a:fgClr>
                  <a:srgbClr val="805C43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4D-4D23-843E-7B27E299F594}"/>
              </c:ext>
            </c:extLst>
          </c:dPt>
          <c:dPt>
            <c:idx val="1"/>
            <c:invertIfNegative val="0"/>
            <c:bubble3D val="0"/>
            <c:spPr>
              <a:pattFill prst="pct40">
                <a:fgClr>
                  <a:srgbClr val="805C43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4D-4D23-843E-7B27E299F594}"/>
              </c:ext>
            </c:extLst>
          </c:dPt>
          <c:dPt>
            <c:idx val="2"/>
            <c:invertIfNegative val="0"/>
            <c:bubble3D val="0"/>
            <c:spPr>
              <a:pattFill prst="pct40">
                <a:fgClr>
                  <a:srgbClr val="805C43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4D-4D23-843E-7B27E299F594}"/>
              </c:ext>
            </c:extLst>
          </c:dPt>
          <c:dPt>
            <c:idx val="3"/>
            <c:invertIfNegative val="0"/>
            <c:bubble3D val="0"/>
            <c:spPr>
              <a:pattFill prst="pct40">
                <a:fgClr>
                  <a:srgbClr val="805C43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4D-4D23-843E-7B27E299F594}"/>
              </c:ext>
            </c:extLst>
          </c:dPt>
          <c:dPt>
            <c:idx val="4"/>
            <c:invertIfNegative val="0"/>
            <c:bubble3D val="0"/>
            <c:spPr>
              <a:pattFill prst="pct40">
                <a:fgClr>
                  <a:srgbClr val="805C43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D4D-4D23-843E-7B27E299F594}"/>
              </c:ext>
            </c:extLst>
          </c:dPt>
          <c:dPt>
            <c:idx val="5"/>
            <c:invertIfNegative val="0"/>
            <c:bubble3D val="0"/>
            <c:spPr>
              <a:pattFill prst="pct40">
                <a:fgClr>
                  <a:srgbClr val="805C43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D4D-4D23-843E-7B27E299F594}"/>
              </c:ext>
            </c:extLst>
          </c:dPt>
          <c:dPt>
            <c:idx val="6"/>
            <c:invertIfNegative val="0"/>
            <c:bubble3D val="0"/>
            <c:spPr>
              <a:pattFill prst="pct40">
                <a:fgClr>
                  <a:srgbClr val="805C43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D4D-4D23-843E-7B27E299F59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D4D-4D23-843E-7B27E299F59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D4D-4D23-843E-7B27E299F59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D4D-4D23-843E-7B27E299F59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D4D-4D23-843E-7B27E299F59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D4D-4D23-843E-7B27E299F59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D4D-4D23-843E-7B27E299F59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D4D-4D23-843E-7B27E299F59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D4D-4D23-843E-7B27E299F59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D4D-4D23-843E-7B27E299F594}"/>
              </c:ext>
            </c:extLst>
          </c:dPt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4D-4D23-843E-7B27E299F594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4D-4D23-843E-7B27E299F594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4D-4D23-843E-7B27E299F59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rgbClr val="000000">
                        <a:lumMod val="75000"/>
                        <a:lumOff val="25000"/>
                      </a:srgb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'Diagrama 2'!$B$4:$B$12</c:f>
              <c:strCache>
                <c:ptCount val="9"/>
                <c:pt idx="0">
                  <c:v>31 mart.
2024</c:v>
                </c:pt>
                <c:pt idx="1">
                  <c:v>30 iun.
2024</c:v>
                </c:pt>
                <c:pt idx="2">
                  <c:v>30 sept.
2024</c:v>
                </c:pt>
                <c:pt idx="3">
                  <c:v>31 dec.
2024</c:v>
                </c:pt>
                <c:pt idx="4">
                  <c:v>31 mart.
2025</c:v>
                </c:pt>
                <c:pt idx="5">
                  <c:v>30 iun.
2025</c:v>
                </c:pt>
                <c:pt idx="6">
                  <c:v>30 sept.
2025</c:v>
                </c:pt>
                <c:pt idx="7">
                  <c:v>31 dec.
2025</c:v>
                </c:pt>
                <c:pt idx="8">
                  <c:v>31 mart.
2026</c:v>
                </c:pt>
              </c:strCache>
            </c:strRef>
          </c:cat>
          <c:val>
            <c:numRef>
              <c:f>'Diagrama 2'!$C$4:$C$12</c:f>
              <c:numCache>
                <c:formatCode>#,##0.0</c:formatCode>
                <c:ptCount val="9"/>
                <c:pt idx="0">
                  <c:v>-8.3832598680155623</c:v>
                </c:pt>
                <c:pt idx="1">
                  <c:v>-8.0540279538690687</c:v>
                </c:pt>
                <c:pt idx="2">
                  <c:v>-10.09765448977392</c:v>
                </c:pt>
                <c:pt idx="3">
                  <c:v>-11.769193633388809</c:v>
                </c:pt>
                <c:pt idx="4">
                  <c:v>-9.4989875762955673</c:v>
                </c:pt>
                <c:pt idx="5">
                  <c:v>-9.2215390933651644</c:v>
                </c:pt>
                <c:pt idx="6">
                  <c:v>-8.89253084040811</c:v>
                </c:pt>
                <c:pt idx="7">
                  <c:v>-11.669102026217285</c:v>
                </c:pt>
                <c:pt idx="8">
                  <c:v>-11.552355687101608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D4D-4D23-843E-7B27E299F594}"/>
            </c:ext>
          </c:extLst>
        </c:ser>
        <c:ser>
          <c:idx val="1"/>
          <c:order val="1"/>
          <c:tx>
            <c:strRef>
              <c:f>'Diagrama 2'!$D$3</c:f>
              <c:strCache>
                <c:ptCount val="1"/>
                <c:pt idx="0">
                  <c:v>Societăți comerciale nefinanciare</c:v>
                </c:pt>
              </c:strCache>
            </c:strRef>
          </c:tx>
          <c:spPr>
            <a:solidFill>
              <a:srgbClr val="FDCD9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DCD9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D4D-4D23-843E-7B27E299F594}"/>
              </c:ext>
            </c:extLst>
          </c:dPt>
          <c:dPt>
            <c:idx val="1"/>
            <c:invertIfNegative val="0"/>
            <c:bubble3D val="0"/>
            <c:spPr>
              <a:solidFill>
                <a:srgbClr val="FDCD9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D4D-4D23-843E-7B27E299F594}"/>
              </c:ext>
            </c:extLst>
          </c:dPt>
          <c:dPt>
            <c:idx val="2"/>
            <c:invertIfNegative val="0"/>
            <c:bubble3D val="0"/>
            <c:spPr>
              <a:solidFill>
                <a:srgbClr val="FDCD9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D4D-4D23-843E-7B27E299F594}"/>
              </c:ext>
            </c:extLst>
          </c:dPt>
          <c:dPt>
            <c:idx val="3"/>
            <c:invertIfNegative val="0"/>
            <c:bubble3D val="0"/>
            <c:spPr>
              <a:solidFill>
                <a:srgbClr val="FDCD9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D4D-4D23-843E-7B27E299F594}"/>
              </c:ext>
            </c:extLst>
          </c:dPt>
          <c:dPt>
            <c:idx val="4"/>
            <c:invertIfNegative val="0"/>
            <c:bubble3D val="0"/>
            <c:spPr>
              <a:solidFill>
                <a:srgbClr val="FDCD9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D4D-4D23-843E-7B27E299F594}"/>
              </c:ext>
            </c:extLst>
          </c:dPt>
          <c:dPt>
            <c:idx val="5"/>
            <c:invertIfNegative val="0"/>
            <c:bubble3D val="0"/>
            <c:spPr>
              <a:solidFill>
                <a:srgbClr val="FDCD9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D4D-4D23-843E-7B27E299F594}"/>
              </c:ext>
            </c:extLst>
          </c:dPt>
          <c:dPt>
            <c:idx val="6"/>
            <c:invertIfNegative val="0"/>
            <c:bubble3D val="0"/>
            <c:spPr>
              <a:solidFill>
                <a:srgbClr val="FDCD9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D4D-4D23-843E-7B27E299F594}"/>
              </c:ext>
            </c:extLst>
          </c:dPt>
          <c:dPt>
            <c:idx val="7"/>
            <c:invertIfNegative val="0"/>
            <c:bubble3D val="0"/>
            <c:spPr>
              <a:solidFill>
                <a:srgbClr val="FDCD9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D4D-4D23-843E-7B27E299F594}"/>
              </c:ext>
            </c:extLst>
          </c:dPt>
          <c:dPt>
            <c:idx val="8"/>
            <c:invertIfNegative val="0"/>
            <c:bubble3D val="0"/>
            <c:spPr>
              <a:solidFill>
                <a:srgbClr val="FDCD9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D4D-4D23-843E-7B27E299F59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A-8D4D-4D23-843E-7B27E299F59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8D4D-4D23-843E-7B27E299F59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C-8D4D-4D23-843E-7B27E299F59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8D4D-4D23-843E-7B27E299F59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E-8D4D-4D23-843E-7B27E299F59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F-8D4D-4D23-843E-7B27E299F59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0-8D4D-4D23-843E-7B27E299F59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4D-4D23-843E-7B27E299F5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4D-4D23-843E-7B27E299F5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4D-4D23-843E-7B27E299F5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4D-4D23-843E-7B27E299F594}"/>
                </c:ext>
              </c:extLst>
            </c:dLbl>
            <c:dLbl>
              <c:idx val="4"/>
              <c:layout>
                <c:manualLayout>
                  <c:x val="-1.7765930094002754E-3"/>
                  <c:y val="-8.4103693940195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4D-4D23-843E-7B27E299F5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4D-4D23-843E-7B27E299F5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4D-4D23-843E-7B27E299F594}"/>
                </c:ext>
              </c:extLst>
            </c:dLbl>
            <c:dLbl>
              <c:idx val="7"/>
              <c:layout>
                <c:manualLayout>
                  <c:x val="0"/>
                  <c:y val="-8.6805555555555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D4D-4D23-843E-7B27E299F594}"/>
                </c:ext>
              </c:extLst>
            </c:dLbl>
            <c:dLbl>
              <c:idx val="8"/>
              <c:layout>
                <c:manualLayout>
                  <c:x val="1.5137753557369865E-3"/>
                  <c:y val="-8.986995115193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D4D-4D23-843E-7B27E299F59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'Diagrama 2'!$B$4:$B$12</c:f>
              <c:strCache>
                <c:ptCount val="9"/>
                <c:pt idx="0">
                  <c:v>31 mart.
2024</c:v>
                </c:pt>
                <c:pt idx="1">
                  <c:v>30 iun.
2024</c:v>
                </c:pt>
                <c:pt idx="2">
                  <c:v>30 sept.
2024</c:v>
                </c:pt>
                <c:pt idx="3">
                  <c:v>31 dec.
2024</c:v>
                </c:pt>
                <c:pt idx="4">
                  <c:v>31 mart.
2025</c:v>
                </c:pt>
                <c:pt idx="5">
                  <c:v>30 iun.
2025</c:v>
                </c:pt>
                <c:pt idx="6">
                  <c:v>30 sept.
2025</c:v>
                </c:pt>
                <c:pt idx="7">
                  <c:v>31 dec.
2025</c:v>
                </c:pt>
                <c:pt idx="8">
                  <c:v>31 mart.
2026</c:v>
                </c:pt>
              </c:strCache>
            </c:strRef>
          </c:cat>
          <c:val>
            <c:numRef>
              <c:f>'Diagrama 2'!$D$4:$D$12</c:f>
              <c:numCache>
                <c:formatCode>#,##0.0</c:formatCode>
                <c:ptCount val="9"/>
                <c:pt idx="0">
                  <c:v>-89.044952101331006</c:v>
                </c:pt>
                <c:pt idx="1">
                  <c:v>-91.017273575603127</c:v>
                </c:pt>
                <c:pt idx="2">
                  <c:v>-88.274211991139055</c:v>
                </c:pt>
                <c:pt idx="3">
                  <c:v>-88.249404333793549</c:v>
                </c:pt>
                <c:pt idx="4">
                  <c:v>-90.691994669875527</c:v>
                </c:pt>
                <c:pt idx="5">
                  <c:v>-93.40528165349977</c:v>
                </c:pt>
                <c:pt idx="6">
                  <c:v>-91.529307922072405</c:v>
                </c:pt>
                <c:pt idx="7">
                  <c:v>-91.011234387949813</c:v>
                </c:pt>
                <c:pt idx="8">
                  <c:v>-91.069292980311573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8D4D-4D23-843E-7B27E299F594}"/>
            </c:ext>
          </c:extLst>
        </c:ser>
        <c:ser>
          <c:idx val="2"/>
          <c:order val="2"/>
          <c:tx>
            <c:strRef>
              <c:f>'Diagrama 2'!$E$3</c:f>
              <c:strCache>
                <c:ptCount val="1"/>
                <c:pt idx="0">
                  <c:v>Societăți financiare</c:v>
                </c:pt>
              </c:strCache>
            </c:strRef>
          </c:tx>
          <c:spPr>
            <a:solidFill>
              <a:srgbClr val="3F455B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3F45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D4D-4D23-843E-7B27E299F594}"/>
              </c:ext>
            </c:extLst>
          </c:dPt>
          <c:dPt>
            <c:idx val="1"/>
            <c:invertIfNegative val="0"/>
            <c:bubble3D val="0"/>
            <c:spPr>
              <a:solidFill>
                <a:srgbClr val="3F45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8D4D-4D23-843E-7B27E299F594}"/>
              </c:ext>
            </c:extLst>
          </c:dPt>
          <c:dPt>
            <c:idx val="2"/>
            <c:invertIfNegative val="0"/>
            <c:bubble3D val="0"/>
            <c:spPr>
              <a:solidFill>
                <a:srgbClr val="3F45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8D4D-4D23-843E-7B27E299F594}"/>
              </c:ext>
            </c:extLst>
          </c:dPt>
          <c:dPt>
            <c:idx val="3"/>
            <c:invertIfNegative val="0"/>
            <c:bubble3D val="0"/>
            <c:spPr>
              <a:solidFill>
                <a:srgbClr val="3F45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8D4D-4D23-843E-7B27E299F594}"/>
              </c:ext>
            </c:extLst>
          </c:dPt>
          <c:dPt>
            <c:idx val="4"/>
            <c:invertIfNegative val="0"/>
            <c:bubble3D val="0"/>
            <c:spPr>
              <a:solidFill>
                <a:srgbClr val="3F45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8D4D-4D23-843E-7B27E299F594}"/>
              </c:ext>
            </c:extLst>
          </c:dPt>
          <c:dPt>
            <c:idx val="5"/>
            <c:invertIfNegative val="0"/>
            <c:bubble3D val="0"/>
            <c:spPr>
              <a:solidFill>
                <a:srgbClr val="3F45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8D4D-4D23-843E-7B27E299F594}"/>
              </c:ext>
            </c:extLst>
          </c:dPt>
          <c:dPt>
            <c:idx val="6"/>
            <c:invertIfNegative val="0"/>
            <c:bubble3D val="0"/>
            <c:spPr>
              <a:solidFill>
                <a:srgbClr val="3F45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8D4D-4D23-843E-7B27E299F594}"/>
              </c:ext>
            </c:extLst>
          </c:dPt>
          <c:dPt>
            <c:idx val="7"/>
            <c:invertIfNegative val="0"/>
            <c:bubble3D val="0"/>
            <c:spPr>
              <a:solidFill>
                <a:srgbClr val="3F45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8D4D-4D23-843E-7B27E299F594}"/>
              </c:ext>
            </c:extLst>
          </c:dPt>
          <c:dPt>
            <c:idx val="8"/>
            <c:invertIfNegative val="0"/>
            <c:bubble3D val="0"/>
            <c:spPr>
              <a:solidFill>
                <a:srgbClr val="3F45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8D4D-4D23-843E-7B27E299F59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4-8D4D-4D23-843E-7B27E299F59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5-8D4D-4D23-843E-7B27E299F59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6-8D4D-4D23-843E-7B27E299F59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7-8D4D-4D23-843E-7B27E299F59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8-8D4D-4D23-843E-7B27E299F59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9-8D4D-4D23-843E-7B27E299F59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A-8D4D-4D23-843E-7B27E299F59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D4D-4D23-843E-7B27E299F5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D4D-4D23-843E-7B27E299F5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D4D-4D23-843E-7B27E299F5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4.8167908460272461E-2"/>
                      <c:h val="5.50590324352986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9-8D4D-4D23-843E-7B27E299F594}"/>
                </c:ext>
              </c:extLst>
            </c:dLbl>
            <c:dLbl>
              <c:idx val="4"/>
              <c:layout>
                <c:manualLayout>
                  <c:x val="-3.5531860188004858E-3"/>
                  <c:y val="-3.480152852697734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000000">
                          <a:lumMod val="75000"/>
                          <a:lumOff val="25000"/>
                        </a:srgb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D4D-4D23-843E-7B27E299F5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D4D-4D23-843E-7B27E299F5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D4D-4D23-843E-7B27E299F594}"/>
                </c:ext>
              </c:extLst>
            </c:dLbl>
            <c:dLbl>
              <c:idx val="7"/>
              <c:layout>
                <c:manualLayout>
                  <c:x val="0"/>
                  <c:y val="-2.60416666666665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000000">
                          <a:lumMod val="75000"/>
                          <a:lumOff val="25000"/>
                        </a:srgb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D4D-4D23-843E-7B27E299F594}"/>
                </c:ext>
              </c:extLst>
            </c:dLbl>
            <c:dLbl>
              <c:idx val="8"/>
              <c:layout>
                <c:manualLayout>
                  <c:x val="0"/>
                  <c:y val="-2.900081705950833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000000">
                          <a:lumMod val="75000"/>
                          <a:lumOff val="25000"/>
                        </a:srgb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D4D-4D23-843E-7B27E299F59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'Diagrama 2'!$B$4:$B$12</c:f>
              <c:strCache>
                <c:ptCount val="9"/>
                <c:pt idx="0">
                  <c:v>31 mart.
2024</c:v>
                </c:pt>
                <c:pt idx="1">
                  <c:v>30 iun.
2024</c:v>
                </c:pt>
                <c:pt idx="2">
                  <c:v>30 sept.
2024</c:v>
                </c:pt>
                <c:pt idx="3">
                  <c:v>31 dec.
2024</c:v>
                </c:pt>
                <c:pt idx="4">
                  <c:v>31 mart.
2025</c:v>
                </c:pt>
                <c:pt idx="5">
                  <c:v>30 iun.
2025</c:v>
                </c:pt>
                <c:pt idx="6">
                  <c:v>30 sept.
2025</c:v>
                </c:pt>
                <c:pt idx="7">
                  <c:v>31 dec.
2025</c:v>
                </c:pt>
                <c:pt idx="8">
                  <c:v>31 mart.
2026</c:v>
                </c:pt>
              </c:strCache>
            </c:strRef>
          </c:cat>
          <c:val>
            <c:numRef>
              <c:f>'Diagrama 2'!$E$4:$E$12</c:f>
              <c:numCache>
                <c:formatCode>#,##0.0</c:formatCode>
                <c:ptCount val="9"/>
                <c:pt idx="0">
                  <c:v>-6.3969298986960732</c:v>
                </c:pt>
                <c:pt idx="1">
                  <c:v>-6.3579733825561942</c:v>
                </c:pt>
                <c:pt idx="2">
                  <c:v>-5.92966418875986</c:v>
                </c:pt>
                <c:pt idx="3">
                  <c:v>-5.8910722875023831</c:v>
                </c:pt>
                <c:pt idx="4">
                  <c:v>-5.5803552300829988</c:v>
                </c:pt>
                <c:pt idx="5">
                  <c:v>-5.4573733351912486</c:v>
                </c:pt>
                <c:pt idx="6">
                  <c:v>-5.1915799241082627</c:v>
                </c:pt>
                <c:pt idx="7">
                  <c:v>-5.6078649354782861</c:v>
                </c:pt>
                <c:pt idx="8">
                  <c:v>-5.5957863266943413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B-8D4D-4D23-843E-7B27E299F594}"/>
            </c:ext>
          </c:extLst>
        </c:ser>
        <c:ser>
          <c:idx val="3"/>
          <c:order val="3"/>
          <c:tx>
            <c:strRef>
              <c:f>'Diagrama 2'!$F$3</c:f>
              <c:strCache>
                <c:ptCount val="1"/>
                <c:pt idx="0">
                  <c:v>Gospodăriile populației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D4D-4D23-843E-7B27E299F594}"/>
              </c:ext>
            </c:extLst>
          </c:dPt>
          <c:dPt>
            <c:idx val="1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D4D-4D23-843E-7B27E299F594}"/>
              </c:ext>
            </c:extLst>
          </c:dPt>
          <c:dPt>
            <c:idx val="2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D4D-4D23-843E-7B27E299F594}"/>
              </c:ext>
            </c:extLst>
          </c:dPt>
          <c:dPt>
            <c:idx val="3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D4D-4D23-843E-7B27E299F594}"/>
              </c:ext>
            </c:extLst>
          </c:dPt>
          <c:dPt>
            <c:idx val="4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D4D-4D23-843E-7B27E299F594}"/>
              </c:ext>
            </c:extLst>
          </c:dPt>
          <c:dPt>
            <c:idx val="5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D4D-4D23-843E-7B27E299F594}"/>
              </c:ext>
            </c:extLst>
          </c:dPt>
          <c:dPt>
            <c:idx val="6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D4D-4D23-843E-7B27E299F594}"/>
              </c:ext>
            </c:extLst>
          </c:dPt>
          <c:dPt>
            <c:idx val="7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D4D-4D23-843E-7B27E299F594}"/>
              </c:ext>
            </c:extLst>
          </c:dPt>
          <c:dPt>
            <c:idx val="8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D4D-4D23-843E-7B27E299F59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E-8D4D-4D23-843E-7B27E299F59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F-8D4D-4D23-843E-7B27E299F59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60-8D4D-4D23-843E-7B27E299F59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61-8D4D-4D23-843E-7B27E299F59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62-8D4D-4D23-843E-7B27E299F59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63-8D4D-4D23-843E-7B27E299F59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64-8D4D-4D23-843E-7B27E299F59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D4D-4D23-843E-7B27E299F5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D4D-4D23-843E-7B27E299F5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D4D-4D23-843E-7B27E299F5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D4D-4D23-843E-7B27E299F594}"/>
                </c:ext>
              </c:extLst>
            </c:dLbl>
            <c:dLbl>
              <c:idx val="4"/>
              <c:layout>
                <c:manualLayout>
                  <c:x val="0"/>
                  <c:y val="-6.3802802299458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D4D-4D23-843E-7B27E299F5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D4D-4D23-843E-7B27E299F5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D4D-4D23-843E-7B27E299F594}"/>
                </c:ext>
              </c:extLst>
            </c:dLbl>
            <c:dLbl>
              <c:idx val="7"/>
              <c:layout>
                <c:manualLayout>
                  <c:x val="-1.1100891036965661E-16"/>
                  <c:y val="-6.3657407407407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D4D-4D23-843E-7B27E299F594}"/>
                </c:ext>
              </c:extLst>
            </c:dLbl>
            <c:dLbl>
              <c:idx val="8"/>
              <c:layout>
                <c:manualLayout>
                  <c:x val="1.484018291518466E-3"/>
                  <c:y val="-5.5125002445319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D4D-4D23-843E-7B27E299F59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'Diagrama 2'!$B$4:$B$12</c:f>
              <c:strCache>
                <c:ptCount val="9"/>
                <c:pt idx="0">
                  <c:v>31 mart.
2024</c:v>
                </c:pt>
                <c:pt idx="1">
                  <c:v>30 iun.
2024</c:v>
                </c:pt>
                <c:pt idx="2">
                  <c:v>30 sept.
2024</c:v>
                </c:pt>
                <c:pt idx="3">
                  <c:v>31 dec.
2024</c:v>
                </c:pt>
                <c:pt idx="4">
                  <c:v>31 mart.
2025</c:v>
                </c:pt>
                <c:pt idx="5">
                  <c:v>30 iun.
2025</c:v>
                </c:pt>
                <c:pt idx="6">
                  <c:v>30 sept.
2025</c:v>
                </c:pt>
                <c:pt idx="7">
                  <c:v>31 dec.
2025</c:v>
                </c:pt>
                <c:pt idx="8">
                  <c:v>31 mart.
2026</c:v>
                </c:pt>
              </c:strCache>
            </c:strRef>
          </c:cat>
          <c:val>
            <c:numRef>
              <c:f>'Diagrama 2'!$F$4:$F$12</c:f>
              <c:numCache>
                <c:formatCode>#,##0.0</c:formatCode>
                <c:ptCount val="9"/>
                <c:pt idx="0">
                  <c:v>72.831719818019295</c:v>
                </c:pt>
                <c:pt idx="1">
                  <c:v>74.366100182219029</c:v>
                </c:pt>
                <c:pt idx="2">
                  <c:v>72.838935762591788</c:v>
                </c:pt>
                <c:pt idx="3">
                  <c:v>74.714281473015504</c:v>
                </c:pt>
                <c:pt idx="4">
                  <c:v>71.899635241184555</c:v>
                </c:pt>
                <c:pt idx="5">
                  <c:v>73.662312978782168</c:v>
                </c:pt>
                <c:pt idx="6">
                  <c:v>71.741921599371778</c:v>
                </c:pt>
                <c:pt idx="7">
                  <c:v>72.64458743253762</c:v>
                </c:pt>
                <c:pt idx="8">
                  <c:v>74.35994323939164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5-8D4D-4D23-843E-7B27E299F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08353856"/>
        <c:axId val="1808344288"/>
      </c:barChart>
      <c:lineChart>
        <c:grouping val="standard"/>
        <c:varyColors val="0"/>
        <c:ser>
          <c:idx val="4"/>
          <c:order val="4"/>
          <c:tx>
            <c:strRef>
              <c:f>'Diagrama 2'!$G$3</c:f>
              <c:strCache>
                <c:ptCount val="1"/>
                <c:pt idx="0">
                  <c:v>Restul lumii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19050" cap="rnd">
                <a:solidFill>
                  <a:schemeClr val="accent3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67-8D4D-4D23-843E-7B27E299F594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19050" cap="rnd">
                <a:solidFill>
                  <a:schemeClr val="accent3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69-8D4D-4D23-843E-7B27E299F594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19050" cap="rnd">
                <a:solidFill>
                  <a:schemeClr val="accent3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6B-8D4D-4D23-843E-7B27E299F594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19050" cap="rnd">
                <a:solidFill>
                  <a:schemeClr val="accent3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6D-8D4D-4D23-843E-7B27E299F594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19050" cap="rnd">
                <a:solidFill>
                  <a:schemeClr val="accent3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6F-8D4D-4D23-843E-7B27E299F594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19050" cap="rnd">
                <a:solidFill>
                  <a:schemeClr val="accent3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71-8D4D-4D23-843E-7B27E299F594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19050" cap="rnd">
                <a:solidFill>
                  <a:schemeClr val="accent3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73-8D4D-4D23-843E-7B27E299F594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19050" cap="rnd">
                <a:solidFill>
                  <a:schemeClr val="accent3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75-8D4D-4D23-843E-7B27E299F594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19050" cap="rnd">
                <a:solidFill>
                  <a:schemeClr val="accent3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77-8D4D-4D23-843E-7B27E299F594}"/>
              </c:ext>
            </c:extLst>
          </c:dPt>
          <c:dPt>
            <c:idx val="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78-8D4D-4D23-843E-7B27E299F594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79-8D4D-4D23-843E-7B27E299F594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7A-8D4D-4D23-843E-7B27E299F594}"/>
              </c:ext>
            </c:extLst>
          </c:dPt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7B-8D4D-4D23-843E-7B27E299F594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7C-8D4D-4D23-843E-7B27E299F594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7D-8D4D-4D23-843E-7B27E299F594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7E-8D4D-4D23-843E-7B27E299F59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D4D-4D23-843E-7B27E299F5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D4D-4D23-843E-7B27E299F5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D4D-4D23-843E-7B27E299F5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D4D-4D23-843E-7B27E299F594}"/>
                </c:ext>
              </c:extLst>
            </c:dLbl>
            <c:dLbl>
              <c:idx val="4"/>
              <c:layout>
                <c:manualLayout>
                  <c:x val="-2.7819149818774598E-2"/>
                  <c:y val="4.0601853347266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D4D-4D23-843E-7B27E299F5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D4D-4D23-843E-7B27E299F5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D4D-4D23-843E-7B27E299F594}"/>
                </c:ext>
              </c:extLst>
            </c:dLbl>
            <c:dLbl>
              <c:idx val="7"/>
              <c:layout>
                <c:manualLayout>
                  <c:x val="-2.8761731759006964E-2"/>
                  <c:y val="5.2083333333333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D4D-4D23-843E-7B27E299F594}"/>
                </c:ext>
              </c:extLst>
            </c:dLbl>
            <c:dLbl>
              <c:idx val="8"/>
              <c:layout>
                <c:manualLayout>
                  <c:x val="-3.1686127560603558E-2"/>
                  <c:y val="4.3456848872901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D4D-4D23-843E-7B27E299F59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3">
                        <a:lumMod val="50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9"/>
              <c:pt idx="0">
                <c:v>sept.'22</c:v>
              </c:pt>
              <c:pt idx="1">
                <c:v>dec.'22</c:v>
              </c:pt>
              <c:pt idx="2">
                <c:v>mar.'23</c:v>
              </c:pt>
              <c:pt idx="3">
                <c:v>iun.'23</c:v>
              </c:pt>
              <c:pt idx="4">
                <c:v>sept.'23</c:v>
              </c:pt>
              <c:pt idx="5">
                <c:v>dec.'23</c:v>
              </c:pt>
              <c:pt idx="6">
                <c:v>mar.'24</c:v>
              </c:pt>
              <c:pt idx="7">
                <c:v>iun.'24</c:v>
              </c:pt>
              <c:pt idx="8">
                <c:v>sept.'24</c:v>
              </c:pt>
            </c:strLit>
          </c:cat>
          <c:val>
            <c:numRef>
              <c:f>'Diagrama 2'!$G$4:$G$12</c:f>
              <c:numCache>
                <c:formatCode>#,##0.0</c:formatCode>
                <c:ptCount val="9"/>
                <c:pt idx="0">
                  <c:v>31.02349817912588</c:v>
                </c:pt>
                <c:pt idx="1">
                  <c:v>31.095085168438452</c:v>
                </c:pt>
                <c:pt idx="2">
                  <c:v>31.4972144846415</c:v>
                </c:pt>
                <c:pt idx="3">
                  <c:v>31.23110018417437</c:v>
                </c:pt>
                <c:pt idx="4">
                  <c:v>33.911659287734892</c:v>
                </c:pt>
                <c:pt idx="5">
                  <c:v>34.46184462500576</c:v>
                </c:pt>
                <c:pt idx="6">
                  <c:v>33.914880341532125</c:v>
                </c:pt>
                <c:pt idx="7">
                  <c:v>35.693248423114497</c:v>
                </c:pt>
                <c:pt idx="8">
                  <c:v>33.910747340447344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7F-8D4D-4D23-843E-7B27E299F594}"/>
            </c:ext>
          </c:extLst>
        </c:ser>
        <c:ser>
          <c:idx val="5"/>
          <c:order val="5"/>
          <c:tx>
            <c:strRef>
              <c:f>'Diagrama 2'!$H$3</c:f>
              <c:strCache>
                <c:ptCount val="1"/>
                <c:pt idx="0">
                  <c:v>Economia națională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222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81-8D4D-4D23-843E-7B27E299F594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222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83-8D4D-4D23-843E-7B27E299F594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222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85-8D4D-4D23-843E-7B27E299F594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222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87-8D4D-4D23-843E-7B27E299F594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222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89-8D4D-4D23-843E-7B27E299F594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222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8B-8D4D-4D23-843E-7B27E299F594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222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8D-8D4D-4D23-843E-7B27E299F594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222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8F-8D4D-4D23-843E-7B27E299F594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222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91-8D4D-4D23-843E-7B27E299F594}"/>
              </c:ext>
            </c:extLst>
          </c:dPt>
          <c:dPt>
            <c:idx val="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92-8D4D-4D23-843E-7B27E299F594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93-8D4D-4D23-843E-7B27E299F594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94-8D4D-4D23-843E-7B27E299F594}"/>
              </c:ext>
            </c:extLst>
          </c:dPt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95-8D4D-4D23-843E-7B27E299F594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96-8D4D-4D23-843E-7B27E299F594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97-8D4D-4D23-843E-7B27E299F594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98-8D4D-4D23-843E-7B27E299F59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D4D-4D23-843E-7B27E299F5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D4D-4D23-843E-7B27E299F5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D4D-4D23-843E-7B27E299F5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D4D-4D23-843E-7B27E299F594}"/>
                </c:ext>
              </c:extLst>
            </c:dLbl>
            <c:dLbl>
              <c:idx val="4"/>
              <c:layout>
                <c:manualLayout>
                  <c:x val="-3.4633013961690828E-2"/>
                  <c:y val="4.06018533472667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8D4D-4D23-843E-7B27E299F5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8D4D-4D23-843E-7B27E299F5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8D4D-4D23-843E-7B27E299F594}"/>
                </c:ext>
              </c:extLst>
            </c:dLbl>
            <c:dLbl>
              <c:idx val="7"/>
              <c:layout>
                <c:manualLayout>
                  <c:x val="-3.3303057826218591E-2"/>
                  <c:y val="3.7615740740740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8D4D-4D23-843E-7B27E299F594}"/>
                </c:ext>
              </c:extLst>
            </c:dLbl>
            <c:dLbl>
              <c:idx val="8"/>
              <c:layout>
                <c:manualLayout>
                  <c:x val="-3.7308453197405785E-2"/>
                  <c:y val="3.7701655904225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8D4D-4D23-843E-7B27E299F59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C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9"/>
              <c:pt idx="0">
                <c:v>sept.'22</c:v>
              </c:pt>
              <c:pt idx="1">
                <c:v>dec.'22</c:v>
              </c:pt>
              <c:pt idx="2">
                <c:v>mar.'23</c:v>
              </c:pt>
              <c:pt idx="3">
                <c:v>iun.'23</c:v>
              </c:pt>
              <c:pt idx="4">
                <c:v>sept.'23</c:v>
              </c:pt>
              <c:pt idx="5">
                <c:v>dec.'23</c:v>
              </c:pt>
              <c:pt idx="6">
                <c:v>mar.'24</c:v>
              </c:pt>
              <c:pt idx="7">
                <c:v>iun.'24</c:v>
              </c:pt>
              <c:pt idx="8">
                <c:v>sept.'24</c:v>
              </c:pt>
            </c:strLit>
          </c:cat>
          <c:val>
            <c:numRef>
              <c:f>'Diagrama 2'!$H$4:$H$12</c:f>
              <c:numCache>
                <c:formatCode>#,##0.0</c:formatCode>
                <c:ptCount val="9"/>
                <c:pt idx="0">
                  <c:v>-30.993422050023316</c:v>
                </c:pt>
                <c:pt idx="1">
                  <c:v>-31.063174729809329</c:v>
                </c:pt>
                <c:pt idx="2">
                  <c:v>-31.462594907081016</c:v>
                </c:pt>
                <c:pt idx="3">
                  <c:v>-31.19538878166928</c:v>
                </c:pt>
                <c:pt idx="4">
                  <c:v>-33.87170223506952</c:v>
                </c:pt>
                <c:pt idx="5">
                  <c:v>-34.421881103274011</c:v>
                </c:pt>
                <c:pt idx="6">
                  <c:v>-33.871497087216994</c:v>
                </c:pt>
                <c:pt idx="7">
                  <c:v>-35.6436139171078</c:v>
                </c:pt>
                <c:pt idx="8">
                  <c:v>-33.857491754715888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99-8D4D-4D23-843E-7B27E299F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8353856"/>
        <c:axId val="1808344288"/>
      </c:lineChart>
      <c:catAx>
        <c:axId val="180835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1808344288"/>
        <c:crosses val="autoZero"/>
        <c:auto val="1"/>
        <c:lblAlgn val="ctr"/>
        <c:lblOffset val="100"/>
        <c:noMultiLvlLbl val="0"/>
      </c:catAx>
      <c:valAx>
        <c:axId val="18083442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1808353856"/>
        <c:crosses val="autoZero"/>
        <c:crossBetween val="between"/>
        <c:majorUnit val="4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8496222991461275E-2"/>
          <c:y val="0.87506631858183503"/>
          <c:w val="0.92865137059007963"/>
          <c:h val="0.122061279773183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o-MD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o-MD"/>
    </a:p>
  </c:txPr>
  <c:printSettings>
    <c:headerFooter/>
    <c:pageMargins b="0.75" l="0.7" r="0.7" t="0.75" header="0.3" footer="0.3"/>
    <c:pageSetup orientation="portrait"/>
  </c:printSettings>
  <c:userShapes r:id="rId3"/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650111043811816E-2"/>
          <c:y val="6.6515510921970694E-2"/>
          <c:w val="0.90135537989982251"/>
          <c:h val="0.8181473513649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'Diagrama 3'!$B$11</c:f>
              <c:strCache>
                <c:ptCount val="1"/>
                <c:pt idx="0">
                  <c:v>IV 2025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0217357246490337E-5"/>
                  <c:y val="1.8595595743693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E8-4C5C-B1CA-5C337B8327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R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'Diagrama 3'!$E$3</c:f>
              <c:strCache>
                <c:ptCount val="1"/>
                <c:pt idx="0">
                  <c:v>Societăți comerciale nefinanciare</c:v>
                </c:pt>
              </c:strCache>
            </c:strRef>
          </c:cat>
          <c:val>
            <c:numRef>
              <c:f>'Diagrama 3'!$E$11</c:f>
              <c:numCache>
                <c:formatCode>#,##0.0</c:formatCode>
                <c:ptCount val="1"/>
                <c:pt idx="0">
                  <c:v>133.37007428740691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1D-4331-A317-1F3FAA385A6F}"/>
            </c:ext>
          </c:extLst>
        </c:ser>
        <c:ser>
          <c:idx val="1"/>
          <c:order val="1"/>
          <c:tx>
            <c:strRef>
              <c:f>'Diagrama 3'!$B$5</c:f>
              <c:strCache>
                <c:ptCount val="1"/>
                <c:pt idx="0">
                  <c:v>I 2026</c:v>
                </c:pt>
              </c:strCache>
            </c:strRef>
          </c:tx>
          <c:spPr>
            <a:solidFill>
              <a:srgbClr val="6B363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3F45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F63-4A7D-952C-0E1C24923382}"/>
              </c:ext>
            </c:extLst>
          </c:dPt>
          <c:dLbls>
            <c:dLbl>
              <c:idx val="0"/>
              <c:layout>
                <c:manualLayout>
                  <c:x val="3.3013554977278904E-4"/>
                  <c:y val="4.6229430760339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50828339967093"/>
                      <c:h val="0.1301485330035587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F63-4A7D-952C-0E1C24923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'Diagrama 3'!$E$3</c:f>
              <c:strCache>
                <c:ptCount val="1"/>
                <c:pt idx="0">
                  <c:v>Societăți comerciale nefinanciare</c:v>
                </c:pt>
              </c:strCache>
            </c:strRef>
          </c:cat>
          <c:val>
            <c:numRef>
              <c:f>'Diagrama 3'!$E$10</c:f>
              <c:numCache>
                <c:formatCode>#,##0.0</c:formatCode>
                <c:ptCount val="1"/>
                <c:pt idx="0">
                  <c:v>144.36421784625699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1D-4331-A317-1F3FAA385A6F}"/>
            </c:ext>
          </c:extLst>
        </c:ser>
        <c:ser>
          <c:idx val="2"/>
          <c:order val="2"/>
          <c:tx>
            <c:strRef>
              <c:f>'Diagrama 3'!$B$30</c:f>
              <c:strCache>
                <c:ptCount val="1"/>
                <c:pt idx="0">
                  <c:v>IV 2025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0217357246546978E-5"/>
                  <c:y val="1.3947150084708563E-2"/>
                </c:manualLayout>
              </c:layout>
              <c:tx>
                <c:rich>
                  <a:bodyPr/>
                  <a:lstStyle/>
                  <a:p>
                    <a:fld id="{07649040-9114-4937-8E80-62915F52B318}" type="CELLREF">
                      <a:rPr lang="en-US"/>
                      <a:pPr/>
                      <a:t>[CELLREF]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{07649040-9114-4937-8E80-62915F52B318}</c15:txfldGUID>
                      <c15:f>'Diagrama 3'!$E$30</c15:f>
                      <c15:dlblFieldTableCache>
                        <c:ptCount val="1"/>
                        <c:pt idx="0">
                          <c:v>455,1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6193-490B-8444-572FB5D63E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'Diagrama 3'!$E$3</c:f>
              <c:strCache>
                <c:ptCount val="1"/>
                <c:pt idx="0">
                  <c:v>Societăți comerciale nefinanciare</c:v>
                </c:pt>
              </c:strCache>
            </c:strRef>
          </c:cat>
          <c:val>
            <c:numRef>
              <c:f>'Diagrama 3'!$E$42</c:f>
              <c:numCache>
                <c:formatCode>#,##0.0</c:formatCode>
                <c:ptCount val="1"/>
                <c:pt idx="0">
                  <c:v>-401.12877758562701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1D-4331-A317-1F3FAA385A6F}"/>
            </c:ext>
          </c:extLst>
        </c:ser>
        <c:ser>
          <c:idx val="3"/>
          <c:order val="3"/>
          <c:tx>
            <c:strRef>
              <c:f>'Diagrama 3'!$B$24:$B$29</c:f>
              <c:strCache>
                <c:ptCount val="1"/>
                <c:pt idx="0">
                  <c:v>I 2026</c:v>
                </c:pt>
              </c:strCache>
            </c:strRef>
          </c:tx>
          <c:spPr>
            <a:solidFill>
              <a:srgbClr val="3F455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8443939004969407E-3"/>
                  <c:y val="5.5606105296076964E-2"/>
                </c:manualLayout>
              </c:layout>
              <c:tx>
                <c:rich>
                  <a:bodyPr/>
                  <a:lstStyle/>
                  <a:p>
                    <a:fld id="{496CFBCA-9BC8-40D9-A9B1-6C89DF9B856D}" type="CELLREF">
                      <a:rPr lang="en-US"/>
                      <a:pPr/>
                      <a:t>[CELLREF]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04677065597169"/>
                      <c:h val="0.15076973076462477"/>
                    </c:manualLayout>
                  </c15:layout>
                  <c15:dlblFieldTable>
                    <c15:dlblFTEntry>
                      <c15:txfldGUID>{496CFBCA-9BC8-40D9-A9B1-6C89DF9B856D}</c15:txfldGUID>
                      <c15:f>'Diagrama 3'!$E$29</c15:f>
                      <c15:dlblFieldTableCache>
                        <c:ptCount val="1"/>
                        <c:pt idx="0">
                          <c:v>470,4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ED1D-4331-A317-1F3FAA385A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'Diagrama 3'!$E$3</c:f>
              <c:strCache>
                <c:ptCount val="1"/>
                <c:pt idx="0">
                  <c:v>Societăți comerciale nefinanciare</c:v>
                </c:pt>
              </c:strCache>
            </c:strRef>
          </c:cat>
          <c:val>
            <c:numRef>
              <c:f>'Diagrama 3'!$E$43</c:f>
              <c:numCache>
                <c:formatCode>#,##0.0</c:formatCode>
                <c:ptCount val="1"/>
                <c:pt idx="0">
                  <c:v>-443.761974306463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1D-4331-A317-1F3FAA385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036528"/>
        <c:axId val="74982064"/>
      </c:barChart>
      <c:catAx>
        <c:axId val="370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982064"/>
        <c:crosses val="autoZero"/>
        <c:auto val="1"/>
        <c:lblAlgn val="ctr"/>
        <c:lblOffset val="100"/>
        <c:noMultiLvlLbl val="0"/>
      </c:catAx>
      <c:valAx>
        <c:axId val="74982064"/>
        <c:scaling>
          <c:orientation val="minMax"/>
          <c:max val="400"/>
          <c:min val="-500"/>
        </c:scaling>
        <c:delete val="1"/>
        <c:axPos val="l"/>
        <c:numFmt formatCode="#,##0.0" sourceLinked="1"/>
        <c:majorTickMark val="out"/>
        <c:minorTickMark val="none"/>
        <c:tickLblPos val="nextTo"/>
        <c:crossAx val="37036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o-M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986854313367383E-2"/>
          <c:y val="6.6515510921970694E-2"/>
          <c:w val="0.8899445352349824"/>
          <c:h val="0.86696897815605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'Diagrama 3'!$B$11</c:f>
              <c:strCache>
                <c:ptCount val="1"/>
                <c:pt idx="0">
                  <c:v>IV 2025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105428735705124E-3"/>
                  <c:y val="1.8595595743693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BA-48CA-BD35-0DF5424A77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'Diagrama 3'!$F$11</c:f>
              <c:numCache>
                <c:formatCode>#,##0.0</c:formatCode>
                <c:ptCount val="1"/>
                <c:pt idx="0">
                  <c:v>352.84285466734349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'Diagrama 3'!$G$68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15F-4822-B23C-289B5D189A71}"/>
            </c:ext>
          </c:extLst>
        </c:ser>
        <c:ser>
          <c:idx val="1"/>
          <c:order val="1"/>
          <c:tx>
            <c:strRef>
              <c:f>'Diagrama 3'!$B$5:$B$10</c:f>
              <c:strCache>
                <c:ptCount val="1"/>
                <c:pt idx="0">
                  <c:v>I 2026</c:v>
                </c:pt>
              </c:strCache>
            </c:strRef>
          </c:tx>
          <c:spPr>
            <a:solidFill>
              <a:srgbClr val="3F455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2226221604244639E-2"/>
                  <c:y val="4.509768412979099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ysClr val="windowText" lastClr="000000">
                          <a:lumMod val="75000"/>
                          <a:lumOff val="25000"/>
                        </a:sys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035551235328558"/>
                      <c:h val="0.1373387022320699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315F-4822-B23C-289B5D189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'Diagrama 3'!$F$10</c:f>
              <c:numCache>
                <c:formatCode>#,##0.0</c:formatCode>
                <c:ptCount val="1"/>
                <c:pt idx="0">
                  <c:v>364.57102263508398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'Diagrama 3'!$G$68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315F-4822-B23C-289B5D189A71}"/>
            </c:ext>
          </c:extLst>
        </c:ser>
        <c:ser>
          <c:idx val="2"/>
          <c:order val="2"/>
          <c:tx>
            <c:strRef>
              <c:f>'Diagrama 3'!$B$30</c:f>
              <c:strCache>
                <c:ptCount val="1"/>
                <c:pt idx="0">
                  <c:v>IV 2025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1074620540874838E-3"/>
                  <c:y val="1.8596582677061591E-2"/>
                </c:manualLayout>
              </c:layout>
              <c:tx>
                <c:rich>
                  <a:bodyPr/>
                  <a:lstStyle/>
                  <a:p>
                    <a:fld id="{0AADA7DA-D1A1-4CAB-9F0D-671A450460A0}" type="CELLREF">
                      <a:rPr lang="en-US"/>
                      <a:pPr/>
                      <a:t>[CELLREF]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{0AADA7DA-D1A1-4CAB-9F0D-671A450460A0}</c15:txfldGUID>
                      <c15:f>'Diagrama 3'!$F$30</c15:f>
                      <c15:dlblFieldTableCache>
                        <c:ptCount val="1"/>
                        <c:pt idx="0">
                          <c:v>372,7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7FBA-48CA-BD35-0DF5424A77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R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'Diagrama 3'!$F$42</c:f>
              <c:numCache>
                <c:formatCode>#,##0.0</c:formatCode>
                <c:ptCount val="1"/>
                <c:pt idx="0">
                  <c:v>-350.55619361552101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'Diagrama 3'!$G$68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315F-4822-B23C-289B5D189A71}"/>
            </c:ext>
          </c:extLst>
        </c:ser>
        <c:ser>
          <c:idx val="3"/>
          <c:order val="3"/>
          <c:tx>
            <c:strRef>
              <c:f>'Diagrama 3'!$B$24:$B$29</c:f>
              <c:strCache>
                <c:ptCount val="1"/>
                <c:pt idx="0">
                  <c:v>I 2026</c:v>
                </c:pt>
              </c:strCache>
            </c:strRef>
          </c:tx>
          <c:spPr>
            <a:solidFill>
              <a:srgbClr val="3F455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3774768699112877E-2"/>
                  <c:y val="5.0850430719190973E-2"/>
                </c:manualLayout>
              </c:layout>
              <c:tx>
                <c:rich>
                  <a:bodyPr/>
                  <a:lstStyle/>
                  <a:p>
                    <a:fld id="{70260B66-A543-4EA4-99DE-DA4849B00233}" type="CELLREF">
                      <a:rPr lang="en-US"/>
                      <a:pPr/>
                      <a:t>[CELLREF]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051719888947503"/>
                      <c:h val="0.13623233564133147"/>
                    </c:manualLayout>
                  </c15:layout>
                  <c15:dlblFieldTable>
                    <c15:dlblFTEntry>
                      <c15:txfldGUID>{70260B66-A543-4EA4-99DE-DA4849B00233}</c15:txfldGUID>
                      <c15:f>'Diagrama 3'!$F$29</c15:f>
                      <c15:dlblFieldTableCache>
                        <c:ptCount val="1"/>
                        <c:pt idx="0">
                          <c:v>384,6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315F-4822-B23C-289B5D189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'Diagrama 3'!$F$43</c:f>
              <c:numCache>
                <c:formatCode>#,##0.0</c:formatCode>
                <c:ptCount val="1"/>
                <c:pt idx="0">
                  <c:v>-361.001084502678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'Diagrama 3'!$G$68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315F-4822-B23C-289B5D189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036528"/>
        <c:axId val="74982064"/>
      </c:barChart>
      <c:catAx>
        <c:axId val="370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982064"/>
        <c:crosses val="autoZero"/>
        <c:auto val="1"/>
        <c:lblAlgn val="ctr"/>
        <c:lblOffset val="100"/>
        <c:noMultiLvlLbl val="0"/>
      </c:catAx>
      <c:valAx>
        <c:axId val="74982064"/>
        <c:scaling>
          <c:orientation val="minMax"/>
          <c:max val="400"/>
          <c:min val="-500"/>
        </c:scaling>
        <c:delete val="1"/>
        <c:axPos val="l"/>
        <c:numFmt formatCode="#,##0.0" sourceLinked="1"/>
        <c:majorTickMark val="out"/>
        <c:minorTickMark val="none"/>
        <c:tickLblPos val="nextTo"/>
        <c:crossAx val="37036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o-M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88390313390317E-2"/>
          <c:y val="6.6515510921970694E-2"/>
          <c:w val="0.90261058700209651"/>
          <c:h val="0.86696897815605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'Diagrama 3'!$B$11</c:f>
              <c:strCache>
                <c:ptCount val="1"/>
                <c:pt idx="0">
                  <c:v>IV 2025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3244355648158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F-43F5-8D50-A586353F1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'Diagrama 3'!$G$11</c:f>
              <c:numCache>
                <c:formatCode>#,##0.0</c:formatCode>
                <c:ptCount val="1"/>
                <c:pt idx="0">
                  <c:v>105.45875444264898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'Diagrama 3'!$H$68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2F8-4931-BB72-5A21ADBD49E1}"/>
            </c:ext>
          </c:extLst>
        </c:ser>
        <c:ser>
          <c:idx val="1"/>
          <c:order val="1"/>
          <c:tx>
            <c:strRef>
              <c:f>'Diagrama 3'!$B$5:$B$10</c:f>
              <c:strCache>
                <c:ptCount val="1"/>
                <c:pt idx="0">
                  <c:v>I 2026</c:v>
                </c:pt>
              </c:strCache>
            </c:strRef>
          </c:tx>
          <c:spPr>
            <a:solidFill>
              <a:srgbClr val="3F455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4861806048899674E-3"/>
                  <c:y val="5.0971282042674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08456038761824"/>
                      <c:h val="0.136232335641331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782-4F8B-B9C1-A0F15CFA95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'Diagrama 3'!$G$10</c:f>
              <c:numCache>
                <c:formatCode>#,##0.0</c:formatCode>
                <c:ptCount val="1"/>
                <c:pt idx="0">
                  <c:v>115.625706931558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'Diagrama 3'!$H$68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92F8-4931-BB72-5A21ADBD49E1}"/>
            </c:ext>
          </c:extLst>
        </c:ser>
        <c:ser>
          <c:idx val="2"/>
          <c:order val="2"/>
          <c:tx>
            <c:strRef>
              <c:f>'Diagrama 3'!$B$30</c:f>
              <c:strCache>
                <c:ptCount val="1"/>
                <c:pt idx="0">
                  <c:v>IV 2025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8626055953955851E-2"/>
                </c:manualLayout>
              </c:layout>
              <c:tx>
                <c:rich>
                  <a:bodyPr/>
                  <a:lstStyle/>
                  <a:p>
                    <a:fld id="{8CAD6813-558D-430F-B440-F5EEF7987DAA}" type="CELLREF">
                      <a:rPr lang="en-US"/>
                      <a:pPr/>
                      <a:t>[CELLREF]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{8CAD6813-558D-430F-B440-F5EEF7987DAA}</c15:txfldGUID>
                      <c15:f>'Diagrama 3'!$G$30</c15:f>
                      <c15:dlblFieldTableCache>
                        <c:ptCount val="1"/>
                        <c:pt idx="0">
                          <c:v>146,7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E6AF-43F5-8D50-A586353F1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'Diagrama 3'!$G$42</c:f>
              <c:numCache>
                <c:formatCode>#,##0.0</c:formatCode>
                <c:ptCount val="1"/>
                <c:pt idx="0">
                  <c:v>-132.18762569187501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'Diagrama 3'!$H$68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92F8-4931-BB72-5A21ADBD49E1}"/>
            </c:ext>
          </c:extLst>
        </c:ser>
        <c:ser>
          <c:idx val="3"/>
          <c:order val="3"/>
          <c:tx>
            <c:strRef>
              <c:f>'Diagrama 3'!$B$24:$B$29</c:f>
              <c:strCache>
                <c:ptCount val="1"/>
                <c:pt idx="0">
                  <c:v>I 2026</c:v>
                </c:pt>
              </c:strCache>
            </c:strRef>
          </c:tx>
          <c:spPr>
            <a:solidFill>
              <a:srgbClr val="3F455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2972331381662901E-2"/>
                  <c:y val="4.17349660266355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defRPr>
                    </a:pPr>
                    <a:fld id="{0CAB5C85-6CAC-48D0-B415-1A7529AA9873}" type="CELLREF">
                      <a:rPr lang="en-US" b="1">
                        <a:latin typeface="Roboto" panose="02000000000000000000" pitchFamily="2" charset="0"/>
                        <a:ea typeface="Roboto" panose="02000000000000000000" pitchFamily="2" charset="0"/>
                      </a:rPr>
                      <a:pPr algn="ctr" rtl="0">
                        <a:defRPr lang="en-US" sz="1100" b="1">
                          <a:solidFill>
                            <a:sysClr val="windowText" lastClr="000000">
                              <a:lumMod val="75000"/>
                              <a:lumOff val="25000"/>
                            </a:sysClr>
                          </a:solidFill>
                          <a:latin typeface="Roboto" panose="02000000000000000000" pitchFamily="2" charset="0"/>
                          <a:ea typeface="Roboto" panose="02000000000000000000" pitchFamily="2" charset="0"/>
                        </a:defRPr>
                      </a:pPr>
                      <a:t>[CELLREF]</a:t>
                    </a:fld>
                    <a:endParaRPr lang="ro-R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ysClr val="windowText" lastClr="000000">
                          <a:lumMod val="75000"/>
                          <a:lumOff val="25000"/>
                        </a:sys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R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108005121529064"/>
                      <c:h val="0.13623233564133147"/>
                    </c:manualLayout>
                  </c15:layout>
                  <c15:dlblFieldTable>
                    <c15:dlblFTEntry>
                      <c15:txfldGUID>{0CAB5C85-6CAC-48D0-B415-1A7529AA9873}</c15:txfldGUID>
                      <c15:f>'Diagrama 3'!$G$29</c15:f>
                      <c15:dlblFieldTableCache>
                        <c:ptCount val="1"/>
                        <c:pt idx="0">
                          <c:v>157,0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92F8-4931-BB72-5A21ADBD4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PermianSerifTypeface" panose="02000000000000000000" pitchFamily="50" charset="0"/>
                    <a:ea typeface="+mn-ea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'Diagrama 3'!$G$43</c:f>
              <c:numCache>
                <c:formatCode>#,##0.0</c:formatCode>
                <c:ptCount val="1"/>
                <c:pt idx="0">
                  <c:v>-138.622438748089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'Diagrama 3'!$H$68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92F8-4931-BB72-5A21ADBD4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036528"/>
        <c:axId val="74982064"/>
      </c:barChart>
      <c:catAx>
        <c:axId val="37036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4982064"/>
        <c:crosses val="autoZero"/>
        <c:auto val="1"/>
        <c:lblAlgn val="ctr"/>
        <c:lblOffset val="100"/>
        <c:noMultiLvlLbl val="0"/>
      </c:catAx>
      <c:valAx>
        <c:axId val="74982064"/>
        <c:scaling>
          <c:orientation val="minMax"/>
          <c:max val="400"/>
          <c:min val="-500"/>
        </c:scaling>
        <c:delete val="1"/>
        <c:axPos val="l"/>
        <c:numFmt formatCode="#,##0.0" sourceLinked="1"/>
        <c:majorTickMark val="out"/>
        <c:minorTickMark val="none"/>
        <c:tickLblPos val="nextTo"/>
        <c:crossAx val="37036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o-M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251048218029344E-2"/>
          <c:y val="6.6515510921970694E-2"/>
          <c:w val="0.94254769392033555"/>
          <c:h val="0.86696897815605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'Diagrama 3'!$B$11</c:f>
              <c:strCache>
                <c:ptCount val="1"/>
                <c:pt idx="0">
                  <c:v>IV 2025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8554173419229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B3-4C45-8DC0-2244A00644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'Diagrama 3'!$H$11</c:f>
              <c:numCache>
                <c:formatCode>#,##0.0</c:formatCode>
                <c:ptCount val="1"/>
                <c:pt idx="0">
                  <c:v>324.46357860971682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'Diagrama 3'!$I$68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8A6-4586-A515-0498B47C1C1A}"/>
            </c:ext>
          </c:extLst>
        </c:ser>
        <c:ser>
          <c:idx val="1"/>
          <c:order val="1"/>
          <c:tx>
            <c:strRef>
              <c:f>'Diagrama 3'!$B$5:$B$10</c:f>
              <c:strCache>
                <c:ptCount val="1"/>
                <c:pt idx="0">
                  <c:v>I 2026</c:v>
                </c:pt>
              </c:strCache>
            </c:strRef>
          </c:tx>
          <c:spPr>
            <a:solidFill>
              <a:srgbClr val="3F455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2972334657730034E-2"/>
                  <c:y val="2.26496093944153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ysClr val="windowText" lastClr="000000">
                          <a:lumMod val="75000"/>
                          <a:lumOff val="25000"/>
                        </a:sys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340673252858759"/>
                      <c:h val="0.150769730764624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8A6-4586-A515-0498B47C1C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PermianSerifTypeface" panose="02000000000000000000" pitchFamily="50" charset="0"/>
                    <a:ea typeface="+mn-ea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'Diagrama 3'!$H$10</c:f>
              <c:numCache>
                <c:formatCode>#,##0.0</c:formatCode>
                <c:ptCount val="1"/>
                <c:pt idx="0">
                  <c:v>336.20856402001402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'Diagrama 3'!$I$68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F8A6-4586-A515-0498B47C1C1A}"/>
            </c:ext>
          </c:extLst>
        </c:ser>
        <c:ser>
          <c:idx val="2"/>
          <c:order val="2"/>
          <c:tx>
            <c:strRef>
              <c:f>'Diagrama 3'!$B$30</c:f>
              <c:strCache>
                <c:ptCount val="1"/>
                <c:pt idx="0">
                  <c:v>IV 2025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9.2983418041728428E-3"/>
                </c:manualLayout>
              </c:layout>
              <c:tx>
                <c:rich>
                  <a:bodyPr/>
                  <a:lstStyle/>
                  <a:p>
                    <a:fld id="{832EC7AC-0431-49FF-84DB-88AE7512DCA8}" type="CELLREF">
                      <a:rPr lang="en-US"/>
                      <a:pPr/>
                      <a:t>[CELLREF]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{832EC7AC-0431-49FF-84DB-88AE7512DCA8}</c15:txfldGUID>
                      <c15:f>'Diagrama 3'!$H$30</c15:f>
                      <c15:dlblFieldTableCache>
                        <c:ptCount val="1"/>
                        <c:pt idx="0">
                          <c:v>-67,6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72B3-4C45-8DC0-2244A00644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'Diagrama 3'!$H$42</c:f>
              <c:numCache>
                <c:formatCode>#,##0.0</c:formatCode>
                <c:ptCount val="1"/>
                <c:pt idx="0">
                  <c:v>-53.406048071303303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'Diagrama 3'!$I$68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F8A6-4586-A515-0498B47C1C1A}"/>
            </c:ext>
          </c:extLst>
        </c:ser>
        <c:ser>
          <c:idx val="3"/>
          <c:order val="3"/>
          <c:tx>
            <c:strRef>
              <c:f>'Diagrama 3'!$B$24:$B$29</c:f>
              <c:strCache>
                <c:ptCount val="1"/>
                <c:pt idx="0">
                  <c:v>I 2026</c:v>
                </c:pt>
              </c:strCache>
            </c:strRef>
          </c:tx>
          <c:spPr>
            <a:solidFill>
              <a:srgbClr val="3F455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390162360134546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defRPr>
                    </a:pPr>
                    <a:fld id="{04FA0005-3ECD-4AB5-9462-EF9B6713CE62}" type="CELLREF">
                      <a:rPr lang="en-US" b="1">
                        <a:latin typeface="Roboto" panose="02000000000000000000" pitchFamily="2" charset="0"/>
                        <a:ea typeface="Roboto" panose="02000000000000000000" pitchFamily="2" charset="0"/>
                      </a:rPr>
                      <a:pPr algn="ctr" rtl="0">
                        <a:defRPr lang="en-US" sz="1100" b="1">
                          <a:solidFill>
                            <a:sysClr val="windowText" lastClr="000000">
                              <a:lumMod val="75000"/>
                              <a:lumOff val="25000"/>
                            </a:sysClr>
                          </a:solidFill>
                          <a:latin typeface="Roboto" panose="02000000000000000000" pitchFamily="2" charset="0"/>
                          <a:ea typeface="Roboto" panose="02000000000000000000" pitchFamily="2" charset="0"/>
                        </a:defRPr>
                      </a:pPr>
                      <a:t>[CELLREF]</a:t>
                    </a:fld>
                    <a:endParaRPr lang="ro-R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ysClr val="windowText" lastClr="000000">
                          <a:lumMod val="75000"/>
                          <a:lumOff val="25000"/>
                        </a:sys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R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{04FA0005-3ECD-4AB5-9462-EF9B6713CE62}</c15:txfldGUID>
                      <c15:f>'Diagrama 3'!$H$29</c15:f>
                      <c15:dlblFieldTableCache>
                        <c:ptCount val="1"/>
                        <c:pt idx="0">
                          <c:v>70,0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F8A6-4586-A515-0498B47C1C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PermianSerifTypeface" panose="02000000000000000000" pitchFamily="50" charset="0"/>
                    <a:ea typeface="+mn-ea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'Diagrama 3'!$H$43</c:f>
              <c:numCache>
                <c:formatCode>#,##0.0</c:formatCode>
                <c:ptCount val="1"/>
                <c:pt idx="0">
                  <c:v>-65.445559635764198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'Diagrama 3'!$I$68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F8A6-4586-A515-0498B47C1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036528"/>
        <c:axId val="74982064"/>
      </c:barChart>
      <c:catAx>
        <c:axId val="370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982064"/>
        <c:crosses val="autoZero"/>
        <c:auto val="1"/>
        <c:lblAlgn val="ctr"/>
        <c:lblOffset val="100"/>
        <c:noMultiLvlLbl val="0"/>
      </c:catAx>
      <c:valAx>
        <c:axId val="74982064"/>
        <c:scaling>
          <c:orientation val="minMax"/>
          <c:max val="400"/>
          <c:min val="-500"/>
        </c:scaling>
        <c:delete val="1"/>
        <c:axPos val="l"/>
        <c:numFmt formatCode="#,##0.0" sourceLinked="1"/>
        <c:majorTickMark val="out"/>
        <c:minorTickMark val="none"/>
        <c:tickLblPos val="nextTo"/>
        <c:crossAx val="37036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o-MD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696969696969696"/>
          <c:y val="2.5607064017660039E-2"/>
          <c:w val="0.30116201383917918"/>
          <c:h val="0.94878587196467989"/>
        </c:manualLayout>
      </c:layout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gradFill>
              <a:gsLst>
                <a:gs pos="0">
                  <a:schemeClr val="bg1"/>
                </a:gs>
                <a:gs pos="100000">
                  <a:srgbClr val="754925"/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01CC-4099-BCD6-3A0ECD5D7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755713775"/>
        <c:axId val="755719055"/>
      </c:barChart>
      <c:catAx>
        <c:axId val="755713775"/>
        <c:scaling>
          <c:orientation val="minMax"/>
        </c:scaling>
        <c:delete val="1"/>
        <c:axPos val="b"/>
        <c:majorTickMark val="out"/>
        <c:minorTickMark val="none"/>
        <c:tickLblPos val="nextTo"/>
        <c:crossAx val="755719055"/>
        <c:crosses val="autoZero"/>
        <c:auto val="1"/>
        <c:lblAlgn val="ctr"/>
        <c:lblOffset val="100"/>
        <c:noMultiLvlLbl val="0"/>
      </c:catAx>
      <c:valAx>
        <c:axId val="755719055"/>
        <c:scaling>
          <c:orientation val="minMax"/>
          <c:max val="130"/>
          <c:min val="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100" b="0" i="0" u="none" strike="noStrike" kern="1200" baseline="0">
                <a:solidFill>
                  <a:schemeClr val="bg1">
                    <a:lumMod val="7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755713775"/>
        <c:crosses val="max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o-MD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420785341713417E-2"/>
          <c:y val="4.1399653053196359E-2"/>
          <c:w val="0.92948322649572646"/>
          <c:h val="0.712811623362804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'Diagrama 5'!$B$5:$C$5</c:f>
              <c:strCache>
                <c:ptCount val="2"/>
                <c:pt idx="0">
                  <c:v>Societăți comerciale nefinanciare</c:v>
                </c:pt>
              </c:strCache>
            </c:strRef>
          </c:tx>
          <c:spPr>
            <a:solidFill>
              <a:srgbClr val="FDCD9F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B97-4E46-9636-8D7874E0C225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4B-4C66-A8C4-0841E4BF3263}"/>
                </c:ext>
              </c:extLst>
            </c:dLbl>
            <c:dLbl>
              <c:idx val="8"/>
              <c:layout>
                <c:manualLayout>
                  <c:x val="-1.153842910710332E-16"/>
                  <c:y val="3.3909799932180401E-3"/>
                </c:manualLayout>
              </c:layout>
              <c:tx>
                <c:rich>
                  <a:bodyPr/>
                  <a:lstStyle/>
                  <a:p>
                    <a:fld id="{F0338200-D1C5-4150-A313-C7D275DCDC90}" type="VALUE">
                      <a:rPr lang="en-US" sz="1200" b="1" i="0" u="none" strike="noStrike" kern="1200" baseline="0">
                        <a:solidFill>
                          <a:srgbClr val="000000">
                            <a:lumMod val="85000"/>
                            <a:lumOff val="15000"/>
                          </a:srgbClr>
                        </a:solidFill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rPr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9-DB97-4E46-9636-8D7874E0C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200" b="1" i="0" u="none" strike="noStrike" kern="1200" baseline="0">
                    <a:solidFill>
                      <a:srgbClr val="000000">
                        <a:lumMod val="85000"/>
                        <a:lumOff val="15000"/>
                      </a:srgb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9"/>
              <c:pt idx="0">
                <c:v>44834</c:v>
              </c:pt>
              <c:pt idx="1">
                <c:v>44926</c:v>
              </c:pt>
              <c:pt idx="2">
                <c:v>45016</c:v>
              </c:pt>
              <c:pt idx="3">
                <c:v>45107</c:v>
              </c:pt>
              <c:pt idx="4">
                <c:v>45199</c:v>
              </c:pt>
              <c:pt idx="5">
                <c:v>45291</c:v>
              </c:pt>
              <c:pt idx="6">
                <c:v>45382</c:v>
              </c:pt>
              <c:pt idx="7">
                <c:v>45473</c:v>
              </c:pt>
              <c:pt idx="8">
                <c:v>45565</c:v>
              </c:pt>
            </c:numLit>
          </c:cat>
          <c:val>
            <c:numRef>
              <c:f>'Diagrama 5'!$D$5:$L$5</c:f>
              <c:numCache>
                <c:formatCode>#,##0.0</c:formatCode>
                <c:ptCount val="9"/>
                <c:pt idx="0">
                  <c:v>51.962150439055932</c:v>
                </c:pt>
                <c:pt idx="1">
                  <c:v>53.039574820621503</c:v>
                </c:pt>
                <c:pt idx="2">
                  <c:v>51.631137880655565</c:v>
                </c:pt>
                <c:pt idx="3">
                  <c:v>51.77607807170962</c:v>
                </c:pt>
                <c:pt idx="4">
                  <c:v>52.579987080959498</c:v>
                </c:pt>
                <c:pt idx="5">
                  <c:v>51.880447574147894</c:v>
                </c:pt>
                <c:pt idx="6">
                  <c:v>50.994600355141941</c:v>
                </c:pt>
                <c:pt idx="7">
                  <c:v>51.544369621993113</c:v>
                </c:pt>
                <c:pt idx="8">
                  <c:v>53.863581634469959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97-4E46-9636-8D7874E0C225}"/>
            </c:ext>
          </c:extLst>
        </c:ser>
        <c:ser>
          <c:idx val="2"/>
          <c:order val="2"/>
          <c:tx>
            <c:strRef>
              <c:f>'Diagrama 5'!$B$6:$C$6</c:f>
              <c:strCache>
                <c:ptCount val="2"/>
                <c:pt idx="0">
                  <c:v>Societăți financiare</c:v>
                </c:pt>
              </c:strCache>
            </c:strRef>
          </c:tx>
          <c:spPr>
            <a:solidFill>
              <a:srgbClr val="3F455B"/>
            </a:solidFill>
            <a:ln>
              <a:noFill/>
            </a:ln>
            <a:effectLst/>
          </c:spPr>
          <c:invertIfNegative val="0"/>
          <c:dLbls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 rtl="0">
                      <a:defRPr lang="en-US" sz="1200" b="1" i="0" u="none" strike="noStrike" kern="1200" baseline="0">
                        <a:solidFill>
                          <a:srgbClr val="000000">
                            <a:lumMod val="85000"/>
                            <a:lumOff val="15000"/>
                          </a:srgbClr>
                        </a:solidFill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defRPr>
                    </a:pPr>
                    <a:fld id="{A4D7CE69-B42E-4EB9-9850-0E36A7232FAE}" type="VALUE">
                      <a:rPr lang="en-US">
                        <a:solidFill>
                          <a:srgbClr val="FDCD9F"/>
                        </a:solidFill>
                        <a:latin typeface="Roboto" panose="02000000000000000000" pitchFamily="2" charset="0"/>
                        <a:ea typeface="Roboto" panose="02000000000000000000" pitchFamily="2" charset="0"/>
                      </a:rPr>
                      <a:pPr algn="ctr" rtl="0">
                        <a:defRPr lang="en-US" sz="1200" b="1">
                          <a:solidFill>
                            <a:srgbClr val="000000">
                              <a:lumMod val="85000"/>
                              <a:lumOff val="15000"/>
                            </a:srgbClr>
                          </a:solidFill>
                          <a:latin typeface="Roboto" panose="02000000000000000000" pitchFamily="2" charset="0"/>
                          <a:ea typeface="Roboto" panose="02000000000000000000" pitchFamily="2" charset="0"/>
                        </a:defRPr>
                      </a:pPr>
                      <a:t>[VALUE]</a:t>
                    </a:fld>
                    <a:endParaRPr lang="ro-RO"/>
                  </a:p>
                </c:rich>
              </c:tx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000000">
                          <a:lumMod val="85000"/>
                          <a:lumOff val="15000"/>
                        </a:srgb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R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B-DB97-4E46-9636-8D7874E0C225}"/>
                </c:ext>
              </c:extLst>
            </c:dLbl>
            <c:dLbl>
              <c:idx val="5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000000">
                          <a:lumMod val="85000"/>
                          <a:lumOff val="15000"/>
                        </a:srgb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R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DB97-4E46-9636-8D7874E0C225}"/>
                </c:ext>
              </c:extLst>
            </c:dLbl>
            <c:dLbl>
              <c:idx val="7"/>
              <c:layout>
                <c:manualLayout>
                  <c:x val="1.5734403272755881E-3"/>
                  <c:y val="0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DCD9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4B-4C66-A8C4-0841E4BF3263}"/>
                </c:ext>
              </c:extLst>
            </c:dLbl>
            <c:dLbl>
              <c:idx val="8"/>
              <c:layout>
                <c:manualLayout>
                  <c:x val="-1.153842910710332E-16"/>
                  <c:y val="6.7819599864360801E-3"/>
                </c:manualLayout>
              </c:layout>
              <c:tx>
                <c:rich>
                  <a:bodyPr/>
                  <a:lstStyle/>
                  <a:p>
                    <a:fld id="{35161390-6653-4EAB-9202-3B2A8EF668B0}" type="VALUE">
                      <a:rPr lang="en-US">
                        <a:solidFill>
                          <a:srgbClr val="FDCD9F"/>
                        </a:solidFill>
                      </a:rPr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8-DB97-4E46-9636-8D7874E0C22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rgbClr val="000000">
                        <a:lumMod val="85000"/>
                        <a:lumOff val="15000"/>
                      </a:srgb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9"/>
              <c:pt idx="0">
                <c:v>44834</c:v>
              </c:pt>
              <c:pt idx="1">
                <c:v>44926</c:v>
              </c:pt>
              <c:pt idx="2">
                <c:v>45016</c:v>
              </c:pt>
              <c:pt idx="3">
                <c:v>45107</c:v>
              </c:pt>
              <c:pt idx="4">
                <c:v>45199</c:v>
              </c:pt>
              <c:pt idx="5">
                <c:v>45291</c:v>
              </c:pt>
              <c:pt idx="6">
                <c:v>45382</c:v>
              </c:pt>
              <c:pt idx="7">
                <c:v>45473</c:v>
              </c:pt>
              <c:pt idx="8">
                <c:v>45565</c:v>
              </c:pt>
            </c:numLit>
          </c:cat>
          <c:val>
            <c:numRef>
              <c:f>'Diagrama 5'!$D$6:$L$6</c:f>
              <c:numCache>
                <c:formatCode>#,##0.0</c:formatCode>
                <c:ptCount val="9"/>
                <c:pt idx="0">
                  <c:v>85.167067531273759</c:v>
                </c:pt>
                <c:pt idx="1">
                  <c:v>85.073139099630268</c:v>
                </c:pt>
                <c:pt idx="2">
                  <c:v>84.545111840848065</c:v>
                </c:pt>
                <c:pt idx="3">
                  <c:v>85.385063659668376</c:v>
                </c:pt>
                <c:pt idx="4">
                  <c:v>83.082032053160589</c:v>
                </c:pt>
                <c:pt idx="5">
                  <c:v>83.614396993535522</c:v>
                </c:pt>
                <c:pt idx="6">
                  <c:v>83.089670124352537</c:v>
                </c:pt>
                <c:pt idx="7">
                  <c:v>83.983269289734849</c:v>
                </c:pt>
                <c:pt idx="8">
                  <c:v>84.789273060102232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B97-4E46-9636-8D7874E0C225}"/>
            </c:ext>
          </c:extLst>
        </c:ser>
        <c:ser>
          <c:idx val="3"/>
          <c:order val="3"/>
          <c:tx>
            <c:strRef>
              <c:f>'Diagrama 5'!$B$7:$C$7</c:f>
              <c:strCache>
                <c:ptCount val="2"/>
                <c:pt idx="0">
                  <c:v>Administrația publică</c:v>
                </c:pt>
              </c:strCache>
            </c:strRef>
          </c:tx>
          <c:spPr>
            <a:pattFill prst="pct40">
              <a:fgClr>
                <a:srgbClr val="3F455B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3F455B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B97-4E46-9636-8D7874E0C22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rgbClr val="3F455B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DB97-4E46-9636-8D7874E0C225}"/>
                </c:ext>
              </c:extLst>
            </c:dLbl>
            <c:dLbl>
              <c:idx val="7"/>
              <c:layout>
                <c:manualLayout>
                  <c:x val="-1.153842910710332E-16"/>
                  <c:y val="-3.390979993218008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3F455B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B-4C66-A8C4-0841E4BF3263}"/>
                </c:ext>
              </c:extLst>
            </c:dLbl>
            <c:dLbl>
              <c:idx val="8"/>
              <c:layout>
                <c:manualLayout>
                  <c:x val="-1.153842910710332E-16"/>
                  <c:y val="6.7819599864360489E-3"/>
                </c:manualLayout>
              </c:layout>
              <c:tx>
                <c:rich>
                  <a:bodyPr/>
                  <a:lstStyle/>
                  <a:p>
                    <a:fld id="{6D7D593F-C646-4962-B752-81F7F9068595}" type="VALUE">
                      <a:rPr lang="en-US" sz="1200" b="1" i="0" u="none" strike="noStrike" kern="1200" baseline="0">
                        <a:solidFill>
                          <a:srgbClr val="3F455B"/>
                        </a:solidFill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rPr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6-DB97-4E46-9636-8D7874E0C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3F455B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9"/>
              <c:pt idx="0">
                <c:v>44834</c:v>
              </c:pt>
              <c:pt idx="1">
                <c:v>44926</c:v>
              </c:pt>
              <c:pt idx="2">
                <c:v>45016</c:v>
              </c:pt>
              <c:pt idx="3">
                <c:v>45107</c:v>
              </c:pt>
              <c:pt idx="4">
                <c:v>45199</c:v>
              </c:pt>
              <c:pt idx="5">
                <c:v>45291</c:v>
              </c:pt>
              <c:pt idx="6">
                <c:v>45382</c:v>
              </c:pt>
              <c:pt idx="7">
                <c:v>45473</c:v>
              </c:pt>
              <c:pt idx="8">
                <c:v>45565</c:v>
              </c:pt>
            </c:numLit>
          </c:cat>
          <c:val>
            <c:numRef>
              <c:f>'Diagrama 5'!$D$7:$L$7</c:f>
              <c:numCache>
                <c:formatCode>#,##0.0</c:formatCode>
                <c:ptCount val="9"/>
                <c:pt idx="0">
                  <c:v>36.909545390522133</c:v>
                </c:pt>
                <c:pt idx="1">
                  <c:v>36.924599867717042</c:v>
                </c:pt>
                <c:pt idx="2">
                  <c:v>38.936999660803878</c:v>
                </c:pt>
                <c:pt idx="3">
                  <c:v>41.946479525327526</c:v>
                </c:pt>
                <c:pt idx="4">
                  <c:v>40.652499292102661</c:v>
                </c:pt>
                <c:pt idx="5">
                  <c:v>40.798300179129676</c:v>
                </c:pt>
                <c:pt idx="6">
                  <c:v>40.111803925430387</c:v>
                </c:pt>
                <c:pt idx="7">
                  <c:v>41.500089547444631</c:v>
                </c:pt>
                <c:pt idx="8">
                  <c:v>43.85204889577961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B97-4E46-9636-8D7874E0C225}"/>
            </c:ext>
          </c:extLst>
        </c:ser>
        <c:ser>
          <c:idx val="4"/>
          <c:order val="4"/>
          <c:tx>
            <c:strRef>
              <c:f>'Diagrama 5'!$B$8:$C$8</c:f>
              <c:strCache>
                <c:ptCount val="2"/>
                <c:pt idx="0">
                  <c:v>Gospodăriile populației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9.3291383184077565E-5"/>
                  <c:y val="6.250350445766985E-3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000000">
                          <a:lumMod val="85000"/>
                          <a:lumOff val="15000"/>
                        </a:srgb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B97-4E46-9636-8D7874E0C225}"/>
                </c:ext>
              </c:extLst>
            </c:dLbl>
            <c:dLbl>
              <c:idx val="7"/>
              <c:layout>
                <c:manualLayout>
                  <c:x val="-1.153842910710332E-16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4B-4C66-A8C4-0841E4BF3263}"/>
                </c:ext>
              </c:extLst>
            </c:dLbl>
            <c:dLbl>
              <c:idx val="8"/>
              <c:layout>
                <c:manualLayout>
                  <c:x val="-1.153842910710332E-16"/>
                  <c:y val="2.9741831609807674E-3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rgbClr val="000000">
                          <a:lumMod val="85000"/>
                          <a:lumOff val="15000"/>
                        </a:srgb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B97-4E46-9636-8D7874E0C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rgbClr val="000000">
                        <a:lumMod val="85000"/>
                        <a:lumOff val="15000"/>
                      </a:srgb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9"/>
              <c:pt idx="0">
                <c:v>44834</c:v>
              </c:pt>
              <c:pt idx="1">
                <c:v>44926</c:v>
              </c:pt>
              <c:pt idx="2">
                <c:v>45016</c:v>
              </c:pt>
              <c:pt idx="3">
                <c:v>45107</c:v>
              </c:pt>
              <c:pt idx="4">
                <c:v>45199</c:v>
              </c:pt>
              <c:pt idx="5">
                <c:v>45291</c:v>
              </c:pt>
              <c:pt idx="6">
                <c:v>45382</c:v>
              </c:pt>
              <c:pt idx="7">
                <c:v>45473</c:v>
              </c:pt>
              <c:pt idx="8">
                <c:v>45565</c:v>
              </c:pt>
            </c:numLit>
          </c:cat>
          <c:val>
            <c:numRef>
              <c:f>'Diagrama 5'!$D$8:$L$8</c:f>
              <c:numCache>
                <c:formatCode>#,##0.0</c:formatCode>
                <c:ptCount val="9"/>
                <c:pt idx="0">
                  <c:v>14.554905633227804</c:v>
                </c:pt>
                <c:pt idx="1">
                  <c:v>15.087079135802028</c:v>
                </c:pt>
                <c:pt idx="2">
                  <c:v>15.613740538826287</c:v>
                </c:pt>
                <c:pt idx="3">
                  <c:v>16.460984565061125</c:v>
                </c:pt>
                <c:pt idx="4">
                  <c:v>17.454459445485277</c:v>
                </c:pt>
                <c:pt idx="5">
                  <c:v>18.277811318833969</c:v>
                </c:pt>
                <c:pt idx="6">
                  <c:v>18.937334241178302</c:v>
                </c:pt>
                <c:pt idx="7">
                  <c:v>19.135986311078842</c:v>
                </c:pt>
                <c:pt idx="8">
                  <c:v>19.558846081951909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B97-4E46-9636-8D7874E0C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overlap val="100"/>
        <c:axId val="1369659807"/>
        <c:axId val="1369654815"/>
      </c:barChart>
      <c:lineChart>
        <c:grouping val="standard"/>
        <c:varyColors val="0"/>
        <c:ser>
          <c:idx val="0"/>
          <c:order val="0"/>
          <c:tx>
            <c:strRef>
              <c:f>'Diagrama 5'!$B$4:$C$4</c:f>
              <c:strCache>
                <c:ptCount val="2"/>
                <c:pt idx="0">
                  <c:v>Total economia națională</c:v>
                </c:pt>
              </c:strCache>
            </c:strRef>
          </c:tx>
          <c:spPr>
            <a:ln w="158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D3C6A2">
                  <a:alpha val="89804"/>
                </a:srgbClr>
              </a:solidFill>
              <a:ln w="9525">
                <a:solidFill>
                  <a:srgbClr val="D3C6A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3.8133198113297864E-2"/>
                  <c:y val="-3.93119518596760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000000">
                          <a:lumMod val="85000"/>
                          <a:lumOff val="15000"/>
                        </a:srgb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o-MD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97-4E46-9636-8D7874E0C225}"/>
                </c:ext>
              </c:extLst>
            </c:dLbl>
            <c:dLbl>
              <c:idx val="7"/>
              <c:layout>
                <c:manualLayout>
                  <c:x val="-3.4615687200062938E-2"/>
                  <c:y val="-4.74737199050525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000000">
                          <a:lumMod val="85000"/>
                          <a:lumOff val="15000"/>
                        </a:srgbClr>
                      </a:solidFill>
                      <a:latin typeface="PermianSansTypeface" panose="02000000000000000000" pitchFamily="50" charset="0"/>
                      <a:ea typeface="+mn-ea"/>
                      <a:cs typeface="+mn-cs"/>
                    </a:defRPr>
                  </a:pPr>
                  <a:endParaRPr lang="ro-MD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4B-4C66-A8C4-0841E4BF3263}"/>
                </c:ext>
              </c:extLst>
            </c:dLbl>
            <c:dLbl>
              <c:idx val="8"/>
              <c:layout>
                <c:manualLayout>
                  <c:x val="-3.8309621989839483E-2"/>
                  <c:y val="-3.9311951859676078E-2"/>
                </c:manualLayout>
              </c:layout>
              <c:tx>
                <c:rich>
                  <a:bodyPr/>
                  <a:lstStyle/>
                  <a:p>
                    <a:fld id="{F9036901-C669-408D-B271-24B519540D1D}" type="VALUE">
                      <a:rPr lang="en-US" sz="1200" b="1" i="0" u="none" strike="noStrike" kern="1200" baseline="0">
                        <a:solidFill>
                          <a:srgbClr val="000000">
                            <a:lumMod val="85000"/>
                            <a:lumOff val="15000"/>
                          </a:srgbClr>
                        </a:solidFill>
                        <a:latin typeface="PermianSansTypeface" panose="02000000000000000000" pitchFamily="50" charset="0"/>
                        <a:ea typeface="+mn-ea"/>
                        <a:cs typeface="+mn-cs"/>
                      </a:rPr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4-DB97-4E46-9636-8D7874E0C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'Diagrama 5'!$D$2:$L$3</c:f>
              <c:strCache>
                <c:ptCount val="9"/>
                <c:pt idx="0">
                  <c:v>31 mart.
2024</c:v>
                </c:pt>
                <c:pt idx="1">
                  <c:v>30 iun.
2024</c:v>
                </c:pt>
                <c:pt idx="2">
                  <c:v>30 sept.
2024</c:v>
                </c:pt>
                <c:pt idx="3">
                  <c:v>31 dec.
2024</c:v>
                </c:pt>
                <c:pt idx="4">
                  <c:v>31 mart.
2025</c:v>
                </c:pt>
                <c:pt idx="5">
                  <c:v>30 iun.
2025</c:v>
                </c:pt>
                <c:pt idx="6">
                  <c:v>30 sept.
2025</c:v>
                </c:pt>
                <c:pt idx="7">
                  <c:v>31 dec.
2025</c:v>
                </c:pt>
                <c:pt idx="8">
                  <c:v>31 mart.
2026</c:v>
                </c:pt>
              </c:strCache>
            </c:strRef>
          </c:cat>
          <c:val>
            <c:numRef>
              <c:f>'Diagrama 5'!$D$4:$L$4</c:f>
              <c:numCache>
                <c:formatCode>#,##0.0</c:formatCode>
                <c:ptCount val="9"/>
                <c:pt idx="0">
                  <c:v>188.59366899407959</c:v>
                </c:pt>
                <c:pt idx="1">
                  <c:v>190.12439292377081</c:v>
                </c:pt>
                <c:pt idx="2">
                  <c:v>190.72698992113376</c:v>
                </c:pt>
                <c:pt idx="3">
                  <c:v>195.56860582176662</c:v>
                </c:pt>
                <c:pt idx="4">
                  <c:v>193.76897787170802</c:v>
                </c:pt>
                <c:pt idx="5">
                  <c:v>194.57095606564704</c:v>
                </c:pt>
                <c:pt idx="6">
                  <c:v>193.13340864610325</c:v>
                </c:pt>
                <c:pt idx="7">
                  <c:v>196.1637147702514</c:v>
                </c:pt>
                <c:pt idx="8">
                  <c:v>202.06374967230371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B97-4E46-9636-8D7874E0C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9659807"/>
        <c:axId val="1369654815"/>
      </c:lineChart>
      <c:catAx>
        <c:axId val="1369659807"/>
        <c:scaling>
          <c:orientation val="minMax"/>
        </c:scaling>
        <c:delete val="0"/>
        <c:axPos val="b"/>
        <c:numFmt formatCode="mmm/\'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PermianSansTypeface" panose="02000000000000000000" pitchFamily="50" charset="0"/>
                <a:ea typeface="+mn-ea"/>
                <a:cs typeface="+mn-cs"/>
              </a:defRPr>
            </a:pPr>
            <a:endParaRPr lang="ro-MD"/>
          </a:p>
        </c:txPr>
        <c:crossAx val="1369654815"/>
        <c:crosses val="autoZero"/>
        <c:auto val="0"/>
        <c:lblAlgn val="ctr"/>
        <c:lblOffset val="100"/>
        <c:tickLblSkip val="1"/>
        <c:noMultiLvlLbl val="0"/>
      </c:catAx>
      <c:valAx>
        <c:axId val="1369654815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ermianSansTypeface" panose="02000000000000000000" pitchFamily="50" charset="0"/>
                <a:ea typeface="+mn-ea"/>
                <a:cs typeface="+mn-cs"/>
              </a:defRPr>
            </a:pPr>
            <a:endParaRPr lang="ro-MD"/>
          </a:p>
        </c:txPr>
        <c:crossAx val="1369659807"/>
        <c:crosses val="autoZero"/>
        <c:crossBetween val="between"/>
        <c:majorUnit val="8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68878279838622"/>
          <c:w val="1"/>
          <c:h val="0.154311217201613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ermianSansTypeface" panose="02000000000000000000" pitchFamily="50" charset="0"/>
              <a:ea typeface="+mn-ea"/>
              <a:cs typeface="+mn-cs"/>
            </a:defRPr>
          </a:pPr>
          <a:endParaRPr lang="ro-MD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PermianSansTypeface" panose="02000000000000000000" pitchFamily="50" charset="0"/>
        </a:defRPr>
      </a:pPr>
      <a:endParaRPr lang="ro-MD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34263227866294"/>
          <c:y val="2.4657108654517887E-3"/>
          <c:w val="0.79846751217166556"/>
          <c:h val="0.72525350415114198"/>
        </c:manualLayout>
      </c:layout>
      <c:barChart>
        <c:barDir val="bar"/>
        <c:grouping val="percentStacked"/>
        <c:varyColors val="0"/>
        <c:ser>
          <c:idx val="0"/>
          <c:order val="0"/>
          <c:tx>
            <c:v>Împrumuturi</c:v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BFE-4C2A-B6D9-DC786A87DC85}"/>
              </c:ext>
            </c:extLst>
          </c:dPt>
          <c:dPt>
            <c:idx val="1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E-4C2A-B6D9-DC786A87DC85}"/>
              </c:ext>
            </c:extLst>
          </c:dPt>
          <c:dPt>
            <c:idx val="2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BFE-4C2A-B6D9-DC786A87DC85}"/>
              </c:ext>
            </c:extLst>
          </c:dPt>
          <c:dPt>
            <c:idx val="3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FE-4C2A-B6D9-DC786A87DC85}"/>
              </c:ext>
            </c:extLst>
          </c:dPt>
          <c:dLbls>
            <c:spPr>
              <a:solidFill>
                <a:schemeClr val="bg1">
                  <a:alpha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'Diagrama 6'!$A$6:$A$9</c:f>
              <c:strCache>
                <c:ptCount val="4"/>
                <c:pt idx="0">
                  <c:v>SCN</c:v>
                </c:pt>
                <c:pt idx="1">
                  <c:v>SF</c:v>
                </c:pt>
                <c:pt idx="2">
                  <c:v>AP</c:v>
                </c:pt>
                <c:pt idx="3">
                  <c:v>GP</c:v>
                </c:pt>
              </c:strCache>
            </c:strRef>
          </c:cat>
          <c:val>
            <c:numRef>
              <c:f>'Diagrama 6'!$D$6:$D$9</c:f>
              <c:numCache>
                <c:formatCode>0.0%</c:formatCode>
                <c:ptCount val="4"/>
                <c:pt idx="0">
                  <c:v>0.59760108543303736</c:v>
                </c:pt>
                <c:pt idx="1">
                  <c:v>0.10503015292350648</c:v>
                </c:pt>
                <c:pt idx="2">
                  <c:v>0.52190075468170849</c:v>
                </c:pt>
                <c:pt idx="3">
                  <c:v>0.94621272576160054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B4-4CF9-91E6-282886C5A059}"/>
            </c:ext>
          </c:extLst>
        </c:ser>
        <c:ser>
          <c:idx val="1"/>
          <c:order val="1"/>
          <c:tx>
            <c:v>Numerar și depozite</c:v>
          </c:tx>
          <c:spPr>
            <a:solidFill>
              <a:srgbClr val="3F455B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4-4CF9-91E6-282886C5A05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B4-4CF9-91E6-282886C5A05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B4-4CF9-91E6-282886C5A059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PermianSerifTypeface" panose="02000000000000000000" pitchFamily="50" charset="0"/>
                    <a:ea typeface="+mn-ea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'Diagrama 6'!$A$6:$A$9</c:f>
              <c:strCache>
                <c:ptCount val="4"/>
                <c:pt idx="0">
                  <c:v>SCN</c:v>
                </c:pt>
                <c:pt idx="1">
                  <c:v>SF</c:v>
                </c:pt>
                <c:pt idx="2">
                  <c:v>AP</c:v>
                </c:pt>
                <c:pt idx="3">
                  <c:v>GP</c:v>
                </c:pt>
              </c:strCache>
            </c:strRef>
          </c:cat>
          <c:val>
            <c:numRef>
              <c:f>'Diagrama 6'!$E$6:$E$9</c:f>
              <c:numCache>
                <c:formatCode>0.0%</c:formatCode>
                <c:ptCount val="4"/>
                <c:pt idx="0">
                  <c:v>0</c:v>
                </c:pt>
                <c:pt idx="1">
                  <c:v>0.84188024816997842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3B4-4CF9-91E6-282886C5A059}"/>
            </c:ext>
          </c:extLst>
        </c:ser>
        <c:ser>
          <c:idx val="2"/>
          <c:order val="2"/>
          <c:tx>
            <c:v>Titluri de natura datoriei</c:v>
          </c:tx>
          <c:spPr>
            <a:solidFill>
              <a:srgbClr val="8497B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4.0743573423127465E-3"/>
                  <c:y val="-3.3437610801208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B4-4CF9-91E6-282886C5A05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B4-4CF9-91E6-282886C5A059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'Diagrama 6'!$A$6:$A$9</c:f>
              <c:strCache>
                <c:ptCount val="4"/>
                <c:pt idx="0">
                  <c:v>SCN</c:v>
                </c:pt>
                <c:pt idx="1">
                  <c:v>SF</c:v>
                </c:pt>
                <c:pt idx="2">
                  <c:v>AP</c:v>
                </c:pt>
                <c:pt idx="3">
                  <c:v>GP</c:v>
                </c:pt>
              </c:strCache>
            </c:strRef>
          </c:cat>
          <c:val>
            <c:numRef>
              <c:f>'Diagrama 6'!$F$6:$F$9</c:f>
              <c:numCache>
                <c:formatCode>0.0%</c:formatCode>
                <c:ptCount val="4"/>
                <c:pt idx="0">
                  <c:v>5.0712347593245048E-2</c:v>
                </c:pt>
                <c:pt idx="1">
                  <c:v>2.188733384395198E-2</c:v>
                </c:pt>
                <c:pt idx="2">
                  <c:v>0.35634571479348093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3B4-4CF9-91E6-282886C5A059}"/>
            </c:ext>
          </c:extLst>
        </c:ser>
        <c:ser>
          <c:idx val="3"/>
          <c:order val="3"/>
          <c:tx>
            <c:v>Alte conturi de plătit</c:v>
          </c:tx>
          <c:spPr>
            <a:solidFill>
              <a:srgbClr val="FDCD9F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222307202693824E-2"/>
                  <c:y val="3.3437830209543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E9-41C8-A463-F45F83FD1B5C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M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'Diagrama 6'!$A$6:$A$9</c:f>
              <c:strCache>
                <c:ptCount val="4"/>
                <c:pt idx="0">
                  <c:v>SCN</c:v>
                </c:pt>
                <c:pt idx="1">
                  <c:v>SF</c:v>
                </c:pt>
                <c:pt idx="2">
                  <c:v>AP</c:v>
                </c:pt>
                <c:pt idx="3">
                  <c:v>GP</c:v>
                </c:pt>
              </c:strCache>
            </c:strRef>
          </c:cat>
          <c:val>
            <c:numRef>
              <c:f>'Diagrama 6'!$G$6:$G$9</c:f>
              <c:numCache>
                <c:formatCode>0.0%</c:formatCode>
                <c:ptCount val="4"/>
                <c:pt idx="0">
                  <c:v>0.35168656697371753</c:v>
                </c:pt>
                <c:pt idx="1">
                  <c:v>3.1202265062563069E-2</c:v>
                </c:pt>
                <c:pt idx="2">
                  <c:v>0.12175353052481064</c:v>
                </c:pt>
                <c:pt idx="3">
                  <c:v>5.3787274238399449E-2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3B4-4CF9-91E6-282886C5A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271572176"/>
        <c:axId val="1271577936"/>
      </c:barChart>
      <c:catAx>
        <c:axId val="1271572176"/>
        <c:scaling>
          <c:orientation val="maxMin"/>
        </c:scaling>
        <c:delete val="0"/>
        <c:axPos val="r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1271577936"/>
        <c:crosses val="max"/>
        <c:auto val="1"/>
        <c:lblAlgn val="ctr"/>
        <c:lblOffset val="100"/>
        <c:noMultiLvlLbl val="0"/>
      </c:catAx>
      <c:valAx>
        <c:axId val="1271577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40749B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1271572176"/>
        <c:crosses val="max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</c:legendEntry>
      <c:layout>
        <c:manualLayout>
          <c:xMode val="edge"/>
          <c:yMode val="edge"/>
          <c:x val="0.18562208731542149"/>
          <c:y val="0.83993956737349151"/>
          <c:w val="0.75614097370776623"/>
          <c:h val="0.151548200944407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ermianSerifTypeface" panose="02000000000000000000" pitchFamily="50" charset="0"/>
              <a:ea typeface="+mn-ea"/>
              <a:cs typeface="+mn-cs"/>
            </a:defRPr>
          </a:pPr>
          <a:endParaRPr lang="ro-MD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PermianSerifTypeface" panose="02000000000000000000" pitchFamily="50" charset="0"/>
        </a:defRPr>
      </a:pPr>
      <a:endParaRPr lang="ro-MD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_xlchart.v1.0</cx:f>
      </cx:strDim>
      <cx:numDim type="val">
        <cx:f dir="row">_xlchart.v1.1</cx:f>
      </cx:numDim>
    </cx:data>
  </cx:chartData>
  <cx:chart>
    <cx:plotArea>
      <cx:plotAreaRegion>
        <cx:series layoutId="waterfall" uniqueId="{9F284CBA-C9A7-451B-B306-E87A1A244229}">
          <cx:spPr>
            <a:blipFill>
              <a:blip r:embed="rId1">
                <a:alphaModFix amt="80000"/>
              </a:blip>
              <a:stretch>
                <a:fillRect/>
              </a:stretch>
            </a:blipFill>
          </cx:spPr>
          <cx:dataPt idx="1">
            <cx:spPr>
              <a:blipFill>
                <a:blip r:embed="rId2">
                  <a:alphaModFix amt="80000"/>
                </a:blip>
                <a:stretch>
                  <a:fillRect/>
                </a:stretch>
              </a:blipFill>
            </cx:spPr>
          </cx:dataPt>
          <cx:dataPt idx="2">
            <cx:spPr>
              <a:blipFill>
                <a:blip r:embed="rId3">
                  <a:alphaModFix amt="80000"/>
                  <a:extLst>
                    <a:ext uri="{96DAC541-7B7A-43D3-8B79-37D633B846F1}">
                      <asvg:svgBlip xmlns:asvg="http://schemas.microsoft.com/office/drawing/2016/SVG/main" r:embed="rId4"/>
                    </a:ext>
                  </a:extLst>
                </a:blip>
                <a:stretch>
                  <a:fillRect/>
                </a:stretch>
              </a:blipFill>
            </cx:spPr>
          </cx:dataPt>
          <cx:dataPt idx="3">
            <cx:spPr>
              <a:solidFill>
                <a:srgbClr val="C00000"/>
              </a:solidFill>
            </cx:spPr>
          </cx:dataPt>
          <cx:dataPt idx="4">
            <cx:spPr>
              <a:effectLst>
                <a:softEdge rad="12700"/>
              </a:effectLst>
            </cx:spPr>
          </cx:dataPt>
          <cx:dataPt idx="6">
            <cx:spPr>
              <a:blipFill dpi="0" rotWithShape="1">
                <a:blip r:embed="rId5">
                  <a:alphaModFix amt="71000"/>
                  <a:extLst>
                    <a:ext uri="{96DAC541-7B7A-43D3-8B79-37D633B846F1}">
                      <asvg:svgBlip xmlns:asvg="http://schemas.microsoft.com/office/drawing/2016/SVG/main" r:embed="rId6"/>
                    </a:ext>
                  </a:extLst>
                </a:blip>
                <a:srcRect/>
                <a:stretch>
                  <a:fillRect/>
                </a:stretch>
              </a:blipFill>
            </cx:spPr>
          </cx:dataPt>
          <cx:dataId val="0"/>
          <cx:layoutPr>
            <cx:visibility connectorLines="1"/>
            <cx:subtotals>
              <cx:idx val="6"/>
              <cx:idx val="7"/>
            </cx:subtotals>
          </cx:layoutPr>
        </cx:series>
      </cx:plotAreaRegion>
      <cx:axis id="0" hidden="1">
        <cx:catScaling gapWidth="0.5"/>
        <cx:tickLabels/>
        <cx:spPr>
          <a:ln>
            <a:solidFill>
              <a:schemeClr val="bg1">
                <a:lumMod val="85000"/>
              </a:schemeClr>
            </a:solidFill>
            <a:prstDash val="sysDash"/>
          </a:ln>
        </cx:spPr>
      </cx:axis>
      <cx:axis id="1">
        <cx:valScaling max="12" min="-32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defRPr>
            </a:pPr>
            <a:endParaRPr lang="en-US" sz="1000" b="0" i="0" u="none" strike="noStrike" baseline="0">
              <a:solidFill>
                <a:prstClr val="black">
                  <a:lumMod val="65000"/>
                  <a:lumOff val="35000"/>
                </a:prstClr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cx:txPr>
      </cx:axis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arget="../charts/chartEx1.xml" Type="http://schemas.microsoft.com/office/2014/relationships/chartEx"/><Relationship Id="rId2" Target="../charts/chart1.xml" Type="http://schemas.openxmlformats.org/officeDocument/2006/relationships/chart"/></Relationships>
</file>

<file path=xl/drawings/_rels/drawing2.xml.rels><?xml version="1.0" encoding="UTF-8" standalone="yes"?><Relationships xmlns="http://schemas.openxmlformats.org/package/2006/relationships"><Relationship Id="rId1" Target="../charts/chart2.xml" Type="http://schemas.openxmlformats.org/officeDocument/2006/relationships/chart"/></Relationships>
</file>

<file path=xl/drawings/_rels/drawing4.xml.rels><?xml version="1.0" encoding="UTF-8" standalone="yes"?><Relationships xmlns="http://schemas.openxmlformats.org/package/2006/relationships"><Relationship Id="rId1" Target="../charts/chart3.xml" Type="http://schemas.openxmlformats.org/officeDocument/2006/relationships/chart"/><Relationship Id="rId2" Target="../charts/chart4.xml" Type="http://schemas.openxmlformats.org/officeDocument/2006/relationships/chart"/><Relationship Id="rId3" Target="../charts/chart5.xml" Type="http://schemas.openxmlformats.org/officeDocument/2006/relationships/chart"/><Relationship Id="rId4" Target="../charts/chart6.xml" Type="http://schemas.openxmlformats.org/officeDocument/2006/relationships/chart"/></Relationships>
</file>

<file path=xl/drawings/_rels/drawing5.xml.rels><?xml version="1.0" encoding="UTF-8" standalone="yes"?><Relationships xmlns="http://schemas.openxmlformats.org/package/2006/relationships"><Relationship Id="rId1" Target="../charts/chart7.xml" Type="http://schemas.openxmlformats.org/officeDocument/2006/relationships/chart"/></Relationships>
</file>

<file path=xl/drawings/_rels/drawing6.xml.rels><?xml version="1.0" encoding="UTF-8" standalone="yes"?><Relationships xmlns="http://schemas.openxmlformats.org/package/2006/relationships"><Relationship Id="rId1" Target="../charts/chart8.xml" Type="http://schemas.openxmlformats.org/officeDocument/2006/relationships/chart"/></Relationships>
</file>

<file path=xl/drawings/_rels/drawing7.xml.rels><?xml version="1.0" encoding="UTF-8" standalone="yes"?><Relationships xmlns="http://schemas.openxmlformats.org/package/2006/relationships"><Relationship Id="rId1" Target="../charts/chart9.xml" Type="http://schemas.openxmlformats.org/officeDocument/2006/relationships/chart"/><Relationship Id="rId2" Target="../charts/chart10.xml" Type="http://schemas.openxmlformats.org/officeDocument/2006/relationships/char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577217</xdr:colOff>
      <xdr:row>17</xdr:row>
      <xdr:rowOff>142875</xdr:rowOff>
    </xdr:from>
    <xdr:to>
      <xdr:col>7</xdr:col>
      <xdr:colOff>898567</xdr:colOff>
      <xdr:row>45</xdr:row>
      <xdr:rowOff>77197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3CDBCE1-8AE7-4C5A-8EE3-4970873D5882}"/>
            </a:ext>
          </a:extLst>
        </xdr:cNvPr>
        <xdr:cNvGrpSpPr/>
      </xdr:nvGrpSpPr>
      <xdr:grpSpPr>
        <a:xfrm>
          <a:off x="577217" y="4349115"/>
          <a:ext cx="9175790" cy="5253082"/>
          <a:chOff x="2184462" y="4657725"/>
          <a:chExt cx="9712921" cy="5327195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3" name="Chart 2">
                <a:extLst>
                  <a:ext uri="{FF2B5EF4-FFF2-40B4-BE49-F238E27FC236}">
                    <a16:creationId xmlns:a16="http://schemas.microsoft.com/office/drawing/2014/main" id="{96555E54-65D3-BBCA-FE1E-E30EA13A9459}"/>
                  </a:ext>
                </a:extLst>
              </xdr:cNvPr>
              <xdr:cNvGraphicFramePr/>
            </xdr:nvGraphicFramePr>
            <xdr:xfrm>
              <a:off x="3057038" y="7835132"/>
              <a:ext cx="8541307" cy="2008415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1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3057038" y="7835132"/>
                <a:ext cx="8541307" cy="2008415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ro-RO" sz="1100"/>
                  <a:t>This chart isn't available in your version of Excel.
Editing this shape or saving this workbook into a different file format will permanently break the chart.</a:t>
                </a:r>
              </a:p>
            </xdr:txBody>
          </xdr:sp>
        </mc:Fallback>
      </mc:AlternateContent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274757A-32E6-A9B8-A671-E31F8A674795}"/>
              </a:ext>
            </a:extLst>
          </xdr:cNvPr>
          <xdr:cNvGrpSpPr/>
        </xdr:nvGrpSpPr>
        <xdr:grpSpPr>
          <a:xfrm>
            <a:off x="2184462" y="4657725"/>
            <a:ext cx="9712921" cy="5327195"/>
            <a:chOff x="1015182" y="11021785"/>
            <a:chExt cx="9584778" cy="5327195"/>
          </a:xfrm>
        </xdr:grpSpPr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19E65213-485F-7875-63F8-4D5CAA361846}"/>
                </a:ext>
              </a:extLst>
            </xdr:cNvPr>
            <xdr:cNvGraphicFramePr>
              <a:graphicFrameLocks/>
            </xdr:cNvGraphicFramePr>
          </xdr:nvGraphicFramePr>
          <xdr:xfrm>
            <a:off x="1401431" y="11021785"/>
            <a:ext cx="9198529" cy="425903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6" name="TextBox 47">
              <a:extLst>
                <a:ext uri="{FF2B5EF4-FFF2-40B4-BE49-F238E27FC236}">
                  <a16:creationId xmlns:a16="http://schemas.microsoft.com/office/drawing/2014/main" id="{B5DB9B43-55FD-5437-80AC-CE8E2F5EB900}"/>
                </a:ext>
              </a:extLst>
            </xdr:cNvPr>
            <xdr:cNvSpPr txBox="1"/>
          </xdr:nvSpPr>
          <xdr:spPr>
            <a:xfrm rot="16200000">
              <a:off x="178340" y="14437179"/>
              <a:ext cx="2748643" cy="10749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700" b="1">
                  <a:solidFill>
                    <a:schemeClr val="bg2">
                      <a:lumMod val="25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</a:rPr>
                <a:t>Contribu</a:t>
              </a:r>
              <a:r>
                <a:rPr lang="ro-MD" sz="1700" b="1">
                  <a:solidFill>
                    <a:schemeClr val="bg2">
                      <a:lumMod val="25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</a:rPr>
                <a:t>ția</a:t>
              </a:r>
              <a:r>
                <a:rPr lang="ro-MD" sz="1700" b="1" baseline="0">
                  <a:solidFill>
                    <a:schemeClr val="bg2">
                      <a:lumMod val="25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</a:rPr>
                <a:t> sectoarelor</a:t>
              </a:r>
              <a:br>
                <a:rPr lang="ro-MD" sz="1700" b="1" baseline="0">
                  <a:solidFill>
                    <a:schemeClr val="bg2">
                      <a:lumMod val="25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</a:rPr>
              </a:br>
              <a:r>
                <a:rPr lang="ro-MD" sz="1700" b="1" baseline="0">
                  <a:solidFill>
                    <a:schemeClr val="bg2">
                      <a:lumMod val="25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</a:rPr>
                <a:t>la modificarea VFN</a:t>
              </a:r>
              <a:endParaRPr lang="ro-MD" sz="1700" b="1">
                <a:solidFill>
                  <a:schemeClr val="bg2">
                    <a:lumMod val="2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endParaRPr>
            </a:p>
          </xdr:txBody>
        </xdr:sp>
        <xdr:sp macro="" textlink="">
          <xdr:nvSpPr>
            <xdr:cNvPr id="7" name="TextBox 52">
              <a:extLst>
                <a:ext uri="{FF2B5EF4-FFF2-40B4-BE49-F238E27FC236}">
                  <a16:creationId xmlns:a16="http://schemas.microsoft.com/office/drawing/2014/main" id="{62B685B4-D457-3709-24FD-0C36C34374A7}"/>
                </a:ext>
              </a:extLst>
            </xdr:cNvPr>
            <xdr:cNvSpPr txBox="1"/>
          </xdr:nvSpPr>
          <xdr:spPr>
            <a:xfrm>
              <a:off x="3456050" y="15076708"/>
              <a:ext cx="1250670" cy="33319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ro-MD" sz="1400" b="1">
                  <a:solidFill>
                    <a:srgbClr val="C0000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▼ </a:t>
              </a:r>
              <a:r>
                <a:rPr lang="en-US" sz="1400" b="1">
                  <a:solidFill>
                    <a:srgbClr val="C0000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3</a:t>
              </a:r>
              <a:r>
                <a:rPr lang="ru-RU" sz="1400" b="1">
                  <a:solidFill>
                    <a:srgbClr val="C0000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,</a:t>
              </a:r>
              <a:r>
                <a:rPr lang="en-US" sz="1400" b="1">
                  <a:solidFill>
                    <a:srgbClr val="C0000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4 p.p.</a:t>
              </a:r>
              <a:endParaRPr lang="ro-MD" sz="1400">
                <a:solidFill>
                  <a:srgbClr val="C00000"/>
                </a:solidFill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  <a:latin typeface="Roboto" panose="02000000000000000000" pitchFamily="2" charset="0"/>
                <a:ea typeface="Roboto" panose="02000000000000000000" pitchFamily="2" charset="0"/>
              </a:endParaRPr>
            </a:p>
          </xdr:txBody>
        </xdr:sp>
        <xdr:sp macro="" textlink="">
          <xdr:nvSpPr>
            <xdr:cNvPr id="8" name="TextBox 50">
              <a:extLst>
                <a:ext uri="{FF2B5EF4-FFF2-40B4-BE49-F238E27FC236}">
                  <a16:creationId xmlns:a16="http://schemas.microsoft.com/office/drawing/2014/main" id="{C06BA23F-5744-AF62-A312-569C15025408}"/>
                </a:ext>
              </a:extLst>
            </xdr:cNvPr>
            <xdr:cNvSpPr txBox="1"/>
          </xdr:nvSpPr>
          <xdr:spPr>
            <a:xfrm>
              <a:off x="5790261" y="15063227"/>
              <a:ext cx="1109084" cy="28749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ro-MD" sz="1400" b="1" kern="1200">
                  <a:solidFill>
                    <a:srgbClr val="C00000"/>
                  </a:solidFill>
                  <a:effectLst>
                    <a:outerShdw blurRad="50800" dist="38100" dir="2700000" algn="tl" rotWithShape="0">
                      <a:srgbClr val="000000">
                        <a:alpha val="40000"/>
                      </a:srgb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▼</a:t>
              </a:r>
              <a:r>
                <a:rPr lang="en-US" sz="1400" b="1" kern="1200">
                  <a:solidFill>
                    <a:srgbClr val="C00000"/>
                  </a:solidFill>
                  <a:effectLst>
                    <a:outerShdw blurRad="50800" dist="38100" dir="2700000" algn="tl" rotWithShape="0">
                      <a:srgbClr val="000000">
                        <a:alpha val="40000"/>
                      </a:srgb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 </a:t>
              </a:r>
              <a:r>
                <a:rPr lang="ro-MD" sz="1400" b="1" kern="1200">
                  <a:solidFill>
                    <a:srgbClr val="C00000"/>
                  </a:solidFill>
                  <a:effectLst>
                    <a:outerShdw blurRad="50800" dist="38100" dir="2700000" algn="tl" rotWithShape="0">
                      <a:srgbClr val="000000">
                        <a:alpha val="40000"/>
                      </a:srgb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0,</a:t>
              </a:r>
              <a:r>
                <a:rPr lang="en-US" sz="1400" b="1" kern="1200">
                  <a:solidFill>
                    <a:srgbClr val="C00000"/>
                  </a:solidFill>
                  <a:effectLst>
                    <a:outerShdw blurRad="50800" dist="38100" dir="2700000" algn="tl" rotWithShape="0">
                      <a:srgbClr val="000000">
                        <a:alpha val="40000"/>
                      </a:srgb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1 p.p.</a:t>
              </a:r>
              <a:endParaRPr lang="ro-RO" sz="1400">
                <a:solidFill>
                  <a:srgbClr val="C00000"/>
                </a:solidFill>
                <a:effectLst/>
                <a:latin typeface="Roboto" panose="02000000000000000000" pitchFamily="2" charset="0"/>
                <a:ea typeface="Roboto" panose="02000000000000000000" pitchFamily="2" charset="0"/>
              </a:endParaRPr>
            </a:p>
          </xdr:txBody>
        </xdr:sp>
        <xdr:cxnSp macro="">
          <xdr:nvCxnSpPr>
            <xdr:cNvPr id="9" name="Straight Connector 8">
              <a:extLst>
                <a:ext uri="{FF2B5EF4-FFF2-40B4-BE49-F238E27FC236}">
                  <a16:creationId xmlns:a16="http://schemas.microsoft.com/office/drawing/2014/main" id="{D70B61C6-612F-525B-BEF1-FA684251E5BD}"/>
                </a:ext>
              </a:extLst>
            </xdr:cNvPr>
            <xdr:cNvCxnSpPr/>
          </xdr:nvCxnSpPr>
          <xdr:spPr>
            <a:xfrm>
              <a:off x="2346430" y="14763830"/>
              <a:ext cx="7996499" cy="39055"/>
            </a:xfrm>
            <a:prstGeom prst="line">
              <a:avLst/>
            </a:prstGeom>
            <a:ln w="6350">
              <a:solidFill>
                <a:schemeClr val="bg1">
                  <a:lumMod val="85000"/>
                </a:schemeClr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" name="TextBox 51">
              <a:extLst>
                <a:ext uri="{FF2B5EF4-FFF2-40B4-BE49-F238E27FC236}">
                  <a16:creationId xmlns:a16="http://schemas.microsoft.com/office/drawing/2014/main" id="{D63B5487-1206-B16F-4398-C107B2E708AA}"/>
                </a:ext>
              </a:extLst>
            </xdr:cNvPr>
            <xdr:cNvSpPr txBox="1"/>
          </xdr:nvSpPr>
          <xdr:spPr>
            <a:xfrm>
              <a:off x="6848600" y="14980034"/>
              <a:ext cx="1141216" cy="33493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ro-MD" sz="1400" b="1">
                  <a:solidFill>
                    <a:srgbClr val="00600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▲</a:t>
              </a:r>
              <a:r>
                <a:rPr lang="en-US" sz="1400" b="1">
                  <a:solidFill>
                    <a:srgbClr val="00600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 </a:t>
              </a:r>
              <a:r>
                <a:rPr lang="ro-MD" sz="1400" b="1">
                  <a:solidFill>
                    <a:srgbClr val="00600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7,4</a:t>
              </a:r>
              <a:r>
                <a:rPr lang="en-US" sz="1400" b="1">
                  <a:solidFill>
                    <a:srgbClr val="00600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 p.p.</a:t>
              </a:r>
              <a:endParaRPr lang="ro-MD" sz="1400">
                <a:solidFill>
                  <a:srgbClr val="006000"/>
                </a:solidFill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  <a:latin typeface="Roboto" panose="02000000000000000000" pitchFamily="2" charset="0"/>
                <a:ea typeface="Roboto" panose="02000000000000000000" pitchFamily="2" charset="0"/>
              </a:endParaRPr>
            </a:p>
          </xdr:txBody>
        </xdr:sp>
        <xdr:sp macro="" textlink="">
          <xdr:nvSpPr>
            <xdr:cNvPr id="12" name="TextBox 51">
              <a:extLst>
                <a:ext uri="{FF2B5EF4-FFF2-40B4-BE49-F238E27FC236}">
                  <a16:creationId xmlns:a16="http://schemas.microsoft.com/office/drawing/2014/main" id="{A4CA0D8B-007D-03C6-4A89-8326B93BE417}"/>
                </a:ext>
              </a:extLst>
            </xdr:cNvPr>
            <xdr:cNvSpPr txBox="1"/>
          </xdr:nvSpPr>
          <xdr:spPr>
            <a:xfrm>
              <a:off x="4568457" y="15040874"/>
              <a:ext cx="1185355" cy="33493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ro-MD" sz="1400" b="1" kern="1200">
                  <a:solidFill>
                    <a:srgbClr val="C00000"/>
                  </a:solidFill>
                  <a:effectLst>
                    <a:outerShdw blurRad="50800" dist="38100" dir="2700000" algn="tl" rotWithShape="0">
                      <a:srgbClr val="000000">
                        <a:alpha val="40000"/>
                      </a:srgbClr>
                    </a:outerShdw>
                  </a:effectLst>
                  <a:latin typeface="+mn-lt"/>
                  <a:ea typeface="+mn-ea"/>
                  <a:cs typeface="+mn-cs"/>
                </a:rPr>
                <a:t>▼</a:t>
              </a:r>
              <a:r>
                <a:rPr lang="en-US" sz="1400" b="1">
                  <a:solidFill>
                    <a:srgbClr val="00600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 </a:t>
              </a:r>
              <a:r>
                <a:rPr lang="ro-MD" sz="1400" b="1">
                  <a:solidFill>
                    <a:srgbClr val="C0000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0,2</a:t>
              </a:r>
              <a:r>
                <a:rPr lang="en-US" sz="1400" b="1">
                  <a:solidFill>
                    <a:srgbClr val="C0000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Roboto" panose="02000000000000000000" pitchFamily="2" charset="0"/>
                  <a:ea typeface="Roboto" panose="02000000000000000000" pitchFamily="2" charset="0"/>
                  <a:cs typeface="+mn-cs"/>
                </a:rPr>
                <a:t> p.p.</a:t>
              </a:r>
              <a:endParaRPr lang="ro-MD" sz="1400">
                <a:solidFill>
                  <a:srgbClr val="C00000"/>
                </a:solidFill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  <a:latin typeface="Roboto" panose="02000000000000000000" pitchFamily="2" charset="0"/>
                <a:ea typeface="Roboto" panose="02000000000000000000" pitchFamily="2" charset="0"/>
              </a:endParaRPr>
            </a:p>
          </xdr:txBody>
        </xdr:sp>
      </xdr:grpSp>
    </xdr:grpSp>
    <xdr:clientData/>
  </xdr:twoCellAnchor>
  <xdr:twoCellAnchor>
    <xdr:from>
      <xdr:col>6</xdr:col>
      <xdr:colOff>664845</xdr:colOff>
      <xdr:row>37</xdr:row>
      <xdr:rowOff>109220</xdr:rowOff>
    </xdr:from>
    <xdr:to>
      <xdr:col>7</xdr:col>
      <xdr:colOff>646906</xdr:colOff>
      <xdr:row>39</xdr:row>
      <xdr:rowOff>83406</xdr:rowOff>
    </xdr:to>
    <xdr:sp macro="" textlink="">
      <xdr:nvSpPr>
        <xdr:cNvPr id="13" name="TextBox 52">
          <a:extLst>
            <a:ext uri="{FF2B5EF4-FFF2-40B4-BE49-F238E27FC236}">
              <a16:creationId xmlns:a16="http://schemas.microsoft.com/office/drawing/2014/main" id="{47B3B2D6-86B4-413C-AA1A-58D2083278B1}"/>
            </a:ext>
          </a:extLst>
        </xdr:cNvPr>
        <xdr:cNvSpPr txBox="1"/>
      </xdr:nvSpPr>
      <xdr:spPr>
        <a:xfrm>
          <a:off x="8307705" y="8171180"/>
          <a:ext cx="1193641" cy="339946"/>
        </a:xfrm>
        <a:prstGeom prst="rect">
          <a:avLst/>
        </a:prstGeom>
        <a:noFill/>
        <a:ln w="9525" cmpd="sng">
          <a:noFill/>
        </a:ln>
        <a:effectLst>
          <a:glow>
            <a:schemeClr val="accent3">
              <a:satMod val="175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ro-MD" sz="1400" b="1" kern="1200">
              <a:solidFill>
                <a:srgbClr val="BAA66E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▲</a:t>
          </a:r>
          <a:r>
            <a:rPr lang="ro-MD" sz="1400" b="1">
              <a:solidFill>
                <a:srgbClr val="BAA66E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</a:t>
          </a:r>
          <a:r>
            <a:rPr lang="ro-MD" sz="1400" b="1" kern="1200">
              <a:solidFill>
                <a:srgbClr val="BAA66E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3,8</a:t>
          </a:r>
          <a:r>
            <a:rPr lang="en-US" sz="1400" b="1" kern="1200">
              <a:solidFill>
                <a:srgbClr val="BAA66E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ro-MD" sz="1400" b="1" kern="1200">
              <a:solidFill>
                <a:srgbClr val="BAA66E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%</a:t>
          </a:r>
          <a:endParaRPr lang="ro-MD" sz="1400">
            <a:solidFill>
              <a:srgbClr val="BAA66E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437304</xdr:colOff>
      <xdr:row>13</xdr:row>
      <xdr:rowOff>45720</xdr:rowOff>
    </xdr:from>
    <xdr:to>
      <xdr:col>7</xdr:col>
      <xdr:colOff>1074420</xdr:colOff>
      <xdr:row>36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6624518-BC12-433E-ADF4-24EAD2C0C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0.90911</cdr:x>
      <cdr:y>0.14702</cdr:y>
    </cdr:from>
    <cdr:to>
      <cdr:x>0.97673</cdr:x>
      <cdr:y>0.20033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836819" y="840582"/>
          <a:ext cx="65722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46477</xdr:colOff>
      <xdr:row>3</xdr:row>
      <xdr:rowOff>64807</xdr:rowOff>
    </xdr:from>
    <xdr:to>
      <xdr:col>18</xdr:col>
      <xdr:colOff>78441</xdr:colOff>
      <xdr:row>24</xdr:row>
      <xdr:rowOff>50736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D06E158-9C3D-4473-83CC-DDF853A49977}"/>
            </a:ext>
          </a:extLst>
        </xdr:cNvPr>
        <xdr:cNvGrpSpPr/>
      </xdr:nvGrpSpPr>
      <xdr:grpSpPr>
        <a:xfrm>
          <a:off x="11781277" y="1108747"/>
          <a:ext cx="9015944" cy="6394349"/>
          <a:chOff x="6757118" y="698687"/>
          <a:chExt cx="8529947" cy="4910467"/>
        </a:xfrm>
      </xdr:grpSpPr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4A1960A2-350C-4470-1B65-2F5AB7F8CC39}"/>
              </a:ext>
            </a:extLst>
          </xdr:cNvPr>
          <xdr:cNvGraphicFramePr/>
        </xdr:nvGraphicFramePr>
        <xdr:xfrm>
          <a:off x="6764429" y="1055474"/>
          <a:ext cx="1997449" cy="21167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CE421FD0-80D0-E398-51F5-8DB0CBD32B42}"/>
              </a:ext>
            </a:extLst>
          </xdr:cNvPr>
          <xdr:cNvGraphicFramePr/>
        </xdr:nvGraphicFramePr>
        <xdr:xfrm>
          <a:off x="8650248" y="953208"/>
          <a:ext cx="2021541" cy="216268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A10BB566-7B4F-58B0-136B-5A6AEEB79877}"/>
              </a:ext>
            </a:extLst>
          </xdr:cNvPr>
          <xdr:cNvGraphicFramePr/>
        </xdr:nvGraphicFramePr>
        <xdr:xfrm>
          <a:off x="10564795" y="1004759"/>
          <a:ext cx="1905199" cy="21167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C9A62C54-9029-7997-13E7-2033B4A9256B}"/>
              </a:ext>
            </a:extLst>
          </xdr:cNvPr>
          <xdr:cNvGraphicFramePr/>
        </xdr:nvGraphicFramePr>
        <xdr:xfrm>
          <a:off x="12540714" y="1004759"/>
          <a:ext cx="1905198" cy="21167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C4E81BAD-103A-D6F6-1B70-326A2ED7E54E}"/>
              </a:ext>
            </a:extLst>
          </xdr:cNvPr>
          <xdr:cNvSpPr txBox="1"/>
        </xdr:nvSpPr>
        <xdr:spPr>
          <a:xfrm>
            <a:off x="6757118" y="1247164"/>
            <a:ext cx="381193" cy="68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ctr"/>
          <a:lstStyle/>
          <a:p>
            <a:r>
              <a:rPr lang="ro-MD" sz="1400" b="1">
                <a:solidFill>
                  <a:schemeClr val="dk1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Active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5C28E7B4-0F74-B452-1794-E6254B7BD369}"/>
              </a:ext>
            </a:extLst>
          </xdr:cNvPr>
          <xdr:cNvSpPr txBox="1"/>
        </xdr:nvSpPr>
        <xdr:spPr>
          <a:xfrm>
            <a:off x="6789117" y="2164151"/>
            <a:ext cx="381193" cy="7583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ctr"/>
          <a:lstStyle/>
          <a:p>
            <a:r>
              <a:rPr lang="ro-MD" sz="1400" b="1">
                <a:solidFill>
                  <a:schemeClr val="dk1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Pasive</a:t>
            </a: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B0E5C60F-60F4-0C2E-CCFF-134012C93DC9}"/>
              </a:ext>
            </a:extLst>
          </xdr:cNvPr>
          <xdr:cNvCxnSpPr/>
        </xdr:nvCxnSpPr>
        <xdr:spPr>
          <a:xfrm>
            <a:off x="7164168" y="1955534"/>
            <a:ext cx="7816252" cy="0"/>
          </a:xfrm>
          <a:prstGeom prst="line">
            <a:avLst/>
          </a:prstGeom>
          <a:ln>
            <a:solidFill>
              <a:schemeClr val="bg1">
                <a:lumMod val="50000"/>
              </a:schemeClr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D38C86BB-121E-928F-B052-DE423BE0028D}"/>
              </a:ext>
            </a:extLst>
          </xdr:cNvPr>
          <xdr:cNvSpPr txBox="1"/>
        </xdr:nvSpPr>
        <xdr:spPr>
          <a:xfrm>
            <a:off x="10894919" y="3042957"/>
            <a:ext cx="4392146" cy="44039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ro-MD" sz="1200" b="1">
                <a:latin typeface="Roboto" panose="02000000000000000000" pitchFamily="2" charset="0"/>
                <a:ea typeface="Roboto" panose="02000000000000000000" pitchFamily="2" charset="0"/>
              </a:rPr>
              <a:t>Structura activelor și pasivelor,</a:t>
            </a:r>
            <a:r>
              <a:rPr lang="ro-MD" sz="1200" b="1" baseline="0">
                <a:latin typeface="Roboto" panose="02000000000000000000" pitchFamily="2" charset="0"/>
                <a:ea typeface="Roboto" panose="02000000000000000000" pitchFamily="2" charset="0"/>
              </a:rPr>
              <a:t> trimestrul </a:t>
            </a:r>
            <a:r>
              <a:rPr lang="en-US" sz="1200" b="1" baseline="0">
                <a:solidFill>
                  <a:schemeClr val="bg2">
                    <a:lumMod val="1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rPr>
              <a:t>I</a:t>
            </a:r>
            <a:r>
              <a:rPr lang="en-US" sz="1200" b="1">
                <a:latin typeface="Roboto" panose="02000000000000000000" pitchFamily="2" charset="0"/>
                <a:ea typeface="Roboto" panose="02000000000000000000" pitchFamily="2" charset="0"/>
              </a:rPr>
              <a:t> 2026</a:t>
            </a:r>
            <a:endParaRPr lang="ro-MD" sz="1200" b="1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8B846F49-497D-260A-A486-15B779DCB7F7}"/>
              </a:ext>
            </a:extLst>
          </xdr:cNvPr>
          <xdr:cNvSpPr txBox="1"/>
        </xdr:nvSpPr>
        <xdr:spPr>
          <a:xfrm>
            <a:off x="13163550" y="698687"/>
            <a:ext cx="1578347" cy="2610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ro-MD" sz="1200" b="1">
                <a:solidFill>
                  <a:schemeClr val="bg2">
                    <a:lumMod val="1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Dinamica, m</a:t>
            </a:r>
            <a:r>
              <a:rPr lang="en-US" sz="1200" b="1">
                <a:solidFill>
                  <a:schemeClr val="bg2">
                    <a:lumMod val="1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rPr>
              <a:t>ld</a:t>
            </a:r>
            <a:r>
              <a:rPr lang="ro-MD" sz="1200" b="1">
                <a:solidFill>
                  <a:schemeClr val="bg2">
                    <a:lumMod val="1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rPr>
              <a:t>. lei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3ABCDDF5-C330-FE5B-7CCC-E6A155D6CC4E}"/>
              </a:ext>
            </a:extLst>
          </xdr:cNvPr>
          <xdr:cNvSpPr/>
        </xdr:nvSpPr>
        <xdr:spPr>
          <a:xfrm>
            <a:off x="7514108" y="5206823"/>
            <a:ext cx="108425" cy="106382"/>
          </a:xfrm>
          <a:prstGeom prst="rect">
            <a:avLst/>
          </a:prstGeom>
          <a:solidFill>
            <a:srgbClr val="97957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o-MD" sz="1100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6F051469-A302-F1BB-6FB0-D23829CE4F7C}"/>
              </a:ext>
            </a:extLst>
          </xdr:cNvPr>
          <xdr:cNvSpPr/>
        </xdr:nvSpPr>
        <xdr:spPr>
          <a:xfrm>
            <a:off x="7514107" y="5441383"/>
            <a:ext cx="108425" cy="106382"/>
          </a:xfrm>
          <a:prstGeom prst="rect">
            <a:avLst/>
          </a:prstGeom>
          <a:solidFill>
            <a:srgbClr val="949494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ro-MD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C5C9A335-C5A5-DF74-F6A7-117BDB656C50}"/>
              </a:ext>
            </a:extLst>
          </xdr:cNvPr>
          <xdr:cNvSpPr/>
        </xdr:nvSpPr>
        <xdr:spPr>
          <a:xfrm>
            <a:off x="11441854" y="5245107"/>
            <a:ext cx="108425" cy="106382"/>
          </a:xfrm>
          <a:prstGeom prst="rect">
            <a:avLst/>
          </a:prstGeom>
          <a:solidFill>
            <a:srgbClr val="8497B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indent="0" algn="l"/>
            <a:endParaRPr lang="ro-MD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DFA30E26-7462-2B5C-9EEB-F715C035FC7B}"/>
              </a:ext>
            </a:extLst>
          </xdr:cNvPr>
          <xdr:cNvSpPr/>
        </xdr:nvSpPr>
        <xdr:spPr>
          <a:xfrm>
            <a:off x="11441854" y="5489049"/>
            <a:ext cx="108425" cy="106382"/>
          </a:xfrm>
          <a:prstGeom prst="rect">
            <a:avLst/>
          </a:prstGeom>
          <a:solidFill>
            <a:srgbClr val="E1B597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indent="0" algn="l"/>
            <a:endParaRPr lang="ro-MD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FAD5EEB5-39DF-D898-59AC-C55E07530064}"/>
              </a:ext>
            </a:extLst>
          </xdr:cNvPr>
          <xdr:cNvSpPr txBox="1"/>
        </xdr:nvSpPr>
        <xdr:spPr>
          <a:xfrm>
            <a:off x="7609731" y="5131764"/>
            <a:ext cx="1523145" cy="2139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latin typeface="Roboto" panose="02000000000000000000" pitchFamily="2" charset="0"/>
                <a:ea typeface="Roboto" panose="02000000000000000000" pitchFamily="2" charset="0"/>
              </a:rPr>
              <a:t>Numerar </a:t>
            </a:r>
            <a:r>
              <a:rPr lang="ro-MD" sz="1200">
                <a:latin typeface="Roboto" panose="02000000000000000000" pitchFamily="2" charset="0"/>
                <a:ea typeface="Roboto" panose="02000000000000000000" pitchFamily="2" charset="0"/>
              </a:rPr>
              <a:t>ș</a:t>
            </a:r>
            <a:r>
              <a:rPr lang="en-US" sz="1200">
                <a:latin typeface="Roboto" panose="02000000000000000000" pitchFamily="2" charset="0"/>
                <a:ea typeface="Roboto" panose="02000000000000000000" pitchFamily="2" charset="0"/>
              </a:rPr>
              <a:t>i depozite</a:t>
            </a:r>
            <a:endParaRPr lang="ro-MD" sz="1200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F961DE1A-873A-B4FF-1F17-FB7381E77DB7}"/>
              </a:ext>
            </a:extLst>
          </xdr:cNvPr>
          <xdr:cNvSpPr txBox="1"/>
        </xdr:nvSpPr>
        <xdr:spPr>
          <a:xfrm>
            <a:off x="7609732" y="5375706"/>
            <a:ext cx="3246626" cy="2139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o-MD" sz="1200">
                <a:latin typeface="Roboto" panose="02000000000000000000" pitchFamily="2" charset="0"/>
                <a:ea typeface="Roboto" panose="02000000000000000000" pitchFamily="2" charset="0"/>
              </a:rPr>
              <a:t>Acțiuni</a:t>
            </a:r>
            <a:r>
              <a:rPr lang="ro-MD" sz="1200" baseline="0">
                <a:latin typeface="Roboto" panose="02000000000000000000" pitchFamily="2" charset="0"/>
                <a:ea typeface="Roboto" panose="02000000000000000000" pitchFamily="2" charset="0"/>
              </a:rPr>
              <a:t> și participații ale fondurilor de investiții</a:t>
            </a:r>
            <a:endParaRPr lang="ro-MD" sz="1200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18F3EDA4-F56F-B01A-9BE5-45EDBA7FF620}"/>
              </a:ext>
            </a:extLst>
          </xdr:cNvPr>
          <xdr:cNvSpPr txBox="1"/>
        </xdr:nvSpPr>
        <xdr:spPr>
          <a:xfrm>
            <a:off x="11547040" y="5395225"/>
            <a:ext cx="1443659" cy="2139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o-MD" sz="1200">
                <a:latin typeface="Roboto" panose="02000000000000000000" pitchFamily="2" charset="0"/>
                <a:ea typeface="Roboto" panose="02000000000000000000" pitchFamily="2" charset="0"/>
              </a:rPr>
              <a:t>Alte</a:t>
            </a:r>
            <a:r>
              <a:rPr lang="ro-MD" sz="1200" baseline="0">
                <a:latin typeface="Roboto" panose="02000000000000000000" pitchFamily="2" charset="0"/>
                <a:ea typeface="Roboto" panose="02000000000000000000" pitchFamily="2" charset="0"/>
              </a:rPr>
              <a:t> active / pasive</a:t>
            </a:r>
            <a:endParaRPr lang="ro-MD" sz="1200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35881CEE-15E1-B149-7F44-47D08B88E3C1}"/>
              </a:ext>
            </a:extLst>
          </xdr:cNvPr>
          <xdr:cNvSpPr txBox="1"/>
        </xdr:nvSpPr>
        <xdr:spPr>
          <a:xfrm>
            <a:off x="11518353" y="5170048"/>
            <a:ext cx="1766905" cy="2139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o-MD" sz="1200">
                <a:latin typeface="Roboto" panose="02000000000000000000" pitchFamily="2" charset="0"/>
                <a:ea typeface="Roboto" panose="02000000000000000000" pitchFamily="2" charset="0"/>
              </a:rPr>
              <a:t>Titluri</a:t>
            </a:r>
            <a:r>
              <a:rPr lang="ro-MD" sz="1200" baseline="0">
                <a:latin typeface="Roboto" panose="02000000000000000000" pitchFamily="2" charset="0"/>
                <a:ea typeface="Roboto" panose="02000000000000000000" pitchFamily="2" charset="0"/>
              </a:rPr>
              <a:t> de natura datoriei</a:t>
            </a:r>
            <a:endParaRPr lang="ro-MD" sz="1200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12599BFE-F0BC-6955-AE1D-1BBF763630EA}"/>
              </a:ext>
            </a:extLst>
          </xdr:cNvPr>
          <xdr:cNvSpPr txBox="1"/>
        </xdr:nvSpPr>
        <xdr:spPr>
          <a:xfrm>
            <a:off x="13631653" y="5151283"/>
            <a:ext cx="1001620" cy="2139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o-MD" sz="1200">
                <a:latin typeface="Roboto" panose="02000000000000000000" pitchFamily="2" charset="0"/>
                <a:ea typeface="Roboto" panose="02000000000000000000" pitchFamily="2" charset="0"/>
              </a:rPr>
              <a:t>Împrumuturi</a:t>
            </a: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5D3197E3-6632-29B3-6CFF-E654D69A0A8C}"/>
              </a:ext>
            </a:extLst>
          </xdr:cNvPr>
          <xdr:cNvSpPr/>
        </xdr:nvSpPr>
        <xdr:spPr>
          <a:xfrm>
            <a:off x="13800257" y="2719806"/>
            <a:ext cx="108425" cy="106383"/>
          </a:xfrm>
          <a:prstGeom prst="rect">
            <a:avLst/>
          </a:prstGeom>
          <a:solidFill>
            <a:srgbClr val="A5A5A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o-MD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4C6B5E3B-C861-8B6D-8242-962FC4D70BFB}"/>
              </a:ext>
            </a:extLst>
          </xdr:cNvPr>
          <xdr:cNvSpPr txBox="1"/>
        </xdr:nvSpPr>
        <xdr:spPr>
          <a:xfrm>
            <a:off x="13895884" y="2644747"/>
            <a:ext cx="906074" cy="212718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o-RO" sz="1200">
                <a:solidFill>
                  <a:schemeClr val="bg2">
                    <a:lumMod val="1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rPr>
              <a:t>31.12.</a:t>
            </a:r>
            <a:r>
              <a:rPr lang="en-US" sz="1200">
                <a:solidFill>
                  <a:schemeClr val="bg2">
                    <a:lumMod val="1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rPr>
              <a:t>2025</a:t>
            </a:r>
            <a:endParaRPr lang="ro-MD" sz="1200">
              <a:solidFill>
                <a:schemeClr val="bg2">
                  <a:lumMod val="1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FF916023-72DA-FAE5-E931-E609FB3D12A3}"/>
              </a:ext>
            </a:extLst>
          </xdr:cNvPr>
          <xdr:cNvSpPr/>
        </xdr:nvSpPr>
        <xdr:spPr>
          <a:xfrm>
            <a:off x="13794943" y="2538673"/>
            <a:ext cx="108425" cy="106380"/>
          </a:xfrm>
          <a:prstGeom prst="rect">
            <a:avLst/>
          </a:prstGeom>
          <a:solidFill>
            <a:srgbClr val="3F455B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o-MD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AC438F05-25BE-138B-2EDB-35DA1FDA11C1}"/>
              </a:ext>
            </a:extLst>
          </xdr:cNvPr>
          <xdr:cNvSpPr txBox="1"/>
        </xdr:nvSpPr>
        <xdr:spPr>
          <a:xfrm>
            <a:off x="13890569" y="2463614"/>
            <a:ext cx="906136" cy="212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o-RO" sz="1200" baseline="0">
                <a:solidFill>
                  <a:schemeClr val="bg2">
                    <a:lumMod val="1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rPr>
              <a:t>3</a:t>
            </a:r>
            <a:r>
              <a:rPr lang="en-US" sz="1200" baseline="0">
                <a:solidFill>
                  <a:schemeClr val="bg2">
                    <a:lumMod val="1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rPr>
              <a:t>1</a:t>
            </a:r>
            <a:r>
              <a:rPr lang="ro-RO" sz="1200" baseline="0">
                <a:solidFill>
                  <a:schemeClr val="bg2">
                    <a:lumMod val="1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rPr>
              <a:t>.</a:t>
            </a:r>
            <a:r>
              <a:rPr lang="en-US" sz="1200" baseline="0">
                <a:solidFill>
                  <a:schemeClr val="bg2">
                    <a:lumMod val="1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rPr>
              <a:t>03</a:t>
            </a:r>
            <a:r>
              <a:rPr lang="ro-RO" sz="1200" baseline="0">
                <a:solidFill>
                  <a:schemeClr val="bg2">
                    <a:lumMod val="1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rPr>
              <a:t>.</a:t>
            </a:r>
            <a:r>
              <a:rPr lang="ro-MD" sz="1200" baseline="0">
                <a:solidFill>
                  <a:schemeClr val="bg2">
                    <a:lumMod val="1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rPr>
              <a:t>2</a:t>
            </a:r>
            <a:r>
              <a:rPr lang="en-US" sz="1200" baseline="0">
                <a:solidFill>
                  <a:schemeClr val="bg2">
                    <a:lumMod val="1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</a:rPr>
              <a:t>026</a:t>
            </a:r>
            <a:endParaRPr lang="ro-MD" sz="1200">
              <a:solidFill>
                <a:schemeClr val="bg2">
                  <a:lumMod val="1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049AF4F0-61B3-D2BC-0807-35A4850884A6}"/>
              </a:ext>
            </a:extLst>
          </xdr:cNvPr>
          <xdr:cNvSpPr/>
        </xdr:nvSpPr>
        <xdr:spPr>
          <a:xfrm>
            <a:off x="13536028" y="5245107"/>
            <a:ext cx="108425" cy="106382"/>
          </a:xfrm>
          <a:prstGeom prst="rect">
            <a:avLst/>
          </a:prstGeom>
          <a:solidFill>
            <a:srgbClr val="A6BABA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ro-MD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47626</xdr:colOff>
      <xdr:row>3</xdr:row>
      <xdr:rowOff>352425</xdr:rowOff>
    </xdr:from>
    <xdr:to>
      <xdr:col>14</xdr:col>
      <xdr:colOff>314326</xdr:colOff>
      <xdr:row>14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755777-9D8F-4A8C-B1FC-B9FF9D143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9</xdr:row>
      <xdr:rowOff>104776</xdr:rowOff>
    </xdr:from>
    <xdr:to>
      <xdr:col>16383</xdr:col>
      <xdr:colOff>457200</xdr:colOff>
      <xdr:row>30</xdr:row>
      <xdr:rowOff>9526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68E1F5-B6EA-4A6C-A8C9-2DB76B5F1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238127</xdr:colOff>
      <xdr:row>1</xdr:row>
      <xdr:rowOff>361950</xdr:rowOff>
    </xdr:from>
    <xdr:to>
      <xdr:col>12</xdr:col>
      <xdr:colOff>1104900</xdr:colOff>
      <xdr:row>4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44F65C0-DEA2-4F67-81DB-F254F5D07C1B}"/>
            </a:ext>
          </a:extLst>
        </xdr:cNvPr>
        <xdr:cNvSpPr txBox="1"/>
      </xdr:nvSpPr>
      <xdr:spPr>
        <a:xfrm>
          <a:off x="10020302" y="542925"/>
          <a:ext cx="4381498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o-MD" sz="1400" b="1">
              <a:solidFill>
                <a:schemeClr val="bg2">
                  <a:lumMod val="1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D</a:t>
          </a:r>
          <a:r>
            <a:rPr lang="en-US" sz="1400" b="1">
              <a:solidFill>
                <a:schemeClr val="bg2">
                  <a:lumMod val="1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i</a:t>
          </a:r>
          <a:r>
            <a:rPr lang="ro-MD" sz="1400" b="1">
              <a:solidFill>
                <a:schemeClr val="bg2">
                  <a:lumMod val="1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stribuția datoriei totale a sectoare</a:t>
          </a:r>
          <a:r>
            <a:rPr lang="en-US" sz="1400" b="1">
              <a:solidFill>
                <a:schemeClr val="bg2">
                  <a:lumMod val="1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lor institu</a:t>
          </a:r>
          <a:r>
            <a:rPr lang="ro-MD" sz="1400" b="1">
              <a:solidFill>
                <a:schemeClr val="bg2">
                  <a:lumMod val="1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ționale</a:t>
          </a:r>
          <a:r>
            <a:rPr lang="ro-MD" sz="1400" b="1" baseline="0">
              <a:solidFill>
                <a:schemeClr val="bg2">
                  <a:lumMod val="1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 pe instrumente</a:t>
          </a:r>
          <a:endParaRPr lang="ro-MD" sz="1400" b="1">
            <a:solidFill>
              <a:schemeClr val="bg2">
                <a:lumMod val="10000"/>
              </a:schemeClr>
            </a:solidFill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9</xdr:col>
      <xdr:colOff>47625</xdr:colOff>
      <xdr:row>25</xdr:row>
      <xdr:rowOff>28575</xdr:rowOff>
    </xdr:from>
    <xdr:to>
      <xdr:col>13</xdr:col>
      <xdr:colOff>457200</xdr:colOff>
      <xdr:row>29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5B2B0C3-45FB-45A6-A5B3-E0FEBDE5F130}"/>
            </a:ext>
          </a:extLst>
        </xdr:cNvPr>
        <xdr:cNvSpPr txBox="1"/>
      </xdr:nvSpPr>
      <xdr:spPr>
        <a:xfrm>
          <a:off x="9829800" y="5162550"/>
          <a:ext cx="548640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SF</a:t>
          </a:r>
          <a:r>
            <a:rPr lang="en-US" sz="110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- </a:t>
          </a:r>
          <a:r>
            <a:rPr lang="ro-MD" sz="110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S</a:t>
          </a:r>
          <a:r>
            <a:rPr lang="en-US" sz="110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ociet</a:t>
          </a:r>
          <a:r>
            <a:rPr lang="ro-MD" sz="110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ăți financiare		</a:t>
          </a:r>
          <a:r>
            <a:rPr lang="en-US" sz="110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SCN -</a:t>
          </a:r>
          <a:r>
            <a:rPr lang="ro-MD" sz="110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 Societăți comerciale nefinanciare</a:t>
          </a:r>
          <a:r>
            <a:rPr lang="en-US" sz="110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endParaRPr lang="ro-MD" sz="1100">
            <a:solidFill>
              <a:schemeClr val="tx1">
                <a:lumMod val="65000"/>
                <a:lumOff val="35000"/>
              </a:schemeClr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en-US" sz="1100">
            <a:solidFill>
              <a:schemeClr val="tx1">
                <a:lumMod val="65000"/>
                <a:lumOff val="35000"/>
              </a:schemeClr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en-US" sz="110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AP - </a:t>
          </a:r>
          <a:r>
            <a:rPr lang="ro-MD" sz="110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Administrația publică		</a:t>
          </a:r>
          <a:r>
            <a:rPr lang="en-US" sz="11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GP - </a:t>
          </a:r>
          <a:r>
            <a:rPr lang="ro-MD" sz="11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Gospodăriile populației</a:t>
          </a:r>
          <a:endParaRPr lang="ro-MD" sz="1100">
            <a:solidFill>
              <a:schemeClr val="tx1">
                <a:lumMod val="65000"/>
                <a:lumOff val="35000"/>
              </a:schemeClr>
            </a:solidFill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13</xdr:col>
      <xdr:colOff>438150</xdr:colOff>
      <xdr:row>1</xdr:row>
      <xdr:rowOff>400050</xdr:rowOff>
    </xdr:from>
    <xdr:to>
      <xdr:col>17</xdr:col>
      <xdr:colOff>595312</xdr:colOff>
      <xdr:row>5</xdr:row>
      <xdr:rowOff>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1275738-8334-48C7-B460-C9AF31FAE48B}"/>
            </a:ext>
          </a:extLst>
        </xdr:cNvPr>
        <xdr:cNvSpPr txBox="1"/>
      </xdr:nvSpPr>
      <xdr:spPr>
        <a:xfrm>
          <a:off x="15297150" y="581025"/>
          <a:ext cx="4005262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o-MD" sz="1400" b="1">
              <a:solidFill>
                <a:schemeClr val="bg2">
                  <a:lumMod val="1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D</a:t>
          </a:r>
          <a:r>
            <a:rPr lang="en-US" sz="1400" b="1">
              <a:solidFill>
                <a:schemeClr val="bg2">
                  <a:lumMod val="1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i</a:t>
          </a:r>
          <a:r>
            <a:rPr lang="ro-MD" sz="1400" b="1">
              <a:solidFill>
                <a:schemeClr val="bg2">
                  <a:lumMod val="1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stribuția datoriei totale a economiei</a:t>
          </a:r>
          <a:r>
            <a:rPr lang="ro-MD" sz="1400" b="1" baseline="0">
              <a:solidFill>
                <a:schemeClr val="bg2">
                  <a:lumMod val="1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 naționale </a:t>
          </a:r>
          <a:r>
            <a:rPr lang="ro-MD" sz="1400" b="1">
              <a:solidFill>
                <a:schemeClr val="bg2">
                  <a:lumMod val="10000"/>
                </a:schemeClr>
              </a:solidFill>
              <a:latin typeface="Roboto" panose="02000000000000000000" pitchFamily="2" charset="0"/>
              <a:ea typeface="Roboto" panose="02000000000000000000" pitchFamily="2" charset="0"/>
            </a:rPr>
            <a:t> pe instrumente și sectoare</a:t>
          </a:r>
        </a:p>
      </xdr:txBody>
    </xdr:sp>
    <xdr:clientData/>
  </xdr:twoCellAnchor>
  <xdr:twoCellAnchor editAs="absolute">
    <xdr:from>
      <xdr:col>12</xdr:col>
      <xdr:colOff>885825</xdr:colOff>
      <xdr:row>7</xdr:row>
      <xdr:rowOff>28574</xdr:rowOff>
    </xdr:from>
    <xdr:to>
      <xdr:col>19</xdr:col>
      <xdr:colOff>495300</xdr:colOff>
      <xdr:row>28</xdr:row>
      <xdr:rowOff>104774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CB5A544-6E85-408D-8530-A9ADFD03B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715962</xdr:colOff>
      <xdr:row>6</xdr:row>
      <xdr:rowOff>115888</xdr:rowOff>
    </xdr:from>
    <xdr:to>
      <xdr:col>12</xdr:col>
      <xdr:colOff>500062</xdr:colOff>
      <xdr:row>24</xdr:row>
      <xdr:rowOff>130152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D934F160-13B3-CCEA-54BF-49E871904229}"/>
            </a:ext>
          </a:extLst>
        </xdr:cNvPr>
        <xdr:cNvGrpSpPr/>
      </xdr:nvGrpSpPr>
      <xdr:grpSpPr>
        <a:xfrm>
          <a:off x="9097962" y="1457008"/>
          <a:ext cx="5080000" cy="3557564"/>
          <a:chOff x="9729608" y="690431"/>
          <a:chExt cx="4983233" cy="3595796"/>
        </a:xfrm>
      </xdr:grpSpPr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365FB99F-46B6-AA2A-A71F-A141A5BA4644}"/>
              </a:ext>
            </a:extLst>
          </xdr:cNvPr>
          <xdr:cNvGrpSpPr/>
        </xdr:nvGrpSpPr>
        <xdr:grpSpPr>
          <a:xfrm>
            <a:off x="9729608" y="1004886"/>
            <a:ext cx="4983233" cy="3208339"/>
            <a:chOff x="9739133" y="900111"/>
            <a:chExt cx="4983233" cy="3208339"/>
          </a:xfrm>
        </xdr:grpSpPr>
        <xdr:graphicFrame macro="">
          <xdr:nvGraphicFramePr>
            <xdr:cNvPr id="10" name="Chart 9">
              <a:extLst>
                <a:ext uri="{FF2B5EF4-FFF2-40B4-BE49-F238E27FC236}">
                  <a16:creationId xmlns:a16="http://schemas.microsoft.com/office/drawing/2014/main" id="{97E03E5C-D299-EEE5-728E-5E824BCC191E}"/>
                </a:ext>
              </a:extLst>
            </xdr:cNvPr>
            <xdr:cNvGraphicFramePr/>
          </xdr:nvGraphicFramePr>
          <xdr:xfrm>
            <a:off x="9739133" y="900111"/>
            <a:ext cx="4983233" cy="320833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8" name="Oval 7">
              <a:extLst>
                <a:ext uri="{FF2B5EF4-FFF2-40B4-BE49-F238E27FC236}">
                  <a16:creationId xmlns:a16="http://schemas.microsoft.com/office/drawing/2014/main" id="{026FFAE7-0B78-4EEE-AD2A-D3C5C3A46D8F}"/>
                </a:ext>
              </a:extLst>
            </xdr:cNvPr>
            <xdr:cNvSpPr/>
          </xdr:nvSpPr>
          <xdr:spPr>
            <a:xfrm>
              <a:off x="10838247" y="900337"/>
              <a:ext cx="3124488" cy="3203476"/>
            </a:xfrm>
            <a:prstGeom prst="ellipse">
              <a:avLst/>
            </a:prstGeom>
            <a:noFill/>
            <a:ln cap="rnd">
              <a:solidFill>
                <a:srgbClr val="A75F0A"/>
              </a:solidFill>
              <a:round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o-MD" sz="1100"/>
            </a:p>
          </xdr:txBody>
        </xdr:sp>
      </xdr:grpSp>
      <xdr:sp macro="" textlink="">
        <xdr:nvSpPr>
          <xdr:cNvPr id="15" name="TextBox 1">
            <a:extLst>
              <a:ext uri="{FF2B5EF4-FFF2-40B4-BE49-F238E27FC236}">
                <a16:creationId xmlns:a16="http://schemas.microsoft.com/office/drawing/2014/main" id="{D7E51E18-5B37-6FF9-7532-7FAFEDF9E8BA}"/>
              </a:ext>
            </a:extLst>
          </xdr:cNvPr>
          <xdr:cNvSpPr txBox="1"/>
        </xdr:nvSpPr>
        <xdr:spPr>
          <a:xfrm>
            <a:off x="11068050" y="3952875"/>
            <a:ext cx="815188" cy="333352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Roboto" panose="02000000000000000000" pitchFamily="2" charset="0"/>
                <a:ea typeface="Roboto" panose="02000000000000000000" pitchFamily="2" charset="0"/>
              </a:rPr>
              <a:t>SF</a:t>
            </a:r>
            <a:endParaRPr lang="ro-MD" sz="1400" b="1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14" name="TextBox 1">
            <a:extLst>
              <a:ext uri="{FF2B5EF4-FFF2-40B4-BE49-F238E27FC236}">
                <a16:creationId xmlns:a16="http://schemas.microsoft.com/office/drawing/2014/main" id="{7347CE02-1B58-ECAD-F426-184D66A5E067}"/>
              </a:ext>
            </a:extLst>
          </xdr:cNvPr>
          <xdr:cNvSpPr txBox="1"/>
        </xdr:nvSpPr>
        <xdr:spPr>
          <a:xfrm>
            <a:off x="10306853" y="1971675"/>
            <a:ext cx="815189" cy="333352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Roboto" panose="02000000000000000000" pitchFamily="2" charset="0"/>
                <a:ea typeface="Roboto" panose="02000000000000000000" pitchFamily="2" charset="0"/>
              </a:rPr>
              <a:t>SCN</a:t>
            </a:r>
            <a:endParaRPr lang="ro-MD" sz="1400" b="1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24" name="TextBox 1">
            <a:extLst>
              <a:ext uri="{FF2B5EF4-FFF2-40B4-BE49-F238E27FC236}">
                <a16:creationId xmlns:a16="http://schemas.microsoft.com/office/drawing/2014/main" id="{147CEFB1-C97A-59D1-C6A4-F38DEC2C9B20}"/>
              </a:ext>
            </a:extLst>
          </xdr:cNvPr>
          <xdr:cNvSpPr txBox="1"/>
        </xdr:nvSpPr>
        <xdr:spPr>
          <a:xfrm>
            <a:off x="13458038" y="3743855"/>
            <a:ext cx="815188" cy="333352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Roboto" panose="02000000000000000000" pitchFamily="2" charset="0"/>
                <a:ea typeface="Roboto" panose="02000000000000000000" pitchFamily="2" charset="0"/>
              </a:rPr>
              <a:t>SF</a:t>
            </a:r>
            <a:endParaRPr lang="ro-MD" sz="1400" b="1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25" name="TextBox 1">
            <a:extLst>
              <a:ext uri="{FF2B5EF4-FFF2-40B4-BE49-F238E27FC236}">
                <a16:creationId xmlns:a16="http://schemas.microsoft.com/office/drawing/2014/main" id="{49760F1A-379C-27B2-30D3-A793E7F231EC}"/>
              </a:ext>
            </a:extLst>
          </xdr:cNvPr>
          <xdr:cNvSpPr txBox="1"/>
        </xdr:nvSpPr>
        <xdr:spPr>
          <a:xfrm>
            <a:off x="13890444" y="3088944"/>
            <a:ext cx="815112" cy="333395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Roboto" panose="02000000000000000000" pitchFamily="2" charset="0"/>
                <a:ea typeface="Roboto" panose="02000000000000000000" pitchFamily="2" charset="0"/>
              </a:rPr>
              <a:t>GP</a:t>
            </a:r>
            <a:endParaRPr lang="ro-MD" sz="1400" b="1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26" name="TextBox 1">
            <a:extLst>
              <a:ext uri="{FF2B5EF4-FFF2-40B4-BE49-F238E27FC236}">
                <a16:creationId xmlns:a16="http://schemas.microsoft.com/office/drawing/2014/main" id="{5E13115A-69C2-3269-9BF7-63EEE8DDA61B}"/>
              </a:ext>
            </a:extLst>
          </xdr:cNvPr>
          <xdr:cNvSpPr txBox="1"/>
        </xdr:nvSpPr>
        <xdr:spPr>
          <a:xfrm>
            <a:off x="10749202" y="1387311"/>
            <a:ext cx="815189" cy="333395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Roboto" panose="02000000000000000000" pitchFamily="2" charset="0"/>
                <a:ea typeface="Roboto" panose="02000000000000000000" pitchFamily="2" charset="0"/>
              </a:rPr>
              <a:t>AP</a:t>
            </a:r>
            <a:endParaRPr lang="ro-MD" sz="1400" b="1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27" name="TextBox 1">
            <a:extLst>
              <a:ext uri="{FF2B5EF4-FFF2-40B4-BE49-F238E27FC236}">
                <a16:creationId xmlns:a16="http://schemas.microsoft.com/office/drawing/2014/main" id="{5A08202D-4C39-D045-5514-B1A9044E446A}"/>
              </a:ext>
            </a:extLst>
          </xdr:cNvPr>
          <xdr:cNvSpPr txBox="1"/>
        </xdr:nvSpPr>
        <xdr:spPr>
          <a:xfrm>
            <a:off x="13010876" y="932689"/>
            <a:ext cx="815189" cy="333352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Roboto" panose="02000000000000000000" pitchFamily="2" charset="0"/>
                <a:ea typeface="Roboto" panose="02000000000000000000" pitchFamily="2" charset="0"/>
              </a:rPr>
              <a:t>SCN</a:t>
            </a:r>
            <a:endParaRPr lang="ro-MD" sz="1400" b="1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28" name="TextBox 1">
            <a:extLst>
              <a:ext uri="{FF2B5EF4-FFF2-40B4-BE49-F238E27FC236}">
                <a16:creationId xmlns:a16="http://schemas.microsoft.com/office/drawing/2014/main" id="{A71AF1BC-531B-FFC9-EF18-FE8DD46138AE}"/>
              </a:ext>
            </a:extLst>
          </xdr:cNvPr>
          <xdr:cNvSpPr txBox="1"/>
        </xdr:nvSpPr>
        <xdr:spPr>
          <a:xfrm>
            <a:off x="12194022" y="690431"/>
            <a:ext cx="815188" cy="200002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Roboto" panose="02000000000000000000" pitchFamily="2" charset="0"/>
                <a:ea typeface="Roboto" panose="02000000000000000000" pitchFamily="2" charset="0"/>
              </a:rPr>
              <a:t>SF</a:t>
            </a:r>
            <a:endParaRPr lang="ro-MD" sz="1400" b="1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29" name="TextBox 1">
            <a:extLst>
              <a:ext uri="{FF2B5EF4-FFF2-40B4-BE49-F238E27FC236}">
                <a16:creationId xmlns:a16="http://schemas.microsoft.com/office/drawing/2014/main" id="{6F6A0E12-3E8C-C13E-B1C2-4C71E723572A}"/>
              </a:ext>
            </a:extLst>
          </xdr:cNvPr>
          <xdr:cNvSpPr txBox="1"/>
        </xdr:nvSpPr>
        <xdr:spPr>
          <a:xfrm>
            <a:off x="11782426" y="694035"/>
            <a:ext cx="647700" cy="200002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Roboto" panose="02000000000000000000" pitchFamily="2" charset="0"/>
                <a:ea typeface="Roboto" panose="02000000000000000000" pitchFamily="2" charset="0"/>
              </a:rPr>
              <a:t>SCN</a:t>
            </a:r>
            <a:endParaRPr lang="ro-MD" sz="1400" b="1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33" name="TextBox 1">
            <a:extLst>
              <a:ext uri="{FF2B5EF4-FFF2-40B4-BE49-F238E27FC236}">
                <a16:creationId xmlns:a16="http://schemas.microsoft.com/office/drawing/2014/main" id="{906A3023-3EBE-A9DC-8941-846A51A38EA3}"/>
              </a:ext>
            </a:extLst>
          </xdr:cNvPr>
          <xdr:cNvSpPr txBox="1"/>
        </xdr:nvSpPr>
        <xdr:spPr>
          <a:xfrm>
            <a:off x="11460066" y="830990"/>
            <a:ext cx="815189" cy="333395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Roboto" panose="02000000000000000000" pitchFamily="2" charset="0"/>
                <a:ea typeface="Roboto" panose="02000000000000000000" pitchFamily="2" charset="0"/>
              </a:rPr>
              <a:t>AP</a:t>
            </a:r>
            <a:endParaRPr lang="ro-MD" sz="1400" b="1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34" name="TextBox 1">
            <a:extLst>
              <a:ext uri="{FF2B5EF4-FFF2-40B4-BE49-F238E27FC236}">
                <a16:creationId xmlns:a16="http://schemas.microsoft.com/office/drawing/2014/main" id="{635BD7F6-F94C-29C4-56E9-60C967875521}"/>
              </a:ext>
            </a:extLst>
          </xdr:cNvPr>
          <xdr:cNvSpPr txBox="1"/>
        </xdr:nvSpPr>
        <xdr:spPr>
          <a:xfrm>
            <a:off x="11144250" y="990600"/>
            <a:ext cx="815112" cy="333395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Roboto" panose="02000000000000000000" pitchFamily="2" charset="0"/>
                <a:ea typeface="Roboto" panose="02000000000000000000" pitchFamily="2" charset="0"/>
              </a:rPr>
              <a:t>GP</a:t>
            </a:r>
            <a:endParaRPr lang="ro-MD" sz="1400" b="1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35" name="TextBox 1">
            <a:extLst>
              <a:ext uri="{FF2B5EF4-FFF2-40B4-BE49-F238E27FC236}">
                <a16:creationId xmlns:a16="http://schemas.microsoft.com/office/drawing/2014/main" id="{E8AEE64D-0038-EEB5-8037-CAEB47D67E93}"/>
              </a:ext>
            </a:extLst>
          </xdr:cNvPr>
          <xdr:cNvSpPr txBox="1"/>
        </xdr:nvSpPr>
        <xdr:spPr>
          <a:xfrm>
            <a:off x="10975301" y="1183680"/>
            <a:ext cx="815188" cy="333352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Roboto" panose="02000000000000000000" pitchFamily="2" charset="0"/>
                <a:ea typeface="Roboto" panose="02000000000000000000" pitchFamily="2" charset="0"/>
              </a:rPr>
              <a:t>SF</a:t>
            </a:r>
            <a:endParaRPr lang="ro-MD" sz="1400" b="1"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</xdr:grpSp>
    <xdr:clientData/>
  </xdr:twoCellAnchor>
  <xdr:twoCellAnchor>
    <xdr:from>
      <xdr:col>11</xdr:col>
      <xdr:colOff>1980010</xdr:colOff>
      <xdr:row>12</xdr:row>
      <xdr:rowOff>82153</xdr:rowOff>
    </xdr:from>
    <xdr:to>
      <xdr:col>12</xdr:col>
      <xdr:colOff>434901</xdr:colOff>
      <xdr:row>14</xdr:row>
      <xdr:rowOff>44721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A678FF-C76A-6033-5134-B5BACF90DE13}"/>
            </a:ext>
          </a:extLst>
        </xdr:cNvPr>
        <xdr:cNvSpPr txBox="1"/>
      </xdr:nvSpPr>
      <xdr:spPr>
        <a:xfrm>
          <a:off x="12975432" y="2677716"/>
          <a:ext cx="752797" cy="33761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latin typeface="PermianSansTypeface" panose="02000000000000000000" pitchFamily="50" charset="0"/>
            </a:rPr>
            <a:t>AP</a:t>
          </a:r>
          <a:endParaRPr lang="ro-MD" sz="1400" b="1">
            <a:latin typeface="PermianSansTypeface" panose="02000000000000000000" pitchFamily="50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7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87A7-39FA-487B-B7B8-7D7AADC1F491}">
  <dimension ref="B1:I92"/>
  <sheetViews>
    <sheetView showGridLines="0" topLeftCell="A7" zoomScaleNormal="100" workbookViewId="0">
      <selection activeCell="I24" sqref="I24"/>
    </sheetView>
  </sheetViews>
  <sheetFormatPr defaultColWidth="0" defaultRowHeight="14.4" customHeight="1" zeroHeight="1" x14ac:dyDescent="0.3"/>
  <cols>
    <col min="1" max="1" customWidth="true" width="9.109375" collapsed="false"/>
    <col min="2" max="2" customWidth="true" width="17.6640625" collapsed="false"/>
    <col min="3" max="3" customWidth="true" width="31.6640625" collapsed="false"/>
    <col min="4" max="8" customWidth="true" width="17.6640625" collapsed="false"/>
    <col min="9" max="9" customWidth="true" width="11.109375" collapsed="false"/>
    <col min="10" max="10" customWidth="true" hidden="true" width="21.0" collapsed="false"/>
    <col min="11" max="16384" hidden="true" width="9.109375" collapsed="false"/>
  </cols>
  <sheetData>
    <row r="1" spans="2:9" s="19" customFormat="1" ht="39.75" customHeight="1" x14ac:dyDescent="0.3">
      <c r="B1" s="126" t="s">
        <v>50</v>
      </c>
      <c r="C1" s="126"/>
      <c r="D1" s="126"/>
      <c r="E1" s="126"/>
      <c r="F1" s="126"/>
      <c r="G1" s="112"/>
      <c r="H1" s="112"/>
      <c r="I1" s="112"/>
    </row>
    <row r="2" spans="2:9" ht="28.8" x14ac:dyDescent="0.3">
      <c r="B2" s="65" t="s">
        <v>35</v>
      </c>
      <c r="C2" s="65" t="s">
        <v>36</v>
      </c>
      <c r="D2" s="65" t="s">
        <v>6</v>
      </c>
      <c r="E2" s="65" t="s">
        <v>7</v>
      </c>
      <c r="F2" s="66" t="s">
        <v>8</v>
      </c>
      <c r="G2" s="113"/>
      <c r="H2" s="113"/>
      <c r="I2" s="113"/>
    </row>
    <row r="3" spans="2:9" x14ac:dyDescent="0.3">
      <c r="B3" s="67" t="s">
        <v>38</v>
      </c>
      <c r="C3" s="68" t="s">
        <v>40</v>
      </c>
      <c r="D3" s="69">
        <v>1</v>
      </c>
      <c r="E3" s="69">
        <v>2</v>
      </c>
      <c r="F3" s="69" t="s">
        <v>39</v>
      </c>
      <c r="G3" s="113"/>
      <c r="H3" s="113"/>
      <c r="I3" s="113"/>
    </row>
    <row r="4" spans="2:9" x14ac:dyDescent="0.3">
      <c r="B4" s="70" t="s">
        <v>59</v>
      </c>
      <c r="C4" s="71" t="s">
        <v>9</v>
      </c>
      <c r="D4" s="72">
        <v>916.13526200711601</v>
      </c>
      <c r="E4" s="73">
        <v>-1042.1429223630146</v>
      </c>
      <c r="F4" s="72">
        <v>-126.00766035589857</v>
      </c>
      <c r="G4" s="113"/>
      <c r="H4" s="115" t="s">
        <v>64</v>
      </c>
      <c r="I4" s="116" t="s">
        <v>9</v>
      </c>
    </row>
    <row r="5" spans="2:9" x14ac:dyDescent="0.3">
      <c r="B5" s="127" t="s">
        <v>60</v>
      </c>
      <c r="C5" s="71" t="s">
        <v>1</v>
      </c>
      <c r="D5" s="72">
        <v>144.36421784625711</v>
      </c>
      <c r="E5" s="73">
        <v>-470.37225147131693</v>
      </c>
      <c r="F5" s="72">
        <v>-326.00803362505985</v>
      </c>
      <c r="G5" s="114"/>
      <c r="H5" s="115" t="s">
        <v>65</v>
      </c>
      <c r="I5" s="116" t="s">
        <v>1</v>
      </c>
    </row>
    <row r="6" spans="2:9" x14ac:dyDescent="0.3">
      <c r="B6" s="128"/>
      <c r="C6" s="71" t="s">
        <v>2</v>
      </c>
      <c r="D6" s="72">
        <v>364.5710226350842</v>
      </c>
      <c r="E6" s="73">
        <v>-384.60270661165811</v>
      </c>
      <c r="F6" s="72">
        <v>-20.031683976573902</v>
      </c>
      <c r="G6" s="114"/>
      <c r="H6" s="116"/>
      <c r="I6" s="116" t="s">
        <v>2</v>
      </c>
    </row>
    <row r="7" spans="2:9" x14ac:dyDescent="0.3">
      <c r="B7" s="128"/>
      <c r="C7" s="71" t="s">
        <v>0</v>
      </c>
      <c r="D7" s="72">
        <v>115.62570693155841</v>
      </c>
      <c r="E7" s="73">
        <v>-156.98059877313099</v>
      </c>
      <c r="F7" s="72">
        <v>-41.354891841572581</v>
      </c>
      <c r="G7" s="114"/>
      <c r="H7" s="116"/>
      <c r="I7" s="116" t="s">
        <v>0</v>
      </c>
    </row>
    <row r="8" spans="2:9" x14ac:dyDescent="0.3">
      <c r="B8" s="128"/>
      <c r="C8" s="71" t="s">
        <v>3</v>
      </c>
      <c r="D8" s="72">
        <v>336.20856402001414</v>
      </c>
      <c r="E8" s="73">
        <v>-70.016326410504718</v>
      </c>
      <c r="F8" s="72">
        <v>266.19223760950945</v>
      </c>
      <c r="G8" s="114"/>
      <c r="H8" s="116"/>
      <c r="I8" s="116" t="s">
        <v>3</v>
      </c>
    </row>
    <row r="9" spans="2:9" ht="3.75" customHeight="1" x14ac:dyDescent="0.3">
      <c r="B9" s="128"/>
      <c r="C9" s="71"/>
      <c r="D9" s="72"/>
      <c r="E9" s="73"/>
      <c r="F9" s="72"/>
      <c r="G9" s="113"/>
      <c r="H9" s="116"/>
      <c r="I9" s="116"/>
    </row>
    <row r="10" spans="2:9" x14ac:dyDescent="0.3">
      <c r="B10" s="128"/>
      <c r="C10" s="71" t="s">
        <v>9</v>
      </c>
      <c r="D10" s="72">
        <f>960769.511432914/1000</f>
        <v>960.76951143291399</v>
      </c>
      <c r="E10" s="73">
        <f>-1081971.88326661/1000</f>
        <v>-1081.9718832666101</v>
      </c>
      <c r="F10" s="72">
        <v>-121.19237183369692</v>
      </c>
      <c r="G10" s="114"/>
      <c r="H10" s="116"/>
      <c r="I10" s="116" t="s">
        <v>9</v>
      </c>
    </row>
    <row r="11" spans="2:9" x14ac:dyDescent="0.3">
      <c r="B11" s="129"/>
      <c r="C11" s="71" t="s">
        <v>4</v>
      </c>
      <c r="D11" s="72">
        <v>289.75439360588013</v>
      </c>
      <c r="E11" s="73">
        <v>-168.36137849149355</v>
      </c>
      <c r="F11" s="72">
        <v>121.39301511438657</v>
      </c>
      <c r="G11" s="113"/>
      <c r="H11" s="116"/>
      <c r="I11" s="116" t="s">
        <v>4</v>
      </c>
    </row>
    <row r="12" spans="2:9" x14ac:dyDescent="0.3">
      <c r="G12" s="113"/>
      <c r="H12" s="113"/>
      <c r="I12" s="113"/>
    </row>
    <row r="13" spans="2:9" ht="43.2" x14ac:dyDescent="0.3">
      <c r="B13" s="131" t="s">
        <v>37</v>
      </c>
      <c r="C13" s="65" t="s">
        <v>9</v>
      </c>
      <c r="D13" s="65" t="s">
        <v>1</v>
      </c>
      <c r="E13" s="65" t="s">
        <v>2</v>
      </c>
      <c r="F13" s="65" t="s">
        <v>0</v>
      </c>
      <c r="G13" s="65" t="s">
        <v>3</v>
      </c>
      <c r="H13" s="65" t="s">
        <v>9</v>
      </c>
    </row>
    <row r="14" spans="2:9" x14ac:dyDescent="0.3">
      <c r="B14" s="132"/>
      <c r="C14" s="72"/>
      <c r="D14" s="72">
        <v>-3.3840860884106516</v>
      </c>
      <c r="E14" s="72">
        <v>-0.16404064438452234</v>
      </c>
      <c r="F14" s="72">
        <v>-8.1078933757221971E-2</v>
      </c>
      <c r="G14" s="72">
        <v>7.4426948692163943</v>
      </c>
      <c r="H14" s="72">
        <v>3.8134892026640776</v>
      </c>
    </row>
    <row r="15" spans="2:9" ht="43.2" x14ac:dyDescent="0.3">
      <c r="B15" s="130" t="s">
        <v>37</v>
      </c>
      <c r="C15" s="117" t="s">
        <v>9</v>
      </c>
      <c r="D15" s="117" t="s">
        <v>1</v>
      </c>
      <c r="E15" s="117" t="s">
        <v>2</v>
      </c>
      <c r="F15" s="117" t="s">
        <v>0</v>
      </c>
      <c r="G15" s="117" t="s">
        <v>3</v>
      </c>
      <c r="H15" s="117"/>
      <c r="I15" s="117" t="s">
        <v>9</v>
      </c>
    </row>
    <row r="16" spans="2:9" x14ac:dyDescent="0.3">
      <c r="B16" s="130"/>
      <c r="C16" s="118"/>
      <c r="D16" s="118">
        <v>-3.3840860884106516</v>
      </c>
      <c r="E16" s="118">
        <v>-0.16404064438452234</v>
      </c>
      <c r="F16" s="118">
        <v>-8.1078933757221971E-2</v>
      </c>
      <c r="G16" s="118">
        <v>7.4426948692163943</v>
      </c>
      <c r="H16" s="118"/>
      <c r="I16" s="118">
        <v>3.8134892026640776</v>
      </c>
    </row>
    <row r="17" spans="3:9" x14ac:dyDescent="0.3">
      <c r="C17" s="116"/>
      <c r="D17" s="116"/>
      <c r="E17" s="116"/>
      <c r="F17" s="116"/>
      <c r="G17" s="116"/>
      <c r="H17" s="116"/>
      <c r="I17" s="116"/>
    </row>
    <row r="18" spans="3:9" ht="30" customHeight="1" x14ac:dyDescent="0.3">
      <c r="C18" s="113"/>
      <c r="D18" s="151"/>
      <c r="E18" s="151"/>
      <c r="F18" s="151"/>
      <c r="G18" s="151"/>
      <c r="H18" s="151"/>
      <c r="I18" s="151"/>
    </row>
    <row r="19" spans="3:9" x14ac:dyDescent="0.3"/>
    <row r="20" spans="3:9" x14ac:dyDescent="0.3"/>
    <row r="21" spans="3:9" x14ac:dyDescent="0.3"/>
    <row r="22" spans="3:9" x14ac:dyDescent="0.3"/>
    <row r="23" spans="3:9" x14ac:dyDescent="0.3"/>
    <row r="24" spans="3:9" x14ac:dyDescent="0.3"/>
    <row r="25" spans="3:9" x14ac:dyDescent="0.3"/>
    <row r="26" spans="3:9" x14ac:dyDescent="0.3"/>
    <row r="27" spans="3:9" x14ac:dyDescent="0.3"/>
    <row r="28" spans="3:9" x14ac:dyDescent="0.3"/>
    <row r="29" spans="3:9" x14ac:dyDescent="0.3"/>
    <row r="30" spans="3:9" x14ac:dyDescent="0.3"/>
    <row r="31" spans="3:9" x14ac:dyDescent="0.3"/>
    <row r="32" spans="3:9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ht="14.4" hidden="1" customHeight="1" x14ac:dyDescent="0.3"/>
    <row r="55" customFormat="1" ht="14.4" hidden="1" customHeight="1" x14ac:dyDescent="0.3"/>
    <row r="56" customFormat="1" ht="14.4" hidden="1" customHeight="1" x14ac:dyDescent="0.3"/>
    <row r="57" customFormat="1" ht="14.4" hidden="1" customHeight="1" x14ac:dyDescent="0.3"/>
    <row r="58" customFormat="1" ht="14.4" hidden="1" customHeight="1" x14ac:dyDescent="0.3"/>
    <row r="59" customFormat="1" ht="14.4" hidden="1" customHeight="1" x14ac:dyDescent="0.3"/>
    <row r="60" customFormat="1" ht="14.4" hidden="1" customHeight="1" x14ac:dyDescent="0.3"/>
    <row r="61" customFormat="1" ht="14.4" hidden="1" customHeight="1" x14ac:dyDescent="0.3"/>
    <row r="62" customFormat="1" ht="14.4" hidden="1" customHeight="1" x14ac:dyDescent="0.3"/>
    <row r="63" customFormat="1" ht="14.4" hidden="1" customHeight="1" x14ac:dyDescent="0.3"/>
    <row r="64" customFormat="1" ht="14.4" hidden="1" customHeight="1" x14ac:dyDescent="0.3"/>
    <row r="65" customFormat="1" ht="14.4" hidden="1" customHeight="1" x14ac:dyDescent="0.3"/>
    <row r="66" customFormat="1" ht="14.4" hidden="1" customHeight="1" x14ac:dyDescent="0.3"/>
    <row r="67" customFormat="1" ht="14.4" hidden="1" customHeight="1" x14ac:dyDescent="0.3"/>
    <row r="68" customFormat="1" ht="14.4" hidden="1" customHeight="1" x14ac:dyDescent="0.3"/>
    <row r="69" customFormat="1" ht="14.4" hidden="1" customHeight="1" x14ac:dyDescent="0.3"/>
    <row r="70" customFormat="1" ht="14.4" hidden="1" customHeight="1" x14ac:dyDescent="0.3"/>
    <row r="71" customFormat="1" ht="14.4" hidden="1" customHeight="1" x14ac:dyDescent="0.3"/>
    <row r="72" customFormat="1" ht="14.4" hidden="1" customHeight="1" x14ac:dyDescent="0.3"/>
    <row r="73" customFormat="1" ht="14.4" hidden="1" customHeight="1" x14ac:dyDescent="0.3"/>
    <row r="74" customFormat="1" ht="14.4" hidden="1" customHeight="1" x14ac:dyDescent="0.3"/>
    <row r="75" customFormat="1" ht="14.4" hidden="1" customHeight="1" x14ac:dyDescent="0.3"/>
    <row r="76" customFormat="1" ht="14.4" hidden="1" customHeight="1" x14ac:dyDescent="0.3"/>
    <row r="77" customFormat="1" ht="14.4" hidden="1" customHeight="1" x14ac:dyDescent="0.3"/>
    <row r="78" customFormat="1" ht="14.4" hidden="1" customHeight="1" x14ac:dyDescent="0.3"/>
    <row r="79" customFormat="1" ht="14.4" hidden="1" customHeight="1" x14ac:dyDescent="0.3"/>
    <row r="80" customFormat="1" ht="14.4" hidden="1" customHeight="1" x14ac:dyDescent="0.3"/>
    <row r="81" customFormat="1" ht="14.4" hidden="1" customHeight="1" x14ac:dyDescent="0.3"/>
    <row r="82" customFormat="1" ht="14.4" hidden="1" customHeight="1" x14ac:dyDescent="0.3"/>
    <row r="83" customFormat="1" ht="14.4" hidden="1" customHeight="1" x14ac:dyDescent="0.3"/>
    <row r="84" customFormat="1" ht="14.4" hidden="1" customHeight="1" x14ac:dyDescent="0.3"/>
    <row r="85" customFormat="1" ht="14.4" hidden="1" customHeight="1" x14ac:dyDescent="0.3"/>
    <row r="86" customFormat="1" ht="14.4" hidden="1" customHeight="1" x14ac:dyDescent="0.3"/>
    <row r="87" customFormat="1" ht="14.4" hidden="1" customHeight="1" x14ac:dyDescent="0.3"/>
    <row r="88" customFormat="1" ht="14.4" hidden="1" customHeight="1" x14ac:dyDescent="0.3"/>
    <row r="89" customFormat="1" ht="14.4" hidden="1" customHeight="1" x14ac:dyDescent="0.3"/>
    <row r="90" customFormat="1" ht="14.4" hidden="1" customHeight="1" x14ac:dyDescent="0.3"/>
    <row r="91" customFormat="1" ht="14.4" hidden="1" customHeight="1" x14ac:dyDescent="0.3"/>
    <row r="92" customFormat="1" ht="14.4" hidden="1" customHeight="1" x14ac:dyDescent="0.3"/>
  </sheetData>
  <sheetProtection algorithmName="SHA-512" hashValue="9x5eGisFRmbj7eSjpRXFsWPslIvcx83LdehlithXug2QLJgRNLt416T4vJ499yNsKmhrlUjf1wv+OzB2VLhuyQ==" saltValue="jai+ODrIoiVlXeahWWvlaQ==" spinCount="100000" sheet="1" formatCells="0" formatColumns="0" formatRows="0" insertColumns="0" insertRows="0" insertHyperlinks="0" deleteColumns="0" deleteRows="0" sort="0" autoFilter="0" pivotTables="0"/>
  <protectedRanges>
    <protectedRange sqref="B1 D1:F1" name="Range1"/>
  </protectedRanges>
  <mergeCells count="4">
    <mergeCell ref="B1:F1"/>
    <mergeCell ref="B5:B11"/>
    <mergeCell ref="B15:B16"/>
    <mergeCell ref="B13:B14"/>
  </mergeCells>
  <phoneticPr fontId="43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6"/>
  <sheetViews>
    <sheetView showGridLines="0" topLeftCell="A2" zoomScaleNormal="100" workbookViewId="0">
      <selection activeCell="I30" sqref="I30"/>
    </sheetView>
  </sheetViews>
  <sheetFormatPr defaultColWidth="0" defaultRowHeight="14.4" zeroHeight="1" x14ac:dyDescent="0.3"/>
  <cols>
    <col min="1" max="1" customWidth="true" width="9.109375" collapsed="false"/>
    <col min="2" max="2" customWidth="true" width="22.44140625" collapsed="false"/>
    <col min="3" max="3" customWidth="true" width="14.6640625" collapsed="false"/>
    <col min="4" max="9" customWidth="true" width="18.44140625" collapsed="false"/>
    <col min="10" max="16384" hidden="true" width="9.109375" collapsed="false"/>
  </cols>
  <sheetData>
    <row r="1" spans="2:9" x14ac:dyDescent="0.3"/>
    <row r="2" spans="2:9" ht="39.75" customHeight="1" x14ac:dyDescent="0.3">
      <c r="B2" s="126" t="s">
        <v>41</v>
      </c>
      <c r="C2" s="126"/>
      <c r="D2" s="126"/>
      <c r="E2" s="126"/>
      <c r="F2" s="126"/>
      <c r="G2" s="126"/>
      <c r="H2" s="126"/>
    </row>
    <row r="3" spans="2:9" ht="48" customHeight="1" x14ac:dyDescent="0.3">
      <c r="B3" s="60" t="s">
        <v>10</v>
      </c>
      <c r="C3" s="60" t="s">
        <v>0</v>
      </c>
      <c r="D3" s="60" t="s">
        <v>1</v>
      </c>
      <c r="E3" s="60" t="s">
        <v>2</v>
      </c>
      <c r="F3" s="60" t="s">
        <v>3</v>
      </c>
      <c r="G3" s="60" t="s">
        <v>4</v>
      </c>
      <c r="H3" s="60" t="s">
        <v>5</v>
      </c>
    </row>
    <row r="4" spans="2:9" x14ac:dyDescent="0.3">
      <c r="B4" s="150" t="s">
        <v>66</v>
      </c>
      <c r="C4" s="61">
        <v>-8.3832598680155623</v>
      </c>
      <c r="D4" s="61">
        <v>-89.044952101331006</v>
      </c>
      <c r="E4" s="61">
        <v>-6.3969298986960732</v>
      </c>
      <c r="F4" s="61">
        <v>72.831719818019295</v>
      </c>
      <c r="G4" s="61">
        <v>31.02349817912588</v>
      </c>
      <c r="H4" s="61">
        <v>-30.993422050023316</v>
      </c>
      <c r="I4" s="55"/>
    </row>
    <row r="5" spans="2:9" x14ac:dyDescent="0.3">
      <c r="B5" s="150" t="s">
        <v>67</v>
      </c>
      <c r="C5" s="61">
        <v>-8.0540279538690687</v>
      </c>
      <c r="D5" s="61">
        <v>-91.017273575603127</v>
      </c>
      <c r="E5" s="61">
        <v>-6.3579733825561942</v>
      </c>
      <c r="F5" s="61">
        <v>74.366100182219029</v>
      </c>
      <c r="G5" s="61">
        <v>31.095085168438452</v>
      </c>
      <c r="H5" s="61">
        <v>-31.063174729809329</v>
      </c>
      <c r="I5" s="55"/>
    </row>
    <row r="6" spans="2:9" x14ac:dyDescent="0.3">
      <c r="B6" s="150" t="s">
        <v>68</v>
      </c>
      <c r="C6" s="61">
        <v>-10.09765448977392</v>
      </c>
      <c r="D6" s="61">
        <v>-88.274211991139055</v>
      </c>
      <c r="E6" s="61">
        <v>-5.92966418875986</v>
      </c>
      <c r="F6" s="61">
        <v>72.838935762591788</v>
      </c>
      <c r="G6" s="61">
        <v>31.4972144846415</v>
      </c>
      <c r="H6" s="61">
        <v>-31.462594907081016</v>
      </c>
      <c r="I6" s="55"/>
    </row>
    <row r="7" spans="2:9" x14ac:dyDescent="0.3">
      <c r="B7" s="150" t="s">
        <v>69</v>
      </c>
      <c r="C7" s="61">
        <v>-11.769193633388809</v>
      </c>
      <c r="D7" s="61">
        <v>-88.249404333793549</v>
      </c>
      <c r="E7" s="61">
        <v>-5.8910722875023831</v>
      </c>
      <c r="F7" s="61">
        <v>74.714281473015504</v>
      </c>
      <c r="G7" s="61">
        <v>31.23110018417437</v>
      </c>
      <c r="H7" s="61">
        <v>-31.19538878166928</v>
      </c>
      <c r="I7" s="55"/>
    </row>
    <row r="8" spans="2:9" x14ac:dyDescent="0.3">
      <c r="B8" s="150" t="s">
        <v>70</v>
      </c>
      <c r="C8" s="61">
        <v>-9.4989875762955673</v>
      </c>
      <c r="D8" s="61">
        <v>-90.691994669875527</v>
      </c>
      <c r="E8" s="61">
        <v>-5.5803552300829988</v>
      </c>
      <c r="F8" s="61">
        <v>71.899635241184555</v>
      </c>
      <c r="G8" s="61">
        <v>33.911659287734892</v>
      </c>
      <c r="H8" s="61">
        <v>-33.87170223506952</v>
      </c>
      <c r="I8" s="55"/>
    </row>
    <row r="9" spans="2:9" x14ac:dyDescent="0.3">
      <c r="B9" s="150" t="s">
        <v>71</v>
      </c>
      <c r="C9" s="61">
        <v>-9.2215390933651644</v>
      </c>
      <c r="D9" s="61">
        <v>-93.40528165349977</v>
      </c>
      <c r="E9" s="61">
        <v>-5.4573733351912486</v>
      </c>
      <c r="F9" s="61">
        <v>73.662312978782168</v>
      </c>
      <c r="G9" s="61">
        <v>34.46184462500576</v>
      </c>
      <c r="H9" s="61">
        <v>-34.421881103274011</v>
      </c>
      <c r="I9" s="55"/>
    </row>
    <row r="10" spans="2:9" x14ac:dyDescent="0.3">
      <c r="B10" s="150" t="s">
        <v>72</v>
      </c>
      <c r="C10" s="61">
        <v>-8.89253084040811</v>
      </c>
      <c r="D10" s="61">
        <v>-91.529307922072405</v>
      </c>
      <c r="E10" s="61">
        <v>-5.1915799241082627</v>
      </c>
      <c r="F10" s="61">
        <v>71.741921599371778</v>
      </c>
      <c r="G10" s="61">
        <v>33.914880341532125</v>
      </c>
      <c r="H10" s="61">
        <v>-33.871497087216994</v>
      </c>
      <c r="I10" s="55"/>
    </row>
    <row r="11" spans="2:9" x14ac:dyDescent="0.3">
      <c r="B11" s="150" t="s">
        <v>73</v>
      </c>
      <c r="C11" s="61">
        <v>-11.669102026217285</v>
      </c>
      <c r="D11" s="61">
        <v>-91.011234387949813</v>
      </c>
      <c r="E11" s="61">
        <v>-5.6078649354782861</v>
      </c>
      <c r="F11" s="61">
        <v>72.64458743253762</v>
      </c>
      <c r="G11" s="61">
        <v>35.693248423114497</v>
      </c>
      <c r="H11" s="61">
        <v>-35.6436139171078</v>
      </c>
      <c r="I11" s="55"/>
    </row>
    <row r="12" spans="2:9" x14ac:dyDescent="0.3">
      <c r="B12" s="150" t="s">
        <v>74</v>
      </c>
      <c r="C12" s="61">
        <v>-11.552355687101608</v>
      </c>
      <c r="D12" s="61">
        <v>-91.069292980311573</v>
      </c>
      <c r="E12" s="61">
        <v>-5.5957863266943413</v>
      </c>
      <c r="F12" s="61">
        <v>74.35994323939164</v>
      </c>
      <c r="G12" s="61">
        <v>33.910747340447344</v>
      </c>
      <c r="H12" s="61">
        <v>-33.857491754715888</v>
      </c>
      <c r="I12" s="55"/>
    </row>
    <row r="13" spans="2:9" x14ac:dyDescent="0.3"/>
    <row r="14" spans="2:9" x14ac:dyDescent="0.3"/>
    <row r="15" spans="2:9" x14ac:dyDescent="0.3"/>
    <row r="16" spans="2:9" x14ac:dyDescent="0.3"/>
    <row r="17" spans="9:9" x14ac:dyDescent="0.3"/>
    <row r="18" spans="9:9" x14ac:dyDescent="0.3">
      <c r="I18" s="55"/>
    </row>
    <row r="19" spans="9:9" x14ac:dyDescent="0.3">
      <c r="I19" s="55"/>
    </row>
    <row r="20" spans="9:9" x14ac:dyDescent="0.3">
      <c r="I20" s="55"/>
    </row>
    <row r="21" spans="9:9" x14ac:dyDescent="0.3">
      <c r="I21" s="55"/>
    </row>
    <row r="22" spans="9:9" x14ac:dyDescent="0.3">
      <c r="I22" s="55"/>
    </row>
    <row r="23" spans="9:9" x14ac:dyDescent="0.3">
      <c r="I23" s="55"/>
    </row>
    <row r="24" spans="9:9" x14ac:dyDescent="0.3">
      <c r="I24" s="55"/>
    </row>
    <row r="25" spans="9:9" x14ac:dyDescent="0.3">
      <c r="I25" s="55"/>
    </row>
    <row r="26" spans="9:9" x14ac:dyDescent="0.3">
      <c r="I26" s="55"/>
    </row>
    <row r="27" spans="9:9" x14ac:dyDescent="0.3">
      <c r="I27" s="55"/>
    </row>
    <row r="28" spans="9:9" x14ac:dyDescent="0.3">
      <c r="I28" s="55"/>
    </row>
    <row r="29" spans="9:9" x14ac:dyDescent="0.3">
      <c r="I29" s="55"/>
    </row>
    <row r="30" spans="9:9" x14ac:dyDescent="0.3">
      <c r="I30" s="55"/>
    </row>
    <row r="31" spans="9:9" x14ac:dyDescent="0.3"/>
    <row r="32" spans="9:9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hidden="1" x14ac:dyDescent="0.3"/>
    <row r="40" customFormat="1" hidden="1" x14ac:dyDescent="0.3"/>
    <row r="41" customFormat="1" hidden="1" x14ac:dyDescent="0.3"/>
    <row r="42" customFormat="1" hidden="1" x14ac:dyDescent="0.3"/>
    <row r="43" customFormat="1" hidden="1" x14ac:dyDescent="0.3"/>
    <row r="44" customFormat="1" hidden="1" x14ac:dyDescent="0.3"/>
    <row r="45" customFormat="1" hidden="1" x14ac:dyDescent="0.3"/>
    <row r="46" customFormat="1" hidden="1" x14ac:dyDescent="0.3"/>
    <row r="47" customFormat="1" hidden="1" x14ac:dyDescent="0.3"/>
    <row r="48" customFormat="1" hidden="1" x14ac:dyDescent="0.3"/>
    <row r="49" customFormat="1" hidden="1" x14ac:dyDescent="0.3"/>
    <row r="50" customFormat="1" hidden="1" x14ac:dyDescent="0.3"/>
    <row r="51" customFormat="1" hidden="1" x14ac:dyDescent="0.3"/>
    <row r="52" customFormat="1" hidden="1" x14ac:dyDescent="0.3"/>
    <row r="53" customFormat="1" hidden="1" x14ac:dyDescent="0.3"/>
    <row r="54" customFormat="1" hidden="1" x14ac:dyDescent="0.3"/>
    <row r="55" customFormat="1" hidden="1" x14ac:dyDescent="0.3"/>
    <row r="56" customFormat="1" hidden="1" x14ac:dyDescent="0.3"/>
    <row r="57" customFormat="1" hidden="1" x14ac:dyDescent="0.3"/>
    <row r="58" customFormat="1" hidden="1" x14ac:dyDescent="0.3"/>
    <row r="59" customFormat="1" hidden="1" x14ac:dyDescent="0.3"/>
    <row r="60" customFormat="1" hidden="1" x14ac:dyDescent="0.3"/>
    <row r="61" customFormat="1" hidden="1" x14ac:dyDescent="0.3"/>
    <row r="62" customFormat="1" hidden="1" x14ac:dyDescent="0.3"/>
    <row r="63" customFormat="1" hidden="1" x14ac:dyDescent="0.3"/>
    <row r="64" customFormat="1" hidden="1" x14ac:dyDescent="0.3"/>
    <row r="65" customFormat="1" hidden="1" x14ac:dyDescent="0.3"/>
    <row r="66" customFormat="1" hidden="1" x14ac:dyDescent="0.3"/>
    <row r="67" customFormat="1" hidden="1" x14ac:dyDescent="0.3"/>
    <row r="68" customFormat="1" hidden="1" x14ac:dyDescent="0.3"/>
    <row r="69" customFormat="1" hidden="1" x14ac:dyDescent="0.3"/>
    <row r="70" customFormat="1" hidden="1" x14ac:dyDescent="0.3"/>
    <row r="71" customFormat="1" hidden="1" x14ac:dyDescent="0.3"/>
    <row r="72" customFormat="1" hidden="1" x14ac:dyDescent="0.3"/>
    <row r="73" customFormat="1" hidden="1" x14ac:dyDescent="0.3"/>
    <row r="74" customFormat="1" hidden="1" x14ac:dyDescent="0.3"/>
    <row r="75" customFormat="1" hidden="1" x14ac:dyDescent="0.3"/>
    <row r="76" customFormat="1" hidden="1" x14ac:dyDescent="0.3"/>
    <row r="77" customFormat="1" hidden="1" x14ac:dyDescent="0.3"/>
    <row r="78" customFormat="1" hidden="1" x14ac:dyDescent="0.3"/>
    <row r="79" customFormat="1" hidden="1" x14ac:dyDescent="0.3"/>
    <row r="80" customFormat="1" hidden="1" x14ac:dyDescent="0.3"/>
    <row r="81" customFormat="1" hidden="1" x14ac:dyDescent="0.3"/>
    <row r="82" customFormat="1" hidden="1" x14ac:dyDescent="0.3"/>
    <row r="83" customFormat="1" hidden="1" x14ac:dyDescent="0.3"/>
    <row r="84" customFormat="1" hidden="1" x14ac:dyDescent="0.3"/>
    <row r="85" customFormat="1" hidden="1" x14ac:dyDescent="0.3"/>
    <row r="86" customFormat="1" hidden="1" x14ac:dyDescent="0.3"/>
  </sheetData>
  <sheetProtection algorithmName="SHA-512" hashValue="Vsu2YMCBGxGxWrCdyjzjcHygrcRuuyveW9SuuhgBfikuKovF72TYOr+8DLLTVgrJBJbQSSX9z/YXHsAo+FkPrA==" saltValue="hCaLwE/XiE/lS/r1tkVeYQ==" spinCount="100000" sheet="1" formatCells="0" formatColumns="0" formatRows="0" insertColumns="0" insertRows="0" insertHyperlinks="0" deleteColumns="0" deleteRows="0" sort="0" autoFilter="0" pivotTables="0"/>
  <mergeCells count="1">
    <mergeCell ref="B2:H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E12C-913F-4EDE-93C7-A3CEA437A55E}">
  <sheetPr>
    <pageSetUpPr fitToPage="1"/>
  </sheetPr>
  <dimension ref="B1:W89"/>
  <sheetViews>
    <sheetView showGridLines="0" topLeftCell="F10" zoomScaleNormal="100" workbookViewId="0">
      <selection activeCell="G28" sqref="G28"/>
    </sheetView>
  </sheetViews>
  <sheetFormatPr defaultColWidth="0" defaultRowHeight="14.4" zeroHeight="1" x14ac:dyDescent="0.3"/>
  <cols>
    <col min="1" max="1" customWidth="true" style="1" width="7.88671875" collapsed="false"/>
    <col min="2" max="2" customWidth="true" style="1" width="16.33203125" collapsed="false"/>
    <col min="3" max="4" customWidth="true" style="1" width="20.6640625" collapsed="false"/>
    <col min="5" max="5" customWidth="true" style="1" width="20.5546875" collapsed="false"/>
    <col min="6" max="8" customWidth="true" style="1" width="21.5546875" collapsed="false"/>
    <col min="9" max="9" bestFit="true" customWidth="true" style="1" width="12.33203125" collapsed="false"/>
    <col min="10" max="10" customWidth="true" style="1" width="8.0" collapsed="false"/>
    <col min="11" max="11" customWidth="true" style="1" width="6.109375" collapsed="false"/>
    <col min="12" max="15" customWidth="true" style="1" width="29.44140625" collapsed="false"/>
    <col min="16" max="16" customWidth="true" hidden="true" style="1" width="29.44140625" collapsed="false"/>
    <col min="17" max="17" customWidth="true" style="1" width="7.109375" collapsed="false"/>
    <col min="18" max="18" customWidth="true" hidden="true" style="1" width="29.44140625" collapsed="false"/>
    <col min="19" max="19" customWidth="true" style="1" width="9.109375" collapsed="false"/>
    <col min="20" max="23" customWidth="true" hidden="true" style="1" width="0.0" collapsed="false"/>
    <col min="24" max="16384" hidden="true" style="1" width="9.109375" collapsed="false"/>
  </cols>
  <sheetData>
    <row r="1" spans="2:18" ht="30.75" customHeight="1" x14ac:dyDescent="0.3">
      <c r="B1" s="119" t="s">
        <v>51</v>
      </c>
      <c r="C1" s="119"/>
      <c r="D1" s="119"/>
      <c r="E1" s="119"/>
      <c r="F1" s="119"/>
      <c r="G1" s="119"/>
      <c r="H1" s="119"/>
      <c r="I1" s="23"/>
    </row>
    <row r="2" spans="2:18" ht="21.75" customHeight="1" x14ac:dyDescent="0.3">
      <c r="B2" s="74" t="s">
        <v>52</v>
      </c>
      <c r="C2" s="52"/>
      <c r="D2" s="52"/>
      <c r="E2" s="24"/>
      <c r="F2" s="24"/>
      <c r="G2" s="24"/>
      <c r="H2" s="24"/>
      <c r="K2" s="2"/>
      <c r="L2" s="3"/>
      <c r="M2" s="3"/>
      <c r="N2" s="3"/>
      <c r="O2" s="3"/>
      <c r="P2" s="2"/>
      <c r="Q2" s="2"/>
      <c r="R2" s="2"/>
    </row>
    <row r="3" spans="2:18" ht="30" customHeight="1" x14ac:dyDescent="0.3">
      <c r="B3" s="133" t="s">
        <v>10</v>
      </c>
      <c r="C3" s="77"/>
      <c r="D3" s="78" t="s">
        <v>13</v>
      </c>
      <c r="E3" s="133" t="s">
        <v>1</v>
      </c>
      <c r="F3" s="133" t="s">
        <v>2</v>
      </c>
      <c r="G3" s="133" t="s">
        <v>0</v>
      </c>
      <c r="H3" s="133" t="s">
        <v>3</v>
      </c>
      <c r="K3" s="4"/>
      <c r="L3" s="88" t="s">
        <v>1</v>
      </c>
      <c r="M3" s="89" t="s">
        <v>2</v>
      </c>
      <c r="N3" s="88" t="s">
        <v>0</v>
      </c>
      <c r="O3" s="89" t="s">
        <v>3</v>
      </c>
      <c r="P3" s="4"/>
      <c r="Q3" s="4"/>
      <c r="R3" s="2"/>
    </row>
    <row r="4" spans="2:18" ht="30" customHeight="1" x14ac:dyDescent="0.3">
      <c r="B4" s="134"/>
      <c r="C4" s="79" t="s">
        <v>12</v>
      </c>
      <c r="D4" s="80"/>
      <c r="E4" s="134"/>
      <c r="F4" s="134"/>
      <c r="G4" s="134"/>
      <c r="H4" s="134"/>
      <c r="K4" s="4"/>
      <c r="L4" s="5"/>
      <c r="M4" s="4"/>
      <c r="N4" s="5"/>
      <c r="O4" s="4"/>
      <c r="P4" s="4"/>
      <c r="Q4" s="4"/>
      <c r="R4" s="2"/>
    </row>
    <row r="5" spans="2:18" ht="20.100000000000001" customHeight="1" x14ac:dyDescent="0.3">
      <c r="B5" s="137" t="s">
        <v>60</v>
      </c>
      <c r="C5" s="135" t="s">
        <v>15</v>
      </c>
      <c r="D5" s="136"/>
      <c r="E5" s="61">
        <v>75.866497937774099</v>
      </c>
      <c r="F5" s="61">
        <v>66.945556316329998</v>
      </c>
      <c r="G5" s="61">
        <v>21.890208665220001</v>
      </c>
      <c r="H5" s="61">
        <v>121.31907641008401</v>
      </c>
      <c r="I5" s="20"/>
      <c r="J5" s="28"/>
      <c r="K5" s="4"/>
      <c r="L5" s="6"/>
      <c r="M5" s="4"/>
      <c r="N5" s="6"/>
      <c r="O5" s="4"/>
      <c r="P5" s="4"/>
      <c r="Q5" s="4"/>
      <c r="R5" s="2"/>
    </row>
    <row r="6" spans="2:18" ht="20.100000000000001" customHeight="1" x14ac:dyDescent="0.3">
      <c r="B6" s="138"/>
      <c r="C6" s="135" t="s">
        <v>49</v>
      </c>
      <c r="D6" s="136"/>
      <c r="E6" s="61">
        <v>29.5332008831206</v>
      </c>
      <c r="F6" s="61">
        <v>0.37248077926864998</v>
      </c>
      <c r="G6" s="61">
        <v>61.021566744042104</v>
      </c>
      <c r="H6" s="61">
        <v>199.12194512589201</v>
      </c>
      <c r="I6" s="20"/>
      <c r="J6" s="28"/>
      <c r="K6" s="4"/>
      <c r="L6" s="7"/>
      <c r="M6" s="8"/>
      <c r="N6" s="7"/>
      <c r="O6" s="8"/>
      <c r="P6" s="4"/>
      <c r="Q6" s="4"/>
      <c r="R6" s="2"/>
    </row>
    <row r="7" spans="2:18" ht="20.100000000000001" customHeight="1" x14ac:dyDescent="0.3">
      <c r="B7" s="138"/>
      <c r="C7" s="135" t="s">
        <v>16</v>
      </c>
      <c r="D7" s="136"/>
      <c r="E7" s="61">
        <v>5.1765864319782402</v>
      </c>
      <c r="F7" s="61">
        <v>132.05897477192002</v>
      </c>
      <c r="G7" s="61">
        <v>23.0077792940526</v>
      </c>
      <c r="H7" s="61">
        <v>0.31237298700000005</v>
      </c>
      <c r="I7" s="20"/>
      <c r="J7" s="28"/>
      <c r="K7" s="4"/>
      <c r="L7" s="7"/>
      <c r="M7" s="8"/>
      <c r="N7" s="7"/>
      <c r="O7" s="8"/>
      <c r="P7" s="4"/>
      <c r="Q7" s="4"/>
      <c r="R7" s="2"/>
    </row>
    <row r="8" spans="2:18" ht="20.100000000000001" customHeight="1" x14ac:dyDescent="0.3">
      <c r="B8" s="138"/>
      <c r="C8" s="135" t="s">
        <v>17</v>
      </c>
      <c r="D8" s="136"/>
      <c r="E8" s="61">
        <v>11.680704817129401</v>
      </c>
      <c r="F8" s="61">
        <v>142.87842244463002</v>
      </c>
      <c r="G8" s="61">
        <v>0</v>
      </c>
      <c r="H8" s="61">
        <v>1.803269971</v>
      </c>
      <c r="I8" s="20"/>
      <c r="J8" s="28"/>
      <c r="K8" s="4"/>
      <c r="L8" s="7"/>
      <c r="M8" s="8"/>
      <c r="N8" s="7"/>
      <c r="O8" s="8"/>
      <c r="P8" s="4"/>
      <c r="Q8" s="4"/>
      <c r="R8" s="2"/>
    </row>
    <row r="9" spans="2:18" ht="20.100000000000001" customHeight="1" x14ac:dyDescent="0.3">
      <c r="B9" s="138"/>
      <c r="C9" s="135" t="s">
        <v>18</v>
      </c>
      <c r="D9" s="136"/>
      <c r="E9" s="61">
        <v>22.107227776254799</v>
      </c>
      <c r="F9" s="61">
        <v>22.315588322935497</v>
      </c>
      <c r="G9" s="61">
        <v>9.7061522282437114</v>
      </c>
      <c r="H9" s="61">
        <v>13.651899526038701</v>
      </c>
      <c r="I9" s="20"/>
      <c r="J9" s="28"/>
      <c r="K9" s="4"/>
      <c r="L9" s="7"/>
      <c r="M9" s="8"/>
      <c r="N9" s="7"/>
      <c r="O9" s="8"/>
      <c r="P9" s="4"/>
      <c r="Q9" s="4"/>
      <c r="R9" s="2"/>
    </row>
    <row r="10" spans="2:18" ht="20.100000000000001" customHeight="1" x14ac:dyDescent="0.3">
      <c r="B10" s="139"/>
      <c r="C10" s="135" t="s">
        <v>19</v>
      </c>
      <c r="D10" s="136"/>
      <c r="E10" s="61">
        <v>144.36421784625699</v>
      </c>
      <c r="F10" s="61">
        <v>364.57102263508398</v>
      </c>
      <c r="G10" s="61">
        <v>115.625706931558</v>
      </c>
      <c r="H10" s="61">
        <v>336.20856402001402</v>
      </c>
      <c r="I10" s="20"/>
      <c r="J10" s="28"/>
      <c r="K10" s="4"/>
      <c r="L10" s="7"/>
      <c r="M10" s="8"/>
      <c r="N10" s="7"/>
      <c r="O10" s="8"/>
      <c r="P10" s="4"/>
      <c r="Q10" s="4"/>
      <c r="R10" s="2"/>
    </row>
    <row r="11" spans="2:18" ht="20.100000000000001" customHeight="1" x14ac:dyDescent="0.3">
      <c r="B11" s="85" t="s">
        <v>59</v>
      </c>
      <c r="C11" s="135" t="s">
        <v>19</v>
      </c>
      <c r="D11" s="136"/>
      <c r="E11" s="61">
        <v>133.37007428740691</v>
      </c>
      <c r="F11" s="61">
        <v>352.84285466734349</v>
      </c>
      <c r="G11" s="61">
        <v>105.45875444264898</v>
      </c>
      <c r="H11" s="61">
        <v>324.46357860971682</v>
      </c>
      <c r="I11" s="20"/>
      <c r="J11" s="28"/>
      <c r="K11" s="4"/>
      <c r="L11" s="7"/>
      <c r="M11" s="8"/>
      <c r="N11" s="7"/>
      <c r="O11" s="8"/>
      <c r="P11" s="4"/>
      <c r="Q11" s="4"/>
      <c r="R11" s="2"/>
    </row>
    <row r="12" spans="2:18" ht="56.25" customHeight="1" x14ac:dyDescent="0.3">
      <c r="B12" s="142" t="s">
        <v>53</v>
      </c>
      <c r="C12" s="142"/>
      <c r="D12" s="142"/>
      <c r="E12" s="20"/>
      <c r="F12" s="20"/>
      <c r="G12" s="20"/>
      <c r="H12" s="20"/>
      <c r="K12" s="4"/>
      <c r="L12" s="7"/>
      <c r="M12" s="8"/>
      <c r="N12" s="7"/>
      <c r="O12" s="8"/>
      <c r="P12" s="4"/>
      <c r="Q12" s="4"/>
      <c r="R12" s="2"/>
    </row>
    <row r="13" spans="2:18" ht="30.75" customHeight="1" x14ac:dyDescent="0.3">
      <c r="B13" s="133" t="s">
        <v>10</v>
      </c>
      <c r="C13" s="77"/>
      <c r="D13" s="78" t="s">
        <v>13</v>
      </c>
      <c r="E13" s="133" t="s">
        <v>1</v>
      </c>
      <c r="F13" s="133" t="s">
        <v>2</v>
      </c>
      <c r="G13" s="133" t="s">
        <v>0</v>
      </c>
      <c r="H13" s="133" t="s">
        <v>3</v>
      </c>
      <c r="K13" s="4"/>
      <c r="L13" s="7"/>
      <c r="M13" s="8"/>
      <c r="N13" s="7"/>
      <c r="O13" s="8"/>
      <c r="P13" s="4"/>
      <c r="Q13" s="4"/>
      <c r="R13" s="2"/>
    </row>
    <row r="14" spans="2:18" ht="30.75" customHeight="1" x14ac:dyDescent="0.3">
      <c r="B14" s="134"/>
      <c r="C14" s="79" t="s">
        <v>12</v>
      </c>
      <c r="D14" s="80"/>
      <c r="E14" s="134"/>
      <c r="F14" s="134"/>
      <c r="G14" s="134"/>
      <c r="H14" s="134"/>
      <c r="K14" s="4"/>
      <c r="L14" s="7"/>
      <c r="M14" s="8"/>
      <c r="N14" s="7"/>
      <c r="O14" s="8"/>
      <c r="P14" s="4"/>
      <c r="Q14" s="4"/>
      <c r="R14" s="2"/>
    </row>
    <row r="15" spans="2:18" ht="20.100000000000001" customHeight="1" x14ac:dyDescent="0.3">
      <c r="B15" s="137" t="s">
        <v>60</v>
      </c>
      <c r="C15" s="135" t="s">
        <v>15</v>
      </c>
      <c r="D15" s="136"/>
      <c r="E15" s="86">
        <v>0.52552148357544737</v>
      </c>
      <c r="F15" s="86">
        <v>0.18362829780725293</v>
      </c>
      <c r="G15" s="86">
        <v>0.18931956609075981</v>
      </c>
      <c r="H15" s="86">
        <v>0.36084469401815022</v>
      </c>
      <c r="I15" s="22">
        <v>1</v>
      </c>
      <c r="K15" s="4"/>
      <c r="L15" s="7"/>
      <c r="M15" s="8"/>
      <c r="N15" s="7"/>
      <c r="O15" s="8"/>
      <c r="P15" s="4"/>
      <c r="Q15" s="4"/>
      <c r="R15" s="2"/>
    </row>
    <row r="16" spans="2:18" ht="20.100000000000001" customHeight="1" x14ac:dyDescent="0.3">
      <c r="B16" s="138"/>
      <c r="C16" s="135" t="s">
        <v>49</v>
      </c>
      <c r="D16" s="136"/>
      <c r="E16" s="86">
        <v>0.20457424508455702</v>
      </c>
      <c r="F16" s="86">
        <v>1.02169606508053E-3</v>
      </c>
      <c r="G16" s="86">
        <v>0.52775086408909211</v>
      </c>
      <c r="H16" s="86">
        <v>0.5922572070889851</v>
      </c>
      <c r="I16" s="22">
        <v>1</v>
      </c>
      <c r="K16" s="141" t="s">
        <v>11</v>
      </c>
      <c r="L16" s="7"/>
      <c r="M16" s="8"/>
      <c r="N16" s="7"/>
      <c r="O16" s="8"/>
      <c r="P16" s="4"/>
      <c r="Q16" s="4"/>
      <c r="R16" s="2"/>
    </row>
    <row r="17" spans="2:23" ht="20.100000000000001" customHeight="1" x14ac:dyDescent="0.3">
      <c r="B17" s="138"/>
      <c r="C17" s="135" t="s">
        <v>16</v>
      </c>
      <c r="D17" s="136"/>
      <c r="E17" s="86">
        <v>3.585782203655985E-2</v>
      </c>
      <c r="F17" s="86">
        <v>0.36223113350427699</v>
      </c>
      <c r="G17" s="86">
        <v>0.19898498270519965</v>
      </c>
      <c r="H17" s="86">
        <v>9.2910478919687705E-4</v>
      </c>
      <c r="I17" s="22">
        <v>1</v>
      </c>
      <c r="K17" s="141"/>
      <c r="L17" s="90">
        <f t="shared" ref="L17:P21" si="0">E15</f>
        <v>0.52552148357544737</v>
      </c>
      <c r="M17" s="91">
        <f t="shared" si="0"/>
        <v>0.18362829780725293</v>
      </c>
      <c r="N17" s="90">
        <f t="shared" si="0"/>
        <v>0.18931956609075981</v>
      </c>
      <c r="O17" s="91">
        <f t="shared" si="0"/>
        <v>0.36084469401815022</v>
      </c>
      <c r="P17" s="13">
        <f t="shared" si="0"/>
        <v>1</v>
      </c>
      <c r="Q17" s="4"/>
      <c r="R17" s="2"/>
    </row>
    <row r="18" spans="2:23" ht="20.100000000000001" customHeight="1" x14ac:dyDescent="0.3">
      <c r="B18" s="138"/>
      <c r="C18" s="135" t="s">
        <v>17</v>
      </c>
      <c r="D18" s="136"/>
      <c r="E18" s="86">
        <v>8.0911357339039189E-2</v>
      </c>
      <c r="F18" s="86">
        <v>0.3919083349299638</v>
      </c>
      <c r="G18" s="86">
        <v>0</v>
      </c>
      <c r="H18" s="86">
        <v>5.3635456201307627E-3</v>
      </c>
      <c r="I18" s="22">
        <v>1</v>
      </c>
      <c r="K18" s="141"/>
      <c r="L18" s="90">
        <f t="shared" si="0"/>
        <v>0.20457424508455702</v>
      </c>
      <c r="M18" s="91">
        <f t="shared" si="0"/>
        <v>1.02169606508053E-3</v>
      </c>
      <c r="N18" s="90">
        <f t="shared" si="0"/>
        <v>0.52775086408909211</v>
      </c>
      <c r="O18" s="91">
        <f t="shared" si="0"/>
        <v>0.5922572070889851</v>
      </c>
      <c r="P18" s="13">
        <f t="shared" si="0"/>
        <v>1</v>
      </c>
      <c r="Q18" s="4"/>
      <c r="R18" s="2"/>
    </row>
    <row r="19" spans="2:23" ht="19.5" customHeight="1" x14ac:dyDescent="0.3">
      <c r="B19" s="139"/>
      <c r="C19" s="135" t="s">
        <v>18</v>
      </c>
      <c r="D19" s="136"/>
      <c r="E19" s="86">
        <v>0.15313509196439665</v>
      </c>
      <c r="F19" s="86">
        <v>6.1210537693425576E-2</v>
      </c>
      <c r="G19" s="86">
        <v>8.3944587114948496E-2</v>
      </c>
      <c r="H19" s="86">
        <v>4.0605448483537268E-2</v>
      </c>
      <c r="I19" s="22">
        <v>1</v>
      </c>
      <c r="K19" s="141"/>
      <c r="L19" s="90">
        <f t="shared" si="0"/>
        <v>3.585782203655985E-2</v>
      </c>
      <c r="M19" s="91">
        <f t="shared" si="0"/>
        <v>0.36223113350427699</v>
      </c>
      <c r="N19" s="90">
        <f t="shared" si="0"/>
        <v>0.19898498270519965</v>
      </c>
      <c r="O19" s="91">
        <f t="shared" si="0"/>
        <v>9.2910478919687705E-4</v>
      </c>
      <c r="P19" s="13">
        <f t="shared" si="0"/>
        <v>1</v>
      </c>
      <c r="Q19" s="4"/>
      <c r="R19" s="2"/>
      <c r="W19" s="9"/>
    </row>
    <row r="20" spans="2:23" ht="20.100000000000001" customHeight="1" x14ac:dyDescent="0.3">
      <c r="I20" s="21"/>
      <c r="K20" s="141"/>
      <c r="L20" s="90">
        <f t="shared" si="0"/>
        <v>8.0911357339039189E-2</v>
      </c>
      <c r="M20" s="91">
        <f t="shared" si="0"/>
        <v>0.3919083349299638</v>
      </c>
      <c r="N20" s="90">
        <f t="shared" si="0"/>
        <v>0</v>
      </c>
      <c r="O20" s="91">
        <f t="shared" si="0"/>
        <v>5.3635456201307627E-3</v>
      </c>
      <c r="P20" s="13">
        <f t="shared" si="0"/>
        <v>1</v>
      </c>
      <c r="Q20" s="2"/>
      <c r="R20" s="2"/>
      <c r="W20" s="10"/>
    </row>
    <row r="21" spans="2:23" ht="21" customHeight="1" x14ac:dyDescent="0.3">
      <c r="B21" s="75" t="s">
        <v>54</v>
      </c>
      <c r="K21" s="140"/>
      <c r="L21" s="90">
        <f t="shared" si="0"/>
        <v>0.15313509196439665</v>
      </c>
      <c r="M21" s="91">
        <f t="shared" si="0"/>
        <v>6.1210537693425576E-2</v>
      </c>
      <c r="N21" s="90">
        <f t="shared" si="0"/>
        <v>8.3944587114948496E-2</v>
      </c>
      <c r="O21" s="91">
        <f t="shared" si="0"/>
        <v>4.0605448483537268E-2</v>
      </c>
      <c r="P21" s="14">
        <f t="shared" si="0"/>
        <v>1</v>
      </c>
      <c r="Q21" s="4"/>
      <c r="R21" s="2"/>
      <c r="W21" s="9"/>
    </row>
    <row r="22" spans="2:23" ht="30" customHeight="1" x14ac:dyDescent="0.3">
      <c r="B22" s="133" t="s">
        <v>10</v>
      </c>
      <c r="C22" s="77"/>
      <c r="D22" s="78" t="s">
        <v>13</v>
      </c>
      <c r="E22" s="133" t="s">
        <v>1</v>
      </c>
      <c r="F22" s="133" t="s">
        <v>2</v>
      </c>
      <c r="G22" s="133" t="s">
        <v>0</v>
      </c>
      <c r="H22" s="133" t="s">
        <v>3</v>
      </c>
      <c r="K22" s="140"/>
      <c r="L22" s="11"/>
      <c r="M22" s="12"/>
      <c r="N22" s="11"/>
      <c r="O22" s="12"/>
      <c r="P22" s="4"/>
      <c r="Q22" s="4"/>
      <c r="R22" s="2"/>
      <c r="W22" s="9"/>
    </row>
    <row r="23" spans="2:23" ht="30" customHeight="1" x14ac:dyDescent="0.3">
      <c r="B23" s="134"/>
      <c r="C23" s="79" t="s">
        <v>12</v>
      </c>
      <c r="D23" s="80"/>
      <c r="E23" s="134"/>
      <c r="F23" s="134"/>
      <c r="G23" s="134"/>
      <c r="H23" s="134"/>
      <c r="K23" s="140"/>
      <c r="L23" s="15"/>
      <c r="M23" s="16"/>
      <c r="N23" s="15"/>
      <c r="O23" s="16"/>
      <c r="P23" s="4"/>
      <c r="Q23" s="4"/>
      <c r="R23" s="2"/>
      <c r="W23" s="9"/>
    </row>
    <row r="24" spans="2:23" ht="20.100000000000001" customHeight="1" x14ac:dyDescent="0.3">
      <c r="B24" s="137" t="s">
        <v>60</v>
      </c>
      <c r="C24" s="135" t="s">
        <v>15</v>
      </c>
      <c r="D24" s="136"/>
      <c r="E24" s="61">
        <v>0</v>
      </c>
      <c r="F24" s="61">
        <v>255.53319428333</v>
      </c>
      <c r="G24" s="61">
        <v>0</v>
      </c>
      <c r="H24" s="61">
        <v>0</v>
      </c>
      <c r="I24" s="20"/>
      <c r="J24" s="28"/>
      <c r="K24" s="140"/>
      <c r="L24" s="15"/>
      <c r="M24" s="16"/>
      <c r="N24" s="15"/>
      <c r="O24" s="16"/>
      <c r="P24" s="4"/>
      <c r="Q24" s="4"/>
      <c r="R24" s="2"/>
    </row>
    <row r="25" spans="2:23" ht="20.100000000000001" customHeight="1" x14ac:dyDescent="0.3">
      <c r="B25" s="138"/>
      <c r="C25" s="135" t="s">
        <v>49</v>
      </c>
      <c r="D25" s="136"/>
      <c r="E25" s="61">
        <v>277.55258830939101</v>
      </c>
      <c r="F25" s="61">
        <v>81.073242820468607</v>
      </c>
      <c r="G25" s="61">
        <v>0</v>
      </c>
      <c r="H25" s="61">
        <v>0</v>
      </c>
      <c r="I25" s="20"/>
      <c r="J25" s="28"/>
      <c r="K25" s="140"/>
      <c r="L25" s="17"/>
      <c r="M25" s="18"/>
      <c r="N25" s="17"/>
      <c r="O25" s="18"/>
      <c r="P25" s="4"/>
      <c r="Q25" s="4"/>
      <c r="R25" s="2"/>
    </row>
    <row r="26" spans="2:23" ht="20.100000000000001" customHeight="1" x14ac:dyDescent="0.3">
      <c r="B26" s="138"/>
      <c r="C26" s="135" t="s">
        <v>16</v>
      </c>
      <c r="D26" s="136"/>
      <c r="E26" s="61">
        <v>115.22923999839901</v>
      </c>
      <c r="F26" s="61">
        <v>31.879463297720001</v>
      </c>
      <c r="G26" s="61">
        <v>81.92829297008349</v>
      </c>
      <c r="H26" s="61">
        <v>66.250339060697598</v>
      </c>
      <c r="I26" s="20"/>
      <c r="J26" s="28"/>
      <c r="K26" s="141" t="s">
        <v>7</v>
      </c>
      <c r="L26" s="11">
        <f>E35</f>
        <v>0</v>
      </c>
      <c r="M26" s="11">
        <f t="shared" ref="M26:O26" si="1">F35</f>
        <v>0.66440820589790461</v>
      </c>
      <c r="N26" s="11">
        <f t="shared" si="1"/>
        <v>0</v>
      </c>
      <c r="O26" s="11">
        <f t="shared" si="1"/>
        <v>0</v>
      </c>
      <c r="P26" s="13">
        <f>I35</f>
        <v>1</v>
      </c>
      <c r="Q26" s="4"/>
      <c r="R26" s="2"/>
    </row>
    <row r="27" spans="2:23" ht="20.100000000000001" customHeight="1" x14ac:dyDescent="0.3">
      <c r="B27" s="138"/>
      <c r="C27" s="135" t="s">
        <v>17</v>
      </c>
      <c r="D27" s="136"/>
      <c r="E27" s="61">
        <v>9.7783377810799994</v>
      </c>
      <c r="F27" s="61">
        <v>6.6433917931300002</v>
      </c>
      <c r="G27" s="61">
        <v>55.939363678520003</v>
      </c>
      <c r="H27" s="61">
        <v>0</v>
      </c>
      <c r="I27" s="20"/>
      <c r="J27" s="28"/>
      <c r="K27" s="141"/>
      <c r="L27" s="11">
        <f t="shared" ref="L27:L28" si="2">E36</f>
        <v>0.59007007203594852</v>
      </c>
      <c r="M27" s="11">
        <f t="shared" ref="M27:M28" si="3">F36</f>
        <v>0.21079737980713184</v>
      </c>
      <c r="N27" s="11">
        <f t="shared" ref="N27:N28" si="4">G36</f>
        <v>0</v>
      </c>
      <c r="O27" s="11">
        <f t="shared" ref="O27:O28" si="5">H36</f>
        <v>0</v>
      </c>
      <c r="P27" s="13">
        <f t="shared" ref="P27:P29" si="6">I36</f>
        <v>1</v>
      </c>
      <c r="Q27" s="4"/>
      <c r="R27" s="2"/>
    </row>
    <row r="28" spans="2:23" ht="20.100000000000001" customHeight="1" x14ac:dyDescent="0.3">
      <c r="B28" s="138"/>
      <c r="C28" s="135" t="s">
        <v>20</v>
      </c>
      <c r="D28" s="136"/>
      <c r="E28" s="61">
        <v>67.812085382446199</v>
      </c>
      <c r="F28" s="61">
        <v>9.4734144170095504</v>
      </c>
      <c r="G28" s="61">
        <v>19.1129421245275</v>
      </c>
      <c r="H28" s="61">
        <v>3.7659873498071104</v>
      </c>
      <c r="I28" s="20"/>
      <c r="J28" s="28"/>
      <c r="K28" s="141"/>
      <c r="L28" s="11">
        <f t="shared" si="2"/>
        <v>0.24497456990280395</v>
      </c>
      <c r="M28" s="11">
        <f t="shared" si="3"/>
        <v>8.2889336839507485E-2</v>
      </c>
      <c r="N28" s="11">
        <f t="shared" si="4"/>
        <v>0.52190075468170838</v>
      </c>
      <c r="O28" s="11">
        <f t="shared" si="5"/>
        <v>0.94621272576160054</v>
      </c>
      <c r="P28" s="13">
        <f t="shared" si="6"/>
        <v>1</v>
      </c>
      <c r="Q28" s="4"/>
      <c r="R28" s="2"/>
    </row>
    <row r="29" spans="2:23" ht="20.100000000000001" customHeight="1" x14ac:dyDescent="0.3">
      <c r="B29" s="139"/>
      <c r="C29" s="135" t="s">
        <v>21</v>
      </c>
      <c r="D29" s="136"/>
      <c r="E29" s="61">
        <v>470.37225147131704</v>
      </c>
      <c r="F29" s="61">
        <v>384.60270661165799</v>
      </c>
      <c r="G29" s="61">
        <v>156.98059877313099</v>
      </c>
      <c r="H29" s="61">
        <v>70.016326410504703</v>
      </c>
      <c r="I29" s="20"/>
      <c r="J29" s="28"/>
      <c r="K29" s="141"/>
      <c r="L29" s="11">
        <f t="shared" ref="L29:O30" si="7">E38</f>
        <v>2.0788508995786877E-2</v>
      </c>
      <c r="M29" s="11">
        <f t="shared" si="7"/>
        <v>1.7273388041540699E-2</v>
      </c>
      <c r="N29" s="11">
        <f t="shared" si="7"/>
        <v>0.35634571479348087</v>
      </c>
      <c r="O29" s="11">
        <f t="shared" si="7"/>
        <v>0</v>
      </c>
      <c r="P29" s="13">
        <f t="shared" si="6"/>
        <v>1</v>
      </c>
      <c r="Q29" s="4"/>
      <c r="R29" s="2"/>
    </row>
    <row r="30" spans="2:23" ht="20.100000000000001" customHeight="1" x14ac:dyDescent="0.3">
      <c r="B30" s="87" t="s">
        <v>59</v>
      </c>
      <c r="C30" s="135" t="s">
        <v>21</v>
      </c>
      <c r="D30" s="136"/>
      <c r="E30" s="61">
        <v>455.113900208031</v>
      </c>
      <c r="F30" s="61">
        <v>372.66783486589566</v>
      </c>
      <c r="G30" s="61">
        <v>146.7114806167526</v>
      </c>
      <c r="H30" s="61">
        <v>-67.649706672335512</v>
      </c>
      <c r="I30" s="20"/>
      <c r="J30" s="28"/>
      <c r="K30" s="141"/>
      <c r="L30" s="11">
        <f t="shared" si="7"/>
        <v>0.14416684906546057</v>
      </c>
      <c r="M30" s="11">
        <f t="shared" si="7"/>
        <v>2.4631689413915307E-2</v>
      </c>
      <c r="N30" s="11">
        <f t="shared" si="7"/>
        <v>0.12175353052481061</v>
      </c>
      <c r="O30" s="11">
        <f t="shared" si="7"/>
        <v>5.3787274238399449E-2</v>
      </c>
      <c r="P30" s="14">
        <f>I39</f>
        <v>1</v>
      </c>
      <c r="Q30" s="4"/>
      <c r="R30" s="2"/>
    </row>
    <row r="31" spans="2:23" ht="18.75" customHeight="1" x14ac:dyDescent="0.3">
      <c r="K31" s="140"/>
      <c r="L31" s="140"/>
      <c r="M31" s="140"/>
      <c r="N31" s="140"/>
      <c r="O31" s="140"/>
      <c r="P31" s="13"/>
      <c r="Q31" s="4"/>
      <c r="R31" s="2"/>
    </row>
    <row r="32" spans="2:23" ht="31.5" customHeight="1" x14ac:dyDescent="0.3">
      <c r="B32" s="125" t="s">
        <v>55</v>
      </c>
      <c r="C32" s="125"/>
      <c r="D32" s="125"/>
      <c r="K32" s="140"/>
      <c r="L32" s="140"/>
      <c r="M32" s="140"/>
      <c r="N32" s="140"/>
      <c r="O32" s="140"/>
      <c r="P32" s="13"/>
      <c r="Q32" s="4"/>
      <c r="R32" s="2"/>
    </row>
    <row r="33" spans="2:18" ht="30.75" customHeight="1" x14ac:dyDescent="0.3">
      <c r="B33" s="143" t="s">
        <v>10</v>
      </c>
      <c r="C33" s="81"/>
      <c r="D33" s="82" t="s">
        <v>13</v>
      </c>
      <c r="E33" s="133" t="s">
        <v>1</v>
      </c>
      <c r="F33" s="133" t="s">
        <v>2</v>
      </c>
      <c r="G33" s="133" t="s">
        <v>0</v>
      </c>
      <c r="H33" s="133" t="s">
        <v>3</v>
      </c>
      <c r="K33" s="140"/>
      <c r="L33" s="140"/>
      <c r="M33" s="140"/>
      <c r="N33" s="140"/>
      <c r="O33" s="140"/>
      <c r="P33" s="14"/>
      <c r="Q33" s="4"/>
      <c r="R33" s="2"/>
    </row>
    <row r="34" spans="2:18" ht="30" customHeight="1" x14ac:dyDescent="0.3">
      <c r="B34" s="134"/>
      <c r="C34" s="79" t="s">
        <v>12</v>
      </c>
      <c r="D34" s="80"/>
      <c r="E34" s="134"/>
      <c r="F34" s="134"/>
      <c r="G34" s="134"/>
      <c r="H34" s="134"/>
    </row>
    <row r="35" spans="2:18" ht="21" customHeight="1" x14ac:dyDescent="0.3">
      <c r="B35" s="137" t="s">
        <v>60</v>
      </c>
      <c r="C35" s="135" t="s">
        <v>15</v>
      </c>
      <c r="D35" s="136"/>
      <c r="E35" s="86">
        <v>0</v>
      </c>
      <c r="F35" s="86">
        <v>0.66440820589790461</v>
      </c>
      <c r="G35" s="86">
        <v>0</v>
      </c>
      <c r="H35" s="86">
        <v>0</v>
      </c>
      <c r="I35" s="22">
        <v>1</v>
      </c>
      <c r="L35" s="51"/>
      <c r="M35" s="51"/>
      <c r="N35" s="51"/>
      <c r="O35" s="51"/>
      <c r="P35" s="51">
        <f t="shared" ref="P35" si="8">SUM(P17:P21)</f>
        <v>5</v>
      </c>
    </row>
    <row r="36" spans="2:18" ht="21" customHeight="1" x14ac:dyDescent="0.3">
      <c r="B36" s="138"/>
      <c r="C36" s="135" t="s">
        <v>49</v>
      </c>
      <c r="D36" s="136"/>
      <c r="E36" s="86">
        <v>0.59007007203594852</v>
      </c>
      <c r="F36" s="86">
        <v>0.21079737980713184</v>
      </c>
      <c r="G36" s="86">
        <v>0</v>
      </c>
      <c r="H36" s="86">
        <v>0</v>
      </c>
      <c r="I36" s="22">
        <v>1</v>
      </c>
    </row>
    <row r="37" spans="2:18" ht="21" customHeight="1" x14ac:dyDescent="0.3">
      <c r="B37" s="138"/>
      <c r="C37" s="135" t="s">
        <v>16</v>
      </c>
      <c r="D37" s="136"/>
      <c r="E37" s="86">
        <v>0.24497456990280395</v>
      </c>
      <c r="F37" s="86">
        <v>8.2889336839507485E-2</v>
      </c>
      <c r="G37" s="86">
        <v>0.52190075468170838</v>
      </c>
      <c r="H37" s="86">
        <v>0.94621272576160054</v>
      </c>
      <c r="I37" s="22">
        <v>1</v>
      </c>
    </row>
    <row r="38" spans="2:18" ht="17.399999999999999" customHeight="1" x14ac:dyDescent="0.3">
      <c r="B38" s="138"/>
      <c r="C38" s="135" t="s">
        <v>17</v>
      </c>
      <c r="D38" s="136"/>
      <c r="E38" s="86">
        <v>2.0788508995786877E-2</v>
      </c>
      <c r="F38" s="86">
        <v>1.7273388041540699E-2</v>
      </c>
      <c r="G38" s="86">
        <v>0.35634571479348087</v>
      </c>
      <c r="H38" s="86">
        <v>0</v>
      </c>
      <c r="I38" s="22">
        <v>1</v>
      </c>
    </row>
    <row r="39" spans="2:18" ht="15" customHeight="1" x14ac:dyDescent="0.3">
      <c r="B39" s="138"/>
      <c r="C39" s="135" t="s">
        <v>20</v>
      </c>
      <c r="D39" s="136"/>
      <c r="E39" s="86">
        <v>0.14416684906546057</v>
      </c>
      <c r="F39" s="86">
        <v>2.4631689413915307E-2</v>
      </c>
      <c r="G39" s="86">
        <v>0.12175353052481061</v>
      </c>
      <c r="H39" s="86">
        <v>5.3787274238399449E-2</v>
      </c>
      <c r="I39" s="22">
        <v>1</v>
      </c>
    </row>
    <row r="40" spans="2:18" x14ac:dyDescent="0.3"/>
    <row r="41" spans="2:18" x14ac:dyDescent="0.3">
      <c r="B41" s="29"/>
      <c r="C41" s="29"/>
      <c r="D41" s="29"/>
      <c r="E41" s="29"/>
      <c r="F41" s="29"/>
      <c r="G41" s="29"/>
      <c r="H41" s="29"/>
    </row>
    <row r="42" spans="2:18" x14ac:dyDescent="0.3">
      <c r="B42" s="29"/>
      <c r="C42" s="29"/>
      <c r="D42" s="29" t="s">
        <v>56</v>
      </c>
      <c r="E42" s="111">
        <v>-401.12877758562701</v>
      </c>
      <c r="F42" s="111">
        <v>-350.55619361552101</v>
      </c>
      <c r="G42" s="111">
        <v>-132.18762569187501</v>
      </c>
      <c r="H42" s="111">
        <v>-53.406048071303303</v>
      </c>
      <c r="I42" s="45"/>
      <c r="J42" s="45"/>
      <c r="K42" s="45"/>
      <c r="L42" s="45"/>
    </row>
    <row r="43" spans="2:18" x14ac:dyDescent="0.3">
      <c r="B43" s="29"/>
      <c r="C43" s="29"/>
      <c r="D43" s="29" t="s">
        <v>57</v>
      </c>
      <c r="E43" s="111">
        <v>-443.761974306463</v>
      </c>
      <c r="F43" s="111">
        <v>-361.001084502678</v>
      </c>
      <c r="G43" s="111">
        <v>-138.622438748089</v>
      </c>
      <c r="H43" s="111">
        <v>-65.445559635764198</v>
      </c>
      <c r="I43" s="45"/>
      <c r="J43" s="45"/>
      <c r="K43" s="45"/>
      <c r="L43" s="45"/>
    </row>
    <row r="44" spans="2:18" x14ac:dyDescent="0.3">
      <c r="B44" s="29"/>
      <c r="C44" s="29"/>
      <c r="D44" s="29"/>
      <c r="E44" s="29"/>
      <c r="F44" s="29"/>
      <c r="G44" s="29"/>
      <c r="H44" s="29"/>
      <c r="I44" s="45"/>
      <c r="J44" s="45"/>
      <c r="K44" s="45"/>
      <c r="L44" s="45"/>
    </row>
    <row r="45" spans="2:18" hidden="1" x14ac:dyDescent="0.3">
      <c r="C45" s="45"/>
      <c r="D45" s="45"/>
      <c r="E45" s="45"/>
      <c r="F45" s="45"/>
      <c r="G45" s="45"/>
      <c r="H45" s="45"/>
      <c r="I45" s="45"/>
      <c r="J45" s="45"/>
      <c r="K45" s="45"/>
      <c r="L45" s="45"/>
    </row>
    <row r="46" spans="2:18" hidden="1" x14ac:dyDescent="0.3">
      <c r="C46" s="45"/>
      <c r="D46" s="45"/>
      <c r="E46" s="45"/>
      <c r="F46" s="45"/>
      <c r="G46" s="45"/>
      <c r="H46" s="45"/>
      <c r="I46" s="45"/>
      <c r="J46" s="45"/>
      <c r="K46" s="45"/>
      <c r="L46" s="45"/>
    </row>
    <row r="47" spans="2:18" hidden="1" x14ac:dyDescent="0.3">
      <c r="C47" s="45"/>
      <c r="I47" s="45"/>
      <c r="J47" s="45"/>
      <c r="K47" s="45"/>
      <c r="L47" s="45"/>
    </row>
    <row r="48" spans="2:18" hidden="1" x14ac:dyDescent="0.3">
      <c r="C48" s="45"/>
      <c r="I48" s="45"/>
      <c r="J48" s="45"/>
      <c r="K48" s="45"/>
      <c r="L48" s="45"/>
    </row>
    <row r="49" spans="3:12" hidden="1" x14ac:dyDescent="0.3"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3:12" hidden="1" x14ac:dyDescent="0.3">
      <c r="C50" s="45"/>
      <c r="D50" s="45"/>
      <c r="E50" s="45"/>
      <c r="F50" s="45"/>
      <c r="G50" s="45"/>
      <c r="H50" s="45"/>
      <c r="I50" s="45"/>
      <c r="J50" s="45"/>
      <c r="K50" s="45"/>
      <c r="L50" s="45"/>
    </row>
    <row r="51" spans="3:12" hidden="1" x14ac:dyDescent="0.3">
      <c r="C51" s="45"/>
      <c r="D51" s="45"/>
      <c r="E51" s="45"/>
      <c r="F51" s="45"/>
      <c r="G51" s="45"/>
      <c r="H51" s="45"/>
      <c r="I51" s="45"/>
      <c r="J51" s="45"/>
      <c r="K51" s="45"/>
      <c r="L51" s="45"/>
    </row>
    <row r="52" spans="3:12" hidden="1" x14ac:dyDescent="0.3">
      <c r="C52" s="45"/>
      <c r="D52" s="45"/>
      <c r="E52" s="45"/>
      <c r="F52" s="45"/>
      <c r="G52" s="45"/>
      <c r="H52" s="45"/>
      <c r="I52" s="45"/>
      <c r="J52" s="45"/>
      <c r="K52" s="45"/>
      <c r="L52" s="45"/>
    </row>
    <row r="53" spans="3:12" hidden="1" x14ac:dyDescent="0.3">
      <c r="C53" s="45"/>
      <c r="D53" s="45"/>
      <c r="E53" s="45"/>
      <c r="F53" s="45"/>
      <c r="G53" s="45"/>
      <c r="H53" s="45"/>
      <c r="I53" s="45"/>
      <c r="J53" s="45"/>
      <c r="K53" s="45"/>
      <c r="L53" s="45"/>
    </row>
    <row r="54" spans="3:12" hidden="1" x14ac:dyDescent="0.3">
      <c r="C54" s="45"/>
      <c r="D54" s="45"/>
      <c r="E54" s="45"/>
      <c r="F54" s="45"/>
      <c r="G54" s="45"/>
      <c r="H54" s="45"/>
      <c r="I54" s="45"/>
      <c r="J54" s="45"/>
      <c r="K54" s="45"/>
      <c r="L54" s="45"/>
    </row>
    <row r="55" spans="3:12" hidden="1" x14ac:dyDescent="0.3">
      <c r="C55" s="45"/>
      <c r="D55" s="45"/>
      <c r="E55" s="45"/>
      <c r="F55" s="46"/>
      <c r="G55" s="46"/>
      <c r="H55" s="46"/>
      <c r="I55" s="46"/>
      <c r="J55" s="45"/>
      <c r="K55" s="45"/>
      <c r="L55" s="45"/>
    </row>
    <row r="56" spans="3:12" hidden="1" x14ac:dyDescent="0.3">
      <c r="C56" s="45"/>
      <c r="D56" s="45"/>
      <c r="E56" s="45"/>
      <c r="F56" s="47"/>
      <c r="G56" s="48"/>
      <c r="H56" s="47"/>
      <c r="I56" s="47"/>
      <c r="J56" s="45"/>
      <c r="K56" s="45"/>
      <c r="L56" s="45"/>
    </row>
    <row r="57" spans="3:12" hidden="1" x14ac:dyDescent="0.3">
      <c r="C57" s="45"/>
      <c r="D57" s="49"/>
      <c r="E57" s="49"/>
      <c r="F57" s="48"/>
      <c r="G57" s="47"/>
      <c r="H57" s="47"/>
      <c r="I57" s="47"/>
      <c r="J57" s="45"/>
      <c r="K57" s="45"/>
      <c r="L57" s="45"/>
    </row>
    <row r="58" spans="3:12" hidden="1" x14ac:dyDescent="0.3">
      <c r="C58" s="45"/>
      <c r="D58" s="45"/>
      <c r="E58" s="45"/>
      <c r="F58" s="47"/>
      <c r="G58" s="47"/>
      <c r="H58" s="47"/>
      <c r="I58" s="47"/>
      <c r="J58" s="45"/>
      <c r="K58" s="45"/>
      <c r="L58" s="45"/>
    </row>
    <row r="59" spans="3:12" hidden="1" x14ac:dyDescent="0.3">
      <c r="C59" s="45"/>
      <c r="D59" s="45"/>
      <c r="E59" s="45"/>
      <c r="F59" s="47"/>
      <c r="G59" s="47"/>
      <c r="H59" s="47"/>
      <c r="I59" s="47"/>
      <c r="J59" s="50"/>
      <c r="K59" s="45"/>
      <c r="L59" s="45"/>
    </row>
    <row r="60" spans="3:12" hidden="1" x14ac:dyDescent="0.3">
      <c r="C60" s="45"/>
      <c r="D60" s="45"/>
      <c r="E60" s="45"/>
      <c r="F60" s="47"/>
      <c r="G60" s="47"/>
      <c r="H60" s="47"/>
      <c r="I60" s="47"/>
      <c r="J60" s="50"/>
      <c r="K60" s="45"/>
      <c r="L60" s="45"/>
    </row>
    <row r="61" spans="3:12" hidden="1" x14ac:dyDescent="0.3">
      <c r="C61" s="45"/>
      <c r="D61" s="45"/>
      <c r="E61" s="45"/>
      <c r="F61" s="47"/>
      <c r="G61" s="47"/>
      <c r="H61" s="47"/>
      <c r="I61" s="47"/>
      <c r="J61" s="50"/>
      <c r="K61" s="45"/>
      <c r="L61" s="45"/>
    </row>
    <row r="62" spans="3:12" hidden="1" x14ac:dyDescent="0.3">
      <c r="C62" s="45"/>
      <c r="D62" s="45"/>
      <c r="E62" s="45"/>
      <c r="F62" s="45"/>
      <c r="G62" s="45"/>
      <c r="H62" s="45"/>
      <c r="I62" s="45"/>
      <c r="J62" s="50"/>
      <c r="K62" s="45"/>
      <c r="L62" s="45"/>
    </row>
    <row r="63" spans="3:12" hidden="1" x14ac:dyDescent="0.3">
      <c r="C63" s="45"/>
      <c r="D63" s="45"/>
      <c r="E63" s="45"/>
      <c r="F63" s="45"/>
      <c r="G63" s="45"/>
      <c r="H63" s="45"/>
      <c r="I63" s="45"/>
      <c r="J63" s="50"/>
      <c r="K63" s="45"/>
      <c r="L63" s="45"/>
    </row>
    <row r="64" spans="3:12" hidden="1" x14ac:dyDescent="0.3">
      <c r="C64" s="45"/>
      <c r="D64" s="45"/>
      <c r="E64" s="45"/>
      <c r="F64" s="45"/>
      <c r="G64" s="45"/>
      <c r="H64" s="45"/>
      <c r="I64" s="45"/>
      <c r="J64" s="50"/>
      <c r="K64" s="45"/>
      <c r="L64" s="45"/>
    </row>
    <row r="65" spans="3:12" hidden="1" x14ac:dyDescent="0.3"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3:12" hidden="1" x14ac:dyDescent="0.3"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9" spans="3:12" hidden="1" x14ac:dyDescent="0.3">
      <c r="D69" s="27"/>
      <c r="E69" s="27"/>
      <c r="F69" s="28"/>
      <c r="G69" s="28"/>
      <c r="H69" s="28"/>
      <c r="I69" s="28"/>
    </row>
    <row r="70" spans="3:12" hidden="1" x14ac:dyDescent="0.3">
      <c r="D70" s="27"/>
      <c r="E70" s="27"/>
      <c r="F70" s="28"/>
      <c r="G70" s="28"/>
      <c r="H70" s="28"/>
      <c r="I70" s="28"/>
    </row>
    <row r="71" spans="3:12" hidden="1" x14ac:dyDescent="0.3">
      <c r="D71" s="27"/>
      <c r="E71" s="27"/>
      <c r="F71" s="28"/>
      <c r="G71" s="28"/>
      <c r="H71" s="28"/>
      <c r="I71" s="28"/>
    </row>
    <row r="72" spans="3:12" hidden="1" x14ac:dyDescent="0.3">
      <c r="D72" s="27"/>
      <c r="E72" s="27"/>
      <c r="F72" s="28"/>
      <c r="G72" s="28"/>
      <c r="H72" s="28"/>
      <c r="I72" s="28"/>
    </row>
    <row r="73" spans="3:12" hidden="1" x14ac:dyDescent="0.3">
      <c r="F73" s="28"/>
      <c r="G73" s="28"/>
      <c r="H73" s="28"/>
      <c r="I73" s="28"/>
    </row>
    <row r="75" spans="3:12" hidden="1" x14ac:dyDescent="0.3">
      <c r="F75" s="20"/>
      <c r="G75" s="20"/>
      <c r="H75" s="20"/>
      <c r="I75" s="20"/>
    </row>
    <row r="76" spans="3:12" hidden="1" x14ac:dyDescent="0.3">
      <c r="F76" s="20"/>
      <c r="G76" s="20"/>
      <c r="H76" s="20"/>
      <c r="I76" s="20"/>
    </row>
    <row r="89" x14ac:dyDescent="0.3"/>
  </sheetData>
  <sheetProtection algorithmName="SHA-512" hashValue="c4L21eX2eEGwyRB/Id+WrL2X4HOf82TTcjpgFkoYhRZUXhBPXAVqrqjfhmPDzf6AMjteoIvSxVQHVXZswJV2GA==" saltValue="ndnBVUabSEeYFe4Xz77mYw==" spinCount="100000" sheet="1" formatCells="0" formatColumns="0" formatRows="0" insertColumns="0" insertRows="0" insertHyperlinks="0" deleteColumns="0" deleteRows="0" sort="0" autoFilter="0" pivotTables="0"/>
  <mergeCells count="59">
    <mergeCell ref="B1:H1"/>
    <mergeCell ref="B12:D12"/>
    <mergeCell ref="H33:H34"/>
    <mergeCell ref="B35:B39"/>
    <mergeCell ref="C35:D35"/>
    <mergeCell ref="C36:D36"/>
    <mergeCell ref="C37:D37"/>
    <mergeCell ref="C38:D38"/>
    <mergeCell ref="C39:D39"/>
    <mergeCell ref="B33:B34"/>
    <mergeCell ref="E33:E34"/>
    <mergeCell ref="F33:F34"/>
    <mergeCell ref="G33:G34"/>
    <mergeCell ref="B32:D32"/>
    <mergeCell ref="E22:E23"/>
    <mergeCell ref="F22:F23"/>
    <mergeCell ref="G22:G23"/>
    <mergeCell ref="H22:H23"/>
    <mergeCell ref="B24:B29"/>
    <mergeCell ref="C24:D24"/>
    <mergeCell ref="B22:B23"/>
    <mergeCell ref="C29:D29"/>
    <mergeCell ref="O31:O33"/>
    <mergeCell ref="K16:K20"/>
    <mergeCell ref="K31:K33"/>
    <mergeCell ref="L31:L33"/>
    <mergeCell ref="M31:M33"/>
    <mergeCell ref="N31:N33"/>
    <mergeCell ref="K26:K30"/>
    <mergeCell ref="K21:K25"/>
    <mergeCell ref="H3:H4"/>
    <mergeCell ref="G3:G4"/>
    <mergeCell ref="F3:F4"/>
    <mergeCell ref="E3:E4"/>
    <mergeCell ref="E13:E14"/>
    <mergeCell ref="F13:F14"/>
    <mergeCell ref="G13:G14"/>
    <mergeCell ref="H13:H14"/>
    <mergeCell ref="C30:D30"/>
    <mergeCell ref="B5:B10"/>
    <mergeCell ref="B13:B14"/>
    <mergeCell ref="B15:B19"/>
    <mergeCell ref="C9:D9"/>
    <mergeCell ref="C10:D10"/>
    <mergeCell ref="C19:D19"/>
    <mergeCell ref="C18:D18"/>
    <mergeCell ref="C17:D17"/>
    <mergeCell ref="C15:D15"/>
    <mergeCell ref="C16:D16"/>
    <mergeCell ref="C11:D11"/>
    <mergeCell ref="C26:D26"/>
    <mergeCell ref="C27:D27"/>
    <mergeCell ref="C28:D28"/>
    <mergeCell ref="B3:B4"/>
    <mergeCell ref="C8:D8"/>
    <mergeCell ref="C5:D5"/>
    <mergeCell ref="C6:D6"/>
    <mergeCell ref="C25:D25"/>
    <mergeCell ref="C7:D7"/>
  </mergeCells>
  <conditionalFormatting sqref="L17:P17">
    <cfRule type="dataBar" priority="23">
      <dataBar>
        <cfvo type="min"/>
        <cfvo type="max"/>
        <color rgb="FF979572"/>
      </dataBar>
      <extLst>
        <ext xmlns:x14="http://schemas.microsoft.com/office/spreadsheetml/2009/9/main" uri="{B025F937-C7B1-47D3-B67F-A62EFF666E3E}">
          <x14:id>{4446A1C1-1EDF-457F-8696-DA48B335B7C6}</x14:id>
        </ext>
      </extLst>
    </cfRule>
  </conditionalFormatting>
  <conditionalFormatting sqref="L18:P18">
    <cfRule type="dataBar" priority="27">
      <dataBar>
        <cfvo type="min"/>
        <cfvo type="max"/>
        <color rgb="FF949494"/>
      </dataBar>
      <extLst>
        <ext xmlns:x14="http://schemas.microsoft.com/office/spreadsheetml/2009/9/main" uri="{B025F937-C7B1-47D3-B67F-A62EFF666E3E}">
          <x14:id>{4A3FA08B-2107-4A6C-97A1-78D9D6932609}</x14:id>
        </ext>
      </extLst>
    </cfRule>
  </conditionalFormatting>
  <conditionalFormatting sqref="L19:P19">
    <cfRule type="dataBar" priority="26">
      <dataBar>
        <cfvo type="min"/>
        <cfvo type="max"/>
        <color rgb="FFA6BABA"/>
      </dataBar>
      <extLst>
        <ext xmlns:x14="http://schemas.microsoft.com/office/spreadsheetml/2009/9/main" uri="{B025F937-C7B1-47D3-B67F-A62EFF666E3E}">
          <x14:id>{3F69EF2D-1B76-4218-BBFC-808E71FCD303}</x14:id>
        </ext>
      </extLst>
    </cfRule>
  </conditionalFormatting>
  <conditionalFormatting sqref="L20:P20">
    <cfRule type="dataBar" priority="25">
      <dataBar>
        <cfvo type="min"/>
        <cfvo type="max"/>
        <color rgb="FF8497B0"/>
      </dataBar>
      <extLst>
        <ext xmlns:x14="http://schemas.microsoft.com/office/spreadsheetml/2009/9/main" uri="{B025F937-C7B1-47D3-B67F-A62EFF666E3E}">
          <x14:id>{C4DA4744-1CBB-497B-A5CC-66D1B07690BD}</x14:id>
        </ext>
      </extLst>
    </cfRule>
  </conditionalFormatting>
  <conditionalFormatting sqref="L21:P21">
    <cfRule type="dataBar" priority="24">
      <dataBar>
        <cfvo type="min"/>
        <cfvo type="max"/>
        <color rgb="FFE1B597"/>
      </dataBar>
      <extLst>
        <ext xmlns:x14="http://schemas.microsoft.com/office/spreadsheetml/2009/9/main" uri="{B025F937-C7B1-47D3-B67F-A62EFF666E3E}">
          <x14:id>{4D8AC6EC-1EFA-4372-8285-8814129AF02B}</x14:id>
        </ext>
      </extLst>
    </cfRule>
  </conditionalFormatting>
  <conditionalFormatting sqref="L26:P26">
    <cfRule type="dataBar" priority="28">
      <dataBar>
        <cfvo type="min"/>
        <cfvo type="max"/>
        <color rgb="FF979572"/>
      </dataBar>
      <extLst>
        <ext xmlns:x14="http://schemas.microsoft.com/office/spreadsheetml/2009/9/main" uri="{B025F937-C7B1-47D3-B67F-A62EFF666E3E}">
          <x14:id>{F736EE41-87A8-4F48-A9F9-D85AD64DCF88}</x14:id>
        </ext>
      </extLst>
    </cfRule>
  </conditionalFormatting>
  <conditionalFormatting sqref="L27:P27">
    <cfRule type="dataBar" priority="29">
      <dataBar>
        <cfvo type="min"/>
        <cfvo type="max"/>
        <color rgb="FF949494"/>
      </dataBar>
      <extLst>
        <ext xmlns:x14="http://schemas.microsoft.com/office/spreadsheetml/2009/9/main" uri="{B025F937-C7B1-47D3-B67F-A62EFF666E3E}">
          <x14:id>{7385FA0A-39F8-4C5A-AEC3-3915D24A6B9A}</x14:id>
        </ext>
      </extLst>
    </cfRule>
  </conditionalFormatting>
  <conditionalFormatting sqref="L28:P28">
    <cfRule type="dataBar" priority="30">
      <dataBar>
        <cfvo type="min"/>
        <cfvo type="max"/>
        <color rgb="FFA6BABA"/>
      </dataBar>
      <extLst>
        <ext xmlns:x14="http://schemas.microsoft.com/office/spreadsheetml/2009/9/main" uri="{B025F937-C7B1-47D3-B67F-A62EFF666E3E}">
          <x14:id>{BCEB8155-F26B-40E2-9797-0A1C4BC2C02E}</x14:id>
        </ext>
      </extLst>
    </cfRule>
  </conditionalFormatting>
  <conditionalFormatting sqref="L29:P29">
    <cfRule type="dataBar" priority="31">
      <dataBar>
        <cfvo type="min"/>
        <cfvo type="max"/>
        <color rgb="FF8497B0"/>
      </dataBar>
      <extLst>
        <ext xmlns:x14="http://schemas.microsoft.com/office/spreadsheetml/2009/9/main" uri="{B025F937-C7B1-47D3-B67F-A62EFF666E3E}">
          <x14:id>{E68623EB-48FC-48C3-8664-28D97E2652CC}</x14:id>
        </ext>
      </extLst>
    </cfRule>
  </conditionalFormatting>
  <conditionalFormatting sqref="L30:P30">
    <cfRule type="dataBar" priority="12">
      <dataBar>
        <cfvo type="min"/>
        <cfvo type="max"/>
        <color rgb="FFE1B597"/>
      </dataBar>
      <extLst>
        <ext xmlns:x14="http://schemas.microsoft.com/office/spreadsheetml/2009/9/main" uri="{B025F937-C7B1-47D3-B67F-A62EFF666E3E}">
          <x14:id>{B078FC0E-26F7-40ED-B4C1-D165CE4047EB}</x14:id>
        </ext>
      </extLst>
    </cfRule>
  </conditionalFormatting>
  <conditionalFormatting sqref="P26">
    <cfRule type="dataBar" priority="6">
      <dataBar>
        <cfvo type="min"/>
        <cfvo type="max"/>
        <color rgb="FF979572"/>
      </dataBar>
      <extLst>
        <ext xmlns:x14="http://schemas.microsoft.com/office/spreadsheetml/2009/9/main" uri="{B025F937-C7B1-47D3-B67F-A62EFF666E3E}">
          <x14:id>{20C1E56C-3DA2-4F1B-9D33-136EF0D24ACE}</x14:id>
        </ext>
      </extLst>
    </cfRule>
  </conditionalFormatting>
  <conditionalFormatting sqref="P27">
    <cfRule type="dataBar" priority="5">
      <dataBar>
        <cfvo type="min"/>
        <cfvo type="max"/>
        <color rgb="FF949494"/>
      </dataBar>
      <extLst>
        <ext xmlns:x14="http://schemas.microsoft.com/office/spreadsheetml/2009/9/main" uri="{B025F937-C7B1-47D3-B67F-A62EFF666E3E}">
          <x14:id>{0A337610-840A-43CD-9A2B-940C697B9A42}</x14:id>
        </ext>
      </extLst>
    </cfRule>
  </conditionalFormatting>
  <conditionalFormatting sqref="P28">
    <cfRule type="dataBar" priority="4">
      <dataBar>
        <cfvo type="min"/>
        <cfvo type="max"/>
        <color rgb="FFA6BABA"/>
      </dataBar>
      <extLst>
        <ext xmlns:x14="http://schemas.microsoft.com/office/spreadsheetml/2009/9/main" uri="{B025F937-C7B1-47D3-B67F-A62EFF666E3E}">
          <x14:id>{BB9741E2-6FE4-4040-A562-BCAE369515ED}</x14:id>
        </ext>
      </extLst>
    </cfRule>
  </conditionalFormatting>
  <conditionalFormatting sqref="P29">
    <cfRule type="dataBar" priority="3">
      <dataBar>
        <cfvo type="min"/>
        <cfvo type="max"/>
        <color rgb="FF8497B0"/>
      </dataBar>
      <extLst>
        <ext xmlns:x14="http://schemas.microsoft.com/office/spreadsheetml/2009/9/main" uri="{B025F937-C7B1-47D3-B67F-A62EFF666E3E}">
          <x14:id>{DD36D9C4-1C0C-4B21-A784-76C3894CDBA9}</x14:id>
        </ext>
      </extLst>
    </cfRule>
  </conditionalFormatting>
  <conditionalFormatting sqref="P30">
    <cfRule type="dataBar" priority="1">
      <dataBar>
        <cfvo type="min"/>
        <cfvo type="max"/>
        <color rgb="FFE1B597"/>
      </dataBar>
      <extLst>
        <ext xmlns:x14="http://schemas.microsoft.com/office/spreadsheetml/2009/9/main" uri="{B025F937-C7B1-47D3-B67F-A62EFF666E3E}">
          <x14:id>{82CA4B1E-9774-4DA5-8E6F-A7475A428E2B}</x14:id>
        </ext>
      </extLst>
    </cfRule>
  </conditionalFormatting>
  <conditionalFormatting sqref="P31">
    <cfRule type="dataBar" priority="13">
      <dataBar>
        <cfvo type="min"/>
        <cfvo type="max"/>
        <color rgb="FF979572"/>
      </dataBar>
      <extLst>
        <ext xmlns:x14="http://schemas.microsoft.com/office/spreadsheetml/2009/9/main" uri="{B025F937-C7B1-47D3-B67F-A62EFF666E3E}">
          <x14:id>{7FCCBBB8-1BDD-48B2-AA51-4D63F7997A5C}</x14:id>
        </ext>
      </extLst>
    </cfRule>
  </conditionalFormatting>
  <conditionalFormatting sqref="P32">
    <cfRule type="dataBar" priority="15">
      <dataBar>
        <cfvo type="min"/>
        <cfvo type="max"/>
        <color rgb="FF8497B0"/>
      </dataBar>
      <extLst>
        <ext xmlns:x14="http://schemas.microsoft.com/office/spreadsheetml/2009/9/main" uri="{B025F937-C7B1-47D3-B67F-A62EFF666E3E}">
          <x14:id>{6F62392E-40A4-40D6-B15E-CA4C2BE58DA8}</x14:id>
        </ext>
      </extLst>
    </cfRule>
  </conditionalFormatting>
  <conditionalFormatting sqref="P33">
    <cfRule type="dataBar" priority="14">
      <dataBar>
        <cfvo type="min"/>
        <cfvo type="max"/>
        <color rgb="FFE1B597"/>
      </dataBar>
      <extLst>
        <ext xmlns:x14="http://schemas.microsoft.com/office/spreadsheetml/2009/9/main" uri="{B025F937-C7B1-47D3-B67F-A62EFF666E3E}">
          <x14:id>{51B5B94A-E60C-4A14-A5C8-78C3D572580B}</x14:id>
        </ext>
      </extLst>
    </cfRule>
  </conditionalFormatting>
  <pageMargins left="0.7" right="0.7" top="0.75" bottom="0.75" header="0.3" footer="0.3"/>
  <pageSetup paperSize="9" scale="26" fitToHeight="0" orientation="portrait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446A1C1-1EDF-457F-8696-DA48B335B7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L17:P17</xm:sqref>
        </x14:conditionalFormatting>
        <x14:conditionalFormatting xmlns:xm="http://schemas.microsoft.com/office/excel/2006/main">
          <x14:cfRule type="dataBar" id="{4A3FA08B-2107-4A6C-97A1-78D9D69326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L18:P18</xm:sqref>
        </x14:conditionalFormatting>
        <x14:conditionalFormatting xmlns:xm="http://schemas.microsoft.com/office/excel/2006/main">
          <x14:cfRule type="dataBar" id="{3F69EF2D-1B76-4218-BBFC-808E71FCD3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L19:P19</xm:sqref>
        </x14:conditionalFormatting>
        <x14:conditionalFormatting xmlns:xm="http://schemas.microsoft.com/office/excel/2006/main">
          <x14:cfRule type="dataBar" id="{C4DA4744-1CBB-497B-A5CC-66D1B07690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L20:P20</xm:sqref>
        </x14:conditionalFormatting>
        <x14:conditionalFormatting xmlns:xm="http://schemas.microsoft.com/office/excel/2006/main">
          <x14:cfRule type="dataBar" id="{4D8AC6EC-1EFA-4372-8285-8814129AF0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L21:P21</xm:sqref>
        </x14:conditionalFormatting>
        <x14:conditionalFormatting xmlns:xm="http://schemas.microsoft.com/office/excel/2006/main">
          <x14:cfRule type="dataBar" id="{F736EE41-87A8-4F48-A9F9-D85AD64DCF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L26:P26</xm:sqref>
        </x14:conditionalFormatting>
        <x14:conditionalFormatting xmlns:xm="http://schemas.microsoft.com/office/excel/2006/main">
          <x14:cfRule type="dataBar" id="{7385FA0A-39F8-4C5A-AEC3-3915D24A6B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L27:P27</xm:sqref>
        </x14:conditionalFormatting>
        <x14:conditionalFormatting xmlns:xm="http://schemas.microsoft.com/office/excel/2006/main">
          <x14:cfRule type="dataBar" id="{BCEB8155-F26B-40E2-9797-0A1C4BC2C0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L28:P28</xm:sqref>
        </x14:conditionalFormatting>
        <x14:conditionalFormatting xmlns:xm="http://schemas.microsoft.com/office/excel/2006/main">
          <x14:cfRule type="dataBar" id="{E68623EB-48FC-48C3-8664-28D97E2652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L29:P29</xm:sqref>
        </x14:conditionalFormatting>
        <x14:conditionalFormatting xmlns:xm="http://schemas.microsoft.com/office/excel/2006/main">
          <x14:cfRule type="dataBar" id="{B078FC0E-26F7-40ED-B4C1-D165CE4047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L30:P30</xm:sqref>
        </x14:conditionalFormatting>
        <x14:conditionalFormatting xmlns:xm="http://schemas.microsoft.com/office/excel/2006/main">
          <x14:cfRule type="dataBar" id="{20C1E56C-3DA2-4F1B-9D33-136EF0D24A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P26</xm:sqref>
        </x14:conditionalFormatting>
        <x14:conditionalFormatting xmlns:xm="http://schemas.microsoft.com/office/excel/2006/main">
          <x14:cfRule type="dataBar" id="{0A337610-840A-43CD-9A2B-940C697B9A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P27</xm:sqref>
        </x14:conditionalFormatting>
        <x14:conditionalFormatting xmlns:xm="http://schemas.microsoft.com/office/excel/2006/main">
          <x14:cfRule type="dataBar" id="{BB9741E2-6FE4-4040-A562-BCAE369515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P28</xm:sqref>
        </x14:conditionalFormatting>
        <x14:conditionalFormatting xmlns:xm="http://schemas.microsoft.com/office/excel/2006/main">
          <x14:cfRule type="dataBar" id="{DD36D9C4-1C0C-4B21-A784-76C3894CDB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P29</xm:sqref>
        </x14:conditionalFormatting>
        <x14:conditionalFormatting xmlns:xm="http://schemas.microsoft.com/office/excel/2006/main">
          <x14:cfRule type="dataBar" id="{82CA4B1E-9774-4DA5-8E6F-A7475A428E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P30</xm:sqref>
        </x14:conditionalFormatting>
        <x14:conditionalFormatting xmlns:xm="http://schemas.microsoft.com/office/excel/2006/main">
          <x14:cfRule type="dataBar" id="{7FCCBBB8-1BDD-48B2-AA51-4D63F7997A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P31</xm:sqref>
        </x14:conditionalFormatting>
        <x14:conditionalFormatting xmlns:xm="http://schemas.microsoft.com/office/excel/2006/main">
          <x14:cfRule type="dataBar" id="{6F62392E-40A4-40D6-B15E-CA4C2BE58D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P32</xm:sqref>
        </x14:conditionalFormatting>
        <x14:conditionalFormatting xmlns:xm="http://schemas.microsoft.com/office/excel/2006/main">
          <x14:cfRule type="dataBar" id="{51B5B94A-E60C-4A14-A5C8-78C3D57258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P33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095D-1518-40C9-928F-92080BAE1EE0}">
  <dimension ref="B1:S201"/>
  <sheetViews>
    <sheetView showGridLines="0" workbookViewId="0">
      <selection activeCell="B1" sqref="B1:P2"/>
    </sheetView>
  </sheetViews>
  <sheetFormatPr defaultColWidth="0" defaultRowHeight="14.4" zeroHeight="1" x14ac:dyDescent="0.3"/>
  <cols>
    <col min="1" max="1" customWidth="true" width="7.44140625" collapsed="false"/>
    <col min="2" max="2" customWidth="true" width="4.109375" collapsed="false"/>
    <col min="3" max="3" customWidth="true" width="6.5546875" collapsed="false"/>
    <col min="4" max="11" customWidth="true" width="8.5546875" collapsed="false"/>
    <col min="12" max="12" customWidth="true" width="11.0" collapsed="false"/>
    <col min="13" max="14" customWidth="true" width="8.5546875" collapsed="false"/>
    <col min="15" max="15" customWidth="true" width="4.88671875" collapsed="false"/>
    <col min="16" max="16" customWidth="true" width="9.109375" collapsed="false"/>
    <col min="17" max="18" customWidth="true" hidden="true" width="9.109375" collapsed="false"/>
    <col min="19" max="19" customWidth="true" hidden="true" width="10.6640625" collapsed="false"/>
    <col min="20" max="20" customWidth="true" hidden="true" width="9.109375" collapsed="false"/>
    <col min="21" max="34" customWidth="true" hidden="true" width="0.0" collapsed="false"/>
    <col min="35" max="16384" hidden="true" width="9.109375" collapsed="false"/>
  </cols>
  <sheetData>
    <row r="1" spans="2:19" ht="57.75" customHeight="1" x14ac:dyDescent="0.3">
      <c r="B1" s="119" t="s">
        <v>61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24"/>
      <c r="R1" s="24"/>
      <c r="S1" s="26"/>
    </row>
    <row r="2" spans="2:19" ht="21.6" customHeight="1" x14ac:dyDescent="0.3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25"/>
      <c r="R2" s="25"/>
    </row>
    <row r="3" spans="2:19" ht="15.6" x14ac:dyDescent="0.3">
      <c r="B3" s="30"/>
      <c r="C3" s="30"/>
      <c r="D3" s="144" t="s">
        <v>22</v>
      </c>
      <c r="E3" s="144"/>
      <c r="F3" s="144"/>
      <c r="G3" s="144"/>
      <c r="H3" s="144"/>
      <c r="I3" s="144"/>
      <c r="J3" s="144"/>
      <c r="K3" s="144"/>
      <c r="L3" s="144"/>
      <c r="M3" s="144"/>
      <c r="N3" s="25"/>
      <c r="O3" s="25"/>
      <c r="P3" s="25"/>
      <c r="Q3" s="25"/>
      <c r="R3" s="25"/>
    </row>
    <row r="4" spans="2:19" ht="30.75" customHeight="1" x14ac:dyDescent="0.3">
      <c r="B4" s="31"/>
      <c r="C4" s="31"/>
      <c r="D4" s="95" t="s">
        <v>23</v>
      </c>
      <c r="E4" s="96" t="s">
        <v>24</v>
      </c>
      <c r="F4" s="96" t="s">
        <v>14</v>
      </c>
      <c r="G4" s="97" t="s">
        <v>25</v>
      </c>
      <c r="H4" s="97" t="s">
        <v>26</v>
      </c>
      <c r="I4" s="97" t="s">
        <v>27</v>
      </c>
      <c r="J4" s="97" t="s">
        <v>28</v>
      </c>
      <c r="K4" s="96" t="s">
        <v>29</v>
      </c>
      <c r="L4" s="96" t="s">
        <v>30</v>
      </c>
      <c r="M4" s="95" t="s">
        <v>31</v>
      </c>
      <c r="N4" s="32"/>
      <c r="O4" s="32"/>
      <c r="P4" s="32"/>
      <c r="Q4" s="32"/>
      <c r="R4" s="32"/>
    </row>
    <row r="5" spans="2:19" ht="45" customHeight="1" x14ac:dyDescent="0.3">
      <c r="B5" s="145" t="s">
        <v>32</v>
      </c>
      <c r="C5" s="92" t="s">
        <v>23</v>
      </c>
      <c r="D5" s="99">
        <v>0</v>
      </c>
      <c r="E5" s="100">
        <v>68.146661120394654</v>
      </c>
      <c r="F5" s="101">
        <v>21.579905900159996</v>
      </c>
      <c r="G5" s="101">
        <v>0</v>
      </c>
      <c r="H5" s="101">
        <v>17.123142537969997</v>
      </c>
      <c r="I5" s="101">
        <v>4.4567633621900002</v>
      </c>
      <c r="J5" s="101">
        <v>0</v>
      </c>
      <c r="K5" s="101">
        <v>0.81705418892000004</v>
      </c>
      <c r="L5" s="101">
        <v>64.75112796876796</v>
      </c>
      <c r="M5" s="101">
        <v>5.260964306708245</v>
      </c>
      <c r="N5" s="25"/>
      <c r="O5" s="25"/>
      <c r="P5" s="25"/>
      <c r="Q5" s="25"/>
      <c r="R5" s="25"/>
    </row>
    <row r="6" spans="2:19" ht="45" customHeight="1" x14ac:dyDescent="0.3">
      <c r="B6" s="145"/>
      <c r="C6" s="93" t="s">
        <v>24</v>
      </c>
      <c r="D6" s="102">
        <v>0.186358526</v>
      </c>
      <c r="E6" s="99"/>
      <c r="F6" s="102">
        <v>0.186358526</v>
      </c>
      <c r="G6" s="102">
        <v>0</v>
      </c>
      <c r="H6" s="102">
        <v>2.0125698000000004E-2</v>
      </c>
      <c r="I6" s="102">
        <v>0.16623282799999997</v>
      </c>
      <c r="J6" s="102">
        <v>0</v>
      </c>
      <c r="K6" s="102">
        <v>0</v>
      </c>
      <c r="L6" s="102">
        <v>0</v>
      </c>
      <c r="M6" s="102">
        <v>4.9902279059782453</v>
      </c>
      <c r="N6" s="25"/>
      <c r="O6" s="25"/>
      <c r="P6" s="25"/>
      <c r="Q6" s="25"/>
      <c r="R6" s="25"/>
    </row>
    <row r="7" spans="2:19" ht="45" customHeight="1" x14ac:dyDescent="0.3">
      <c r="B7" s="145"/>
      <c r="C7" s="93" t="s">
        <v>33</v>
      </c>
      <c r="D7" s="110">
        <v>131.78823837118998</v>
      </c>
      <c r="E7" s="104">
        <v>61.168462822672026</v>
      </c>
      <c r="F7" s="105">
        <v>5.0515933908299999</v>
      </c>
      <c r="G7" s="105">
        <v>0</v>
      </c>
      <c r="H7" s="105">
        <v>1.07343584364</v>
      </c>
      <c r="I7" s="105">
        <v>3.9781575471899999</v>
      </c>
      <c r="J7" s="105">
        <v>0</v>
      </c>
      <c r="K7" s="105">
        <v>0.81705418892000004</v>
      </c>
      <c r="L7" s="105">
        <v>64.75112796876796</v>
      </c>
      <c r="M7" s="105">
        <v>0.27073640072999999</v>
      </c>
      <c r="N7" s="25"/>
      <c r="O7" s="25"/>
      <c r="P7" s="25"/>
      <c r="Q7" s="25"/>
      <c r="R7" s="25"/>
    </row>
    <row r="8" spans="2:19" ht="45" customHeight="1" x14ac:dyDescent="0.3">
      <c r="B8" s="145"/>
      <c r="C8" s="94" t="s">
        <v>25</v>
      </c>
      <c r="D8" s="101">
        <v>1.09831398152</v>
      </c>
      <c r="E8" s="100">
        <v>0</v>
      </c>
      <c r="F8" s="101">
        <v>1.0410870676399999</v>
      </c>
      <c r="G8" s="99">
        <v>0</v>
      </c>
      <c r="H8" s="101">
        <v>1.0410870676399999</v>
      </c>
      <c r="I8" s="101">
        <v>0</v>
      </c>
      <c r="J8" s="101">
        <v>0</v>
      </c>
      <c r="K8" s="101">
        <v>0</v>
      </c>
      <c r="L8" s="101">
        <v>5.7226913880000001E-2</v>
      </c>
      <c r="M8" s="101">
        <v>0</v>
      </c>
      <c r="N8" s="25"/>
      <c r="O8" s="25"/>
      <c r="P8" s="25"/>
      <c r="Q8" s="25"/>
      <c r="R8" s="25"/>
    </row>
    <row r="9" spans="2:19" ht="45" customHeight="1" x14ac:dyDescent="0.3">
      <c r="B9" s="145"/>
      <c r="C9" s="94" t="s">
        <v>26</v>
      </c>
      <c r="D9" s="103">
        <v>112.25625220542</v>
      </c>
      <c r="E9" s="104">
        <v>55.589012710702022</v>
      </c>
      <c r="F9" s="105">
        <v>3.9781575471899999</v>
      </c>
      <c r="G9" s="105">
        <v>0</v>
      </c>
      <c r="H9" s="99">
        <v>0</v>
      </c>
      <c r="I9" s="105">
        <v>3.9781575471899999</v>
      </c>
      <c r="J9" s="105">
        <v>0</v>
      </c>
      <c r="K9" s="105">
        <v>0.81705418892000004</v>
      </c>
      <c r="L9" s="105">
        <v>51.87202775860797</v>
      </c>
      <c r="M9" s="105">
        <v>0.24624165073000001</v>
      </c>
      <c r="N9" s="25"/>
      <c r="O9" s="25"/>
      <c r="P9" s="25"/>
      <c r="Q9" s="25"/>
      <c r="R9" s="25"/>
    </row>
    <row r="10" spans="2:19" ht="45" customHeight="1" x14ac:dyDescent="0.3">
      <c r="B10" s="145"/>
      <c r="C10" s="94" t="s">
        <v>27</v>
      </c>
      <c r="D10" s="101">
        <v>18.433663702279997</v>
      </c>
      <c r="E10" s="100">
        <v>5.5794416299999998</v>
      </c>
      <c r="F10" s="101">
        <v>3.2348776000000003E-2</v>
      </c>
      <c r="G10" s="101">
        <v>0</v>
      </c>
      <c r="H10" s="101">
        <v>3.2348776000000003E-2</v>
      </c>
      <c r="I10" s="99">
        <v>0</v>
      </c>
      <c r="J10" s="101">
        <v>0</v>
      </c>
      <c r="K10" s="101">
        <v>0</v>
      </c>
      <c r="L10" s="101">
        <v>12.82187329628</v>
      </c>
      <c r="M10" s="101">
        <v>2.4494749999999999E-2</v>
      </c>
      <c r="N10" s="25"/>
      <c r="O10" s="25"/>
      <c r="P10" s="25"/>
      <c r="Q10" s="25"/>
      <c r="R10" s="25"/>
    </row>
    <row r="11" spans="2:19" ht="45" customHeight="1" x14ac:dyDescent="0.3">
      <c r="B11" s="145"/>
      <c r="C11" s="94" t="s">
        <v>28</v>
      </c>
      <c r="D11" s="101">
        <v>8.4819700000000007E-6</v>
      </c>
      <c r="E11" s="100">
        <v>8.4819700000000007E-6</v>
      </c>
      <c r="F11" s="101">
        <v>0</v>
      </c>
      <c r="G11" s="101">
        <v>0</v>
      </c>
      <c r="H11" s="101">
        <v>0</v>
      </c>
      <c r="I11" s="101">
        <v>0</v>
      </c>
      <c r="J11" s="99">
        <v>0</v>
      </c>
      <c r="K11" s="101">
        <v>0</v>
      </c>
      <c r="L11" s="101">
        <v>0</v>
      </c>
      <c r="M11" s="101">
        <v>0</v>
      </c>
      <c r="N11" s="25"/>
      <c r="O11" s="25"/>
      <c r="P11" s="25"/>
      <c r="Q11" s="25"/>
      <c r="R11" s="25"/>
    </row>
    <row r="12" spans="2:19" ht="45" customHeight="1" x14ac:dyDescent="0.3">
      <c r="B12" s="145"/>
      <c r="C12" s="93" t="s">
        <v>29</v>
      </c>
      <c r="D12" s="101">
        <v>23.007779294052636</v>
      </c>
      <c r="E12" s="100">
        <v>6.9781982977226358</v>
      </c>
      <c r="F12" s="101">
        <v>16.029580996329997</v>
      </c>
      <c r="G12" s="101">
        <v>0</v>
      </c>
      <c r="H12" s="101">
        <v>16.029580996329997</v>
      </c>
      <c r="I12" s="101">
        <v>0</v>
      </c>
      <c r="J12" s="101">
        <v>0</v>
      </c>
      <c r="K12" s="99">
        <v>0</v>
      </c>
      <c r="L12" s="101">
        <v>0</v>
      </c>
      <c r="M12" s="101">
        <v>0</v>
      </c>
      <c r="N12" s="25"/>
      <c r="O12" s="25"/>
      <c r="P12" s="25"/>
      <c r="Q12" s="25"/>
      <c r="R12" s="25"/>
    </row>
    <row r="13" spans="2:19" ht="45" customHeight="1" x14ac:dyDescent="0.3">
      <c r="B13" s="145"/>
      <c r="C13" s="98" t="s">
        <v>30</v>
      </c>
      <c r="D13" s="101">
        <v>0.31237298699999999</v>
      </c>
      <c r="E13" s="100">
        <v>0</v>
      </c>
      <c r="F13" s="101">
        <v>0.31237298699999999</v>
      </c>
      <c r="G13" s="101">
        <v>0</v>
      </c>
      <c r="H13" s="101">
        <v>0</v>
      </c>
      <c r="I13" s="101">
        <v>0.31237298699999999</v>
      </c>
      <c r="J13" s="101">
        <v>0</v>
      </c>
      <c r="K13" s="101">
        <v>0</v>
      </c>
      <c r="L13" s="99">
        <v>0</v>
      </c>
      <c r="M13" s="101">
        <v>0</v>
      </c>
      <c r="N13" s="25"/>
      <c r="O13" s="25"/>
      <c r="P13" s="25"/>
      <c r="Q13" s="25"/>
      <c r="R13" s="25"/>
    </row>
    <row r="14" spans="2:19" ht="45" customHeight="1" x14ac:dyDescent="0.3">
      <c r="B14" s="145"/>
      <c r="C14" s="92" t="s">
        <v>31</v>
      </c>
      <c r="D14" s="106">
        <v>139.99258614865789</v>
      </c>
      <c r="E14" s="100">
        <v>47.082578878004739</v>
      </c>
      <c r="F14" s="101">
        <v>10.299557397559999</v>
      </c>
      <c r="G14" s="101">
        <v>0.56748782598000003</v>
      </c>
      <c r="H14" s="101">
        <v>1.9554571675799999</v>
      </c>
      <c r="I14" s="101">
        <v>7.7766124040000006</v>
      </c>
      <c r="J14" s="101">
        <v>0</v>
      </c>
      <c r="K14" s="101">
        <v>81.111238781163522</v>
      </c>
      <c r="L14" s="101">
        <v>1.4992110919296351</v>
      </c>
      <c r="M14" s="99">
        <v>0</v>
      </c>
      <c r="N14" s="25"/>
      <c r="O14" s="25"/>
      <c r="P14" s="25"/>
      <c r="Q14" s="25"/>
      <c r="R14" s="25"/>
    </row>
    <row r="16" spans="2:19" ht="30.75" customHeight="1" x14ac:dyDescent="0.3"/>
    <row r="17" spans="4:14" ht="60.75" customHeight="1" x14ac:dyDescent="0.3">
      <c r="D17" s="146" t="s">
        <v>58</v>
      </c>
      <c r="E17" s="146"/>
      <c r="F17" s="146"/>
      <c r="G17" s="146"/>
      <c r="H17" s="146"/>
      <c r="I17" s="146"/>
      <c r="J17" s="146"/>
      <c r="K17" s="146"/>
      <c r="L17" s="146"/>
      <c r="M17" s="146"/>
      <c r="N17" s="146"/>
    </row>
    <row r="18" spans="4:14" ht="45" customHeight="1" x14ac:dyDescent="0.3">
      <c r="D18" s="33"/>
    </row>
    <row r="19" spans="4:14" ht="45" hidden="1" customHeight="1" x14ac:dyDescent="0.3"/>
    <row r="33" customFormat="1" hidden="1" x14ac:dyDescent="0.3"/>
    <row r="34" customFormat="1" hidden="1" x14ac:dyDescent="0.3"/>
    <row r="35" customFormat="1" hidden="1" x14ac:dyDescent="0.3"/>
    <row r="36" customFormat="1" hidden="1" x14ac:dyDescent="0.3"/>
    <row r="37" customFormat="1" hidden="1" x14ac:dyDescent="0.3"/>
    <row r="38" customFormat="1" hidden="1" x14ac:dyDescent="0.3"/>
    <row r="39" customFormat="1" hidden="1" x14ac:dyDescent="0.3"/>
    <row r="40" customFormat="1" hidden="1" x14ac:dyDescent="0.3"/>
    <row r="41" customFormat="1" hidden="1" x14ac:dyDescent="0.3"/>
    <row r="42" customFormat="1" hidden="1" x14ac:dyDescent="0.3"/>
    <row r="43" customFormat="1" hidden="1" x14ac:dyDescent="0.3"/>
    <row r="44" customFormat="1" hidden="1" x14ac:dyDescent="0.3"/>
    <row r="45" customFormat="1" hidden="1" x14ac:dyDescent="0.3"/>
    <row r="46" customFormat="1" hidden="1" x14ac:dyDescent="0.3"/>
    <row r="47" customFormat="1" hidden="1" x14ac:dyDescent="0.3"/>
    <row r="48" customFormat="1" hidden="1" x14ac:dyDescent="0.3"/>
    <row r="49" customFormat="1" hidden="1" x14ac:dyDescent="0.3"/>
    <row r="50" customFormat="1" hidden="1" x14ac:dyDescent="0.3"/>
    <row r="51" customFormat="1" hidden="1" x14ac:dyDescent="0.3"/>
    <row r="52" customFormat="1" hidden="1" x14ac:dyDescent="0.3"/>
    <row r="53" customFormat="1" hidden="1" x14ac:dyDescent="0.3"/>
    <row r="54" customFormat="1" hidden="1" x14ac:dyDescent="0.3"/>
    <row r="55" customFormat="1" hidden="1" x14ac:dyDescent="0.3"/>
    <row r="56" customFormat="1" hidden="1" x14ac:dyDescent="0.3"/>
    <row r="57" customFormat="1" hidden="1" x14ac:dyDescent="0.3"/>
    <row r="58" customFormat="1" hidden="1" x14ac:dyDescent="0.3"/>
    <row r="59" customFormat="1" hidden="1" x14ac:dyDescent="0.3"/>
    <row r="60" customFormat="1" hidden="1" x14ac:dyDescent="0.3"/>
    <row r="61" customFormat="1" hidden="1" x14ac:dyDescent="0.3"/>
    <row r="62" customFormat="1" hidden="1" x14ac:dyDescent="0.3"/>
    <row r="63" customFormat="1" hidden="1" x14ac:dyDescent="0.3"/>
    <row r="64" customFormat="1" hidden="1" x14ac:dyDescent="0.3"/>
    <row r="65" customFormat="1" hidden="1" x14ac:dyDescent="0.3"/>
    <row r="66" customFormat="1" hidden="1" x14ac:dyDescent="0.3"/>
    <row r="67" customFormat="1" hidden="1" x14ac:dyDescent="0.3"/>
    <row r="68" customFormat="1" hidden="1" x14ac:dyDescent="0.3"/>
    <row r="69" customFormat="1" hidden="1" x14ac:dyDescent="0.3"/>
    <row r="70" customFormat="1" hidden="1" x14ac:dyDescent="0.3"/>
    <row r="71" customFormat="1" hidden="1" x14ac:dyDescent="0.3"/>
    <row r="72" customFormat="1" hidden="1" x14ac:dyDescent="0.3"/>
    <row r="73" customFormat="1" hidden="1" x14ac:dyDescent="0.3"/>
    <row r="74" customFormat="1" hidden="1" x14ac:dyDescent="0.3"/>
    <row r="75" customFormat="1" hidden="1" x14ac:dyDescent="0.3"/>
    <row r="76" customFormat="1" hidden="1" x14ac:dyDescent="0.3"/>
    <row r="77" customFormat="1" hidden="1" x14ac:dyDescent="0.3"/>
    <row r="78" customFormat="1" hidden="1" x14ac:dyDescent="0.3"/>
    <row r="79" customFormat="1" hidden="1" x14ac:dyDescent="0.3"/>
    <row r="80" customFormat="1" hidden="1" x14ac:dyDescent="0.3"/>
    <row r="81" customFormat="1" hidden="1" x14ac:dyDescent="0.3"/>
    <row r="82" customFormat="1" hidden="1" x14ac:dyDescent="0.3"/>
    <row r="83" customFormat="1" hidden="1" x14ac:dyDescent="0.3"/>
    <row r="84" customFormat="1" hidden="1" x14ac:dyDescent="0.3"/>
    <row r="85" customFormat="1" hidden="1" x14ac:dyDescent="0.3"/>
    <row r="86" customFormat="1" hidden="1" x14ac:dyDescent="0.3"/>
    <row r="87" customFormat="1" hidden="1" x14ac:dyDescent="0.3"/>
    <row r="88" customFormat="1" hidden="1" x14ac:dyDescent="0.3"/>
    <row r="89" customFormat="1" hidden="1" x14ac:dyDescent="0.3"/>
    <row r="90" customFormat="1" hidden="1" x14ac:dyDescent="0.3"/>
    <row r="91" customFormat="1" hidden="1" x14ac:dyDescent="0.3"/>
    <row r="92" customFormat="1" hidden="1" x14ac:dyDescent="0.3"/>
    <row r="93" customFormat="1" hidden="1" x14ac:dyDescent="0.3"/>
    <row r="94" customFormat="1" hidden="1" x14ac:dyDescent="0.3"/>
    <row r="95" customFormat="1" hidden="1" x14ac:dyDescent="0.3"/>
    <row r="96" customFormat="1" hidden="1" x14ac:dyDescent="0.3"/>
    <row r="97" customFormat="1" hidden="1" x14ac:dyDescent="0.3"/>
    <row r="98" customFormat="1" hidden="1" x14ac:dyDescent="0.3"/>
    <row r="99" customFormat="1" hidden="1" x14ac:dyDescent="0.3"/>
    <row r="100" customFormat="1" hidden="1" x14ac:dyDescent="0.3"/>
    <row r="101" customFormat="1" hidden="1" x14ac:dyDescent="0.3"/>
    <row r="102" customFormat="1" hidden="1" x14ac:dyDescent="0.3"/>
    <row r="103" customFormat="1" hidden="1" x14ac:dyDescent="0.3"/>
    <row r="104" customFormat="1" hidden="1" x14ac:dyDescent="0.3"/>
    <row r="105" customFormat="1" hidden="1" x14ac:dyDescent="0.3"/>
    <row r="106" customFormat="1" hidden="1" x14ac:dyDescent="0.3"/>
    <row r="107" customFormat="1" hidden="1" x14ac:dyDescent="0.3"/>
    <row r="108" customFormat="1" hidden="1" x14ac:dyDescent="0.3"/>
    <row r="109" customFormat="1" hidden="1" x14ac:dyDescent="0.3"/>
    <row r="110" customFormat="1" hidden="1" x14ac:dyDescent="0.3"/>
    <row r="111" customFormat="1" hidden="1" x14ac:dyDescent="0.3"/>
    <row r="112" customFormat="1" hidden="1" x14ac:dyDescent="0.3"/>
    <row r="113" customFormat="1" hidden="1" x14ac:dyDescent="0.3"/>
    <row r="114" customFormat="1" hidden="1" x14ac:dyDescent="0.3"/>
    <row r="115" customFormat="1" hidden="1" x14ac:dyDescent="0.3"/>
    <row r="116" customFormat="1" hidden="1" x14ac:dyDescent="0.3"/>
    <row r="117" customFormat="1" hidden="1" x14ac:dyDescent="0.3"/>
    <row r="118" customFormat="1" hidden="1" x14ac:dyDescent="0.3"/>
    <row r="119" customFormat="1" hidden="1" x14ac:dyDescent="0.3"/>
    <row r="120" customFormat="1" hidden="1" x14ac:dyDescent="0.3"/>
    <row r="121" customFormat="1" hidden="1" x14ac:dyDescent="0.3"/>
    <row r="122" customFormat="1" hidden="1" x14ac:dyDescent="0.3"/>
    <row r="123" customFormat="1" hidden="1" x14ac:dyDescent="0.3"/>
    <row r="124" customFormat="1" hidden="1" x14ac:dyDescent="0.3"/>
    <row r="125" customFormat="1" hidden="1" x14ac:dyDescent="0.3"/>
    <row r="126" customFormat="1" hidden="1" x14ac:dyDescent="0.3"/>
    <row r="127" customFormat="1" hidden="1" x14ac:dyDescent="0.3"/>
    <row r="128" customFormat="1" hidden="1" x14ac:dyDescent="0.3"/>
    <row r="129" customFormat="1" hidden="1" x14ac:dyDescent="0.3"/>
    <row r="130" customFormat="1" hidden="1" x14ac:dyDescent="0.3"/>
    <row r="131" customFormat="1" hidden="1" x14ac:dyDescent="0.3"/>
    <row r="132" customFormat="1" hidden="1" x14ac:dyDescent="0.3"/>
    <row r="133" customFormat="1" hidden="1" x14ac:dyDescent="0.3"/>
    <row r="134" customFormat="1" hidden="1" x14ac:dyDescent="0.3"/>
    <row r="135" customFormat="1" hidden="1" x14ac:dyDescent="0.3"/>
    <row r="136" customFormat="1" hidden="1" x14ac:dyDescent="0.3"/>
    <row r="137" customFormat="1" hidden="1" x14ac:dyDescent="0.3"/>
    <row r="138" customFormat="1" hidden="1" x14ac:dyDescent="0.3"/>
    <row r="139" customFormat="1" hidden="1" x14ac:dyDescent="0.3"/>
    <row r="140" customFormat="1" hidden="1" x14ac:dyDescent="0.3"/>
    <row r="141" customFormat="1" hidden="1" x14ac:dyDescent="0.3"/>
    <row r="142" customFormat="1" hidden="1" x14ac:dyDescent="0.3"/>
    <row r="143" customFormat="1" hidden="1" x14ac:dyDescent="0.3"/>
    <row r="144" customFormat="1" hidden="1" x14ac:dyDescent="0.3"/>
    <row r="145" customFormat="1" hidden="1" x14ac:dyDescent="0.3"/>
    <row r="146" customFormat="1" hidden="1" x14ac:dyDescent="0.3"/>
    <row r="147" customFormat="1" hidden="1" x14ac:dyDescent="0.3"/>
    <row r="148" customFormat="1" hidden="1" x14ac:dyDescent="0.3"/>
    <row r="149" customFormat="1" hidden="1" x14ac:dyDescent="0.3"/>
    <row r="150" customFormat="1" hidden="1" x14ac:dyDescent="0.3"/>
    <row r="151" customFormat="1" hidden="1" x14ac:dyDescent="0.3"/>
    <row r="152" customFormat="1" hidden="1" x14ac:dyDescent="0.3"/>
    <row r="153" customFormat="1" hidden="1" x14ac:dyDescent="0.3"/>
    <row r="154" customFormat="1" hidden="1" x14ac:dyDescent="0.3"/>
    <row r="155" customFormat="1" hidden="1" x14ac:dyDescent="0.3"/>
    <row r="156" customFormat="1" hidden="1" x14ac:dyDescent="0.3"/>
    <row r="157" customFormat="1" hidden="1" x14ac:dyDescent="0.3"/>
    <row r="158" customFormat="1" hidden="1" x14ac:dyDescent="0.3"/>
    <row r="159" customFormat="1" hidden="1" x14ac:dyDescent="0.3"/>
    <row r="160" customFormat="1" hidden="1" x14ac:dyDescent="0.3"/>
    <row r="161" customFormat="1" hidden="1" x14ac:dyDescent="0.3"/>
    <row r="162" customFormat="1" hidden="1" x14ac:dyDescent="0.3"/>
    <row r="163" customFormat="1" hidden="1" x14ac:dyDescent="0.3"/>
    <row r="164" customFormat="1" hidden="1" x14ac:dyDescent="0.3"/>
    <row r="165" customFormat="1" ht="15" hidden="1" customHeight="1" x14ac:dyDescent="0.3"/>
    <row r="166" customFormat="1" hidden="1" x14ac:dyDescent="0.3"/>
    <row r="167" customFormat="1" hidden="1" x14ac:dyDescent="0.3"/>
    <row r="168" customFormat="1" hidden="1" x14ac:dyDescent="0.3"/>
    <row r="169" customFormat="1" hidden="1" x14ac:dyDescent="0.3"/>
    <row r="170" customFormat="1" hidden="1" x14ac:dyDescent="0.3"/>
    <row r="171" customFormat="1" hidden="1" x14ac:dyDescent="0.3"/>
    <row r="172" customFormat="1" hidden="1" x14ac:dyDescent="0.3"/>
    <row r="173" customFormat="1" hidden="1" x14ac:dyDescent="0.3"/>
    <row r="174" customFormat="1" hidden="1" x14ac:dyDescent="0.3"/>
    <row r="175" customFormat="1" hidden="1" x14ac:dyDescent="0.3"/>
    <row r="176" customFormat="1" hidden="1" x14ac:dyDescent="0.3"/>
    <row r="177" customFormat="1" hidden="1" x14ac:dyDescent="0.3"/>
    <row r="178" customFormat="1" hidden="1" x14ac:dyDescent="0.3"/>
    <row r="179" customFormat="1" hidden="1" x14ac:dyDescent="0.3"/>
    <row r="180" customFormat="1" hidden="1" x14ac:dyDescent="0.3"/>
    <row r="181" customFormat="1" hidden="1" x14ac:dyDescent="0.3"/>
    <row r="182" customFormat="1" hidden="1" x14ac:dyDescent="0.3"/>
    <row r="183" customFormat="1" hidden="1" x14ac:dyDescent="0.3"/>
    <row r="184" customFormat="1" hidden="1" x14ac:dyDescent="0.3"/>
    <row r="185" customFormat="1" hidden="1" x14ac:dyDescent="0.3"/>
    <row r="186" customFormat="1" hidden="1" x14ac:dyDescent="0.3"/>
    <row r="187" customFormat="1" hidden="1" x14ac:dyDescent="0.3"/>
    <row r="188" customFormat="1" hidden="1" x14ac:dyDescent="0.3"/>
    <row r="189" customFormat="1" hidden="1" x14ac:dyDescent="0.3"/>
    <row r="190" customFormat="1" hidden="1" x14ac:dyDescent="0.3"/>
    <row r="191" customFormat="1" hidden="1" x14ac:dyDescent="0.3"/>
    <row r="192" customFormat="1" hidden="1" x14ac:dyDescent="0.3"/>
    <row r="193" customFormat="1" hidden="1" x14ac:dyDescent="0.3"/>
    <row r="194" customFormat="1" hidden="1" x14ac:dyDescent="0.3"/>
    <row r="195" customFormat="1" hidden="1" x14ac:dyDescent="0.3"/>
    <row r="196" customFormat="1" hidden="1" x14ac:dyDescent="0.3"/>
    <row r="197" customFormat="1" hidden="1" x14ac:dyDescent="0.3"/>
    <row r="198" customFormat="1" hidden="1" x14ac:dyDescent="0.3"/>
    <row r="199" customFormat="1" hidden="1" x14ac:dyDescent="0.3"/>
    <row r="200" customFormat="1" hidden="1" x14ac:dyDescent="0.3"/>
    <row r="201" customFormat="1" hidden="1" x14ac:dyDescent="0.3"/>
  </sheetData>
  <sheetProtection algorithmName="SHA-512" hashValue="ApdiuSndDFjVPdo+4cS+iu5ymWIdFH8hwe9qA1mK0Gi7mNp/mo59lJ760OzWpzj8Z73gJGKg+Y7t36QzS8M92Q==" saltValue="PC5PUCnHbisJosZUCkvRkA==" spinCount="100000" sheet="1" formatCells="0" formatColumns="0" formatRows="0" insertColumns="0" insertRows="0" insertHyperlinks="0" deleteColumns="0" deleteRows="0" sort="0" autoFilter="0" pivotTables="0"/>
  <mergeCells count="4">
    <mergeCell ref="B1:P2"/>
    <mergeCell ref="D3:M3"/>
    <mergeCell ref="B5:B14"/>
    <mergeCell ref="D17:N17"/>
  </mergeCells>
  <conditionalFormatting sqref="E5:M5 D14:L14 D13:K13 M13 D12:J12 L12:M12 D11:I11 K11:M11 D10:H10 J10:M10 D9:G9 I9:M9 D8:F8 H8:M8 D7:M7 D6 F6:M6">
    <cfRule type="colorScale" priority="5">
      <colorScale>
        <cfvo type="num" val="0"/>
        <cfvo type="max"/>
        <color theme="0"/>
        <color rgb="FF754925"/>
      </colorScale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234B-BEFF-46A4-BF46-2DD2AA20C917}">
  <dimension ref="B1:L62"/>
  <sheetViews>
    <sheetView showGridLines="0" zoomScaleNormal="100" workbookViewId="0">
      <selection activeCell="XFD9" sqref="XFD9"/>
    </sheetView>
  </sheetViews>
  <sheetFormatPr defaultColWidth="0" defaultRowHeight="14.4" zeroHeight="1" x14ac:dyDescent="0.3"/>
  <cols>
    <col min="1" max="1" customWidth="true" width="9.109375" collapsed="false"/>
    <col min="2" max="3" customWidth="true" width="16.5546875" collapsed="false"/>
    <col min="4" max="13" customWidth="true" width="9.109375" collapsed="false"/>
    <col min="14" max="14" customWidth="true" hidden="true" width="0.0" collapsed="false"/>
    <col min="15" max="16383" hidden="true" width="9.109375" collapsed="false"/>
    <col min="16384" max="16384" customWidth="true" width="32.21875" collapsed="false"/>
  </cols>
  <sheetData>
    <row r="1" spans="2:12" ht="61.5" customHeight="1" x14ac:dyDescent="0.3">
      <c r="B1" s="149" t="s">
        <v>42</v>
      </c>
      <c r="C1" s="149"/>
      <c r="D1" s="149"/>
      <c r="E1" s="149"/>
      <c r="F1" s="149"/>
      <c r="G1" s="149"/>
      <c r="H1" s="149"/>
      <c r="I1" s="149"/>
      <c r="J1" s="149"/>
      <c r="K1" s="149"/>
    </row>
    <row r="2" spans="2:12" ht="19.5" customHeight="1" x14ac:dyDescent="0.3">
      <c r="B2" s="56"/>
      <c r="C2" s="58" t="s">
        <v>10</v>
      </c>
      <c r="D2" s="147" t="s">
        <v>66</v>
      </c>
      <c r="E2" s="147" t="s">
        <v>67</v>
      </c>
      <c r="F2" s="147" t="s">
        <v>68</v>
      </c>
      <c r="G2" s="147" t="s">
        <v>69</v>
      </c>
      <c r="H2" s="147" t="s">
        <v>70</v>
      </c>
      <c r="I2" s="147" t="s">
        <v>71</v>
      </c>
      <c r="J2" s="147" t="s">
        <v>72</v>
      </c>
      <c r="K2" s="147" t="s">
        <v>73</v>
      </c>
      <c r="L2" s="147" t="s">
        <v>74</v>
      </c>
    </row>
    <row r="3" spans="2:12" ht="19.5" customHeight="1" x14ac:dyDescent="0.3">
      <c r="B3" s="59" t="s">
        <v>36</v>
      </c>
      <c r="C3" s="57"/>
      <c r="D3" s="148"/>
      <c r="E3" s="148"/>
      <c r="F3" s="148"/>
      <c r="G3" s="148"/>
      <c r="H3" s="148"/>
      <c r="I3" s="148"/>
      <c r="J3" s="148"/>
      <c r="K3" s="148"/>
      <c r="L3" s="148"/>
    </row>
    <row r="4" spans="2:12" x14ac:dyDescent="0.3">
      <c r="B4" s="63" t="s">
        <v>34</v>
      </c>
      <c r="C4" s="63"/>
      <c r="D4" s="62">
        <v>188.59366899407959</v>
      </c>
      <c r="E4" s="62">
        <v>190.12439292377081</v>
      </c>
      <c r="F4" s="62">
        <v>190.72698992113376</v>
      </c>
      <c r="G4" s="62">
        <v>195.56860582176662</v>
      </c>
      <c r="H4" s="62">
        <v>193.76897787170802</v>
      </c>
      <c r="I4" s="62">
        <v>194.57095606564704</v>
      </c>
      <c r="J4" s="62">
        <v>193.13340864610325</v>
      </c>
      <c r="K4" s="62">
        <v>196.1637147702514</v>
      </c>
      <c r="L4" s="62">
        <v>202.06374967230371</v>
      </c>
    </row>
    <row r="5" spans="2:12" x14ac:dyDescent="0.3">
      <c r="B5" s="64" t="s">
        <v>1</v>
      </c>
      <c r="C5" s="64"/>
      <c r="D5" s="62">
        <v>51.962150439055932</v>
      </c>
      <c r="E5" s="62">
        <v>53.039574820621503</v>
      </c>
      <c r="F5" s="62">
        <v>51.631137880655565</v>
      </c>
      <c r="G5" s="62">
        <v>51.77607807170962</v>
      </c>
      <c r="H5" s="62">
        <v>52.579987080959498</v>
      </c>
      <c r="I5" s="62">
        <v>51.880447574147894</v>
      </c>
      <c r="J5" s="62">
        <v>50.994600355141941</v>
      </c>
      <c r="K5" s="62">
        <v>51.544369621993113</v>
      </c>
      <c r="L5" s="62">
        <v>53.863581634469959</v>
      </c>
    </row>
    <row r="6" spans="2:12" x14ac:dyDescent="0.3">
      <c r="B6" s="64" t="s">
        <v>2</v>
      </c>
      <c r="C6" s="64"/>
      <c r="D6" s="62">
        <v>85.167067531273759</v>
      </c>
      <c r="E6" s="62">
        <v>85.073139099630268</v>
      </c>
      <c r="F6" s="62">
        <v>84.545111840848065</v>
      </c>
      <c r="G6" s="62">
        <v>85.385063659668376</v>
      </c>
      <c r="H6" s="62">
        <v>83.082032053160589</v>
      </c>
      <c r="I6" s="62">
        <v>83.614396993535522</v>
      </c>
      <c r="J6" s="62">
        <v>83.089670124352537</v>
      </c>
      <c r="K6" s="62">
        <v>83.983269289734849</v>
      </c>
      <c r="L6" s="62">
        <v>84.789273060102232</v>
      </c>
    </row>
    <row r="7" spans="2:12" x14ac:dyDescent="0.3">
      <c r="B7" s="64" t="s">
        <v>0</v>
      </c>
      <c r="C7" s="64"/>
      <c r="D7" s="62">
        <v>36.909545390522133</v>
      </c>
      <c r="E7" s="62">
        <v>36.924599867717042</v>
      </c>
      <c r="F7" s="62">
        <v>38.936999660803878</v>
      </c>
      <c r="G7" s="62">
        <v>41.946479525327526</v>
      </c>
      <c r="H7" s="62">
        <v>40.652499292102661</v>
      </c>
      <c r="I7" s="62">
        <v>40.798300179129676</v>
      </c>
      <c r="J7" s="62">
        <v>40.111803925430387</v>
      </c>
      <c r="K7" s="62">
        <v>41.500089547444631</v>
      </c>
      <c r="L7" s="62">
        <v>43.85204889577961</v>
      </c>
    </row>
    <row r="8" spans="2:12" x14ac:dyDescent="0.3">
      <c r="B8" s="64" t="s">
        <v>3</v>
      </c>
      <c r="C8" s="64"/>
      <c r="D8" s="62">
        <v>14.554905633227804</v>
      </c>
      <c r="E8" s="62">
        <v>15.087079135802028</v>
      </c>
      <c r="F8" s="62">
        <v>15.613740538826287</v>
      </c>
      <c r="G8" s="62">
        <v>16.460984565061125</v>
      </c>
      <c r="H8" s="62">
        <v>17.454459445485277</v>
      </c>
      <c r="I8" s="62">
        <v>18.277811318833969</v>
      </c>
      <c r="J8" s="62">
        <v>18.937334241178302</v>
      </c>
      <c r="K8" s="62">
        <v>19.135986311078842</v>
      </c>
      <c r="L8" s="62">
        <v>19.558846081951909</v>
      </c>
    </row>
    <row r="9" spans="2:12" x14ac:dyDescent="0.3"/>
    <row r="10" spans="2:12" x14ac:dyDescent="0.3"/>
    <row r="11" spans="2:12" x14ac:dyDescent="0.3"/>
    <row r="12" spans="2:12" x14ac:dyDescent="0.3"/>
    <row r="13" spans="2:12" x14ac:dyDescent="0.3"/>
    <row r="14" spans="2:12" x14ac:dyDescent="0.3"/>
    <row r="15" spans="2:12" x14ac:dyDescent="0.3"/>
    <row r="16" spans="2:12" x14ac:dyDescent="0.3"/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  <row r="25" customFormat="1" x14ac:dyDescent="0.3"/>
    <row r="26" customFormat="1" x14ac:dyDescent="0.3"/>
    <row r="27" customFormat="1" x14ac:dyDescent="0.3"/>
    <row r="28" customFormat="1" x14ac:dyDescent="0.3"/>
    <row r="29" customFormat="1" x14ac:dyDescent="0.3"/>
    <row r="30" customFormat="1" x14ac:dyDescent="0.3"/>
    <row r="31" customFormat="1" x14ac:dyDescent="0.3"/>
    <row r="32" customFormat="1" x14ac:dyDescent="0.3"/>
    <row r="33" customFormat="1" hidden="1" x14ac:dyDescent="0.3"/>
    <row r="34" customFormat="1" hidden="1" x14ac:dyDescent="0.3"/>
    <row r="35" customFormat="1" hidden="1" x14ac:dyDescent="0.3"/>
    <row r="36" customFormat="1" hidden="1" x14ac:dyDescent="0.3"/>
    <row r="37" customFormat="1" hidden="1" x14ac:dyDescent="0.3"/>
    <row r="38" customFormat="1" hidden="1" x14ac:dyDescent="0.3"/>
    <row r="39" customFormat="1" hidden="1" x14ac:dyDescent="0.3"/>
    <row r="40" customFormat="1" hidden="1" x14ac:dyDescent="0.3"/>
    <row r="41" customFormat="1" hidden="1" x14ac:dyDescent="0.3"/>
    <row r="42" customFormat="1" hidden="1" x14ac:dyDescent="0.3"/>
    <row r="43" customFormat="1" hidden="1" x14ac:dyDescent="0.3"/>
    <row r="44" customFormat="1" hidden="1" x14ac:dyDescent="0.3"/>
    <row r="45" customFormat="1" hidden="1" x14ac:dyDescent="0.3"/>
    <row r="46" customFormat="1" hidden="1" x14ac:dyDescent="0.3"/>
    <row r="47" customFormat="1" hidden="1" x14ac:dyDescent="0.3"/>
    <row r="48" customFormat="1" hidden="1" x14ac:dyDescent="0.3"/>
    <row r="49" customFormat="1" hidden="1" x14ac:dyDescent="0.3"/>
    <row r="50" customFormat="1" hidden="1" x14ac:dyDescent="0.3"/>
    <row r="51" customFormat="1" hidden="1" x14ac:dyDescent="0.3"/>
    <row r="52" customFormat="1" hidden="1" x14ac:dyDescent="0.3"/>
    <row r="53" customFormat="1" hidden="1" x14ac:dyDescent="0.3"/>
    <row r="54" customFormat="1" hidden="1" x14ac:dyDescent="0.3"/>
    <row r="55" customFormat="1" hidden="1" x14ac:dyDescent="0.3"/>
    <row r="56" customFormat="1" hidden="1" x14ac:dyDescent="0.3"/>
    <row r="57" customFormat="1" hidden="1" x14ac:dyDescent="0.3"/>
    <row r="58" customFormat="1" hidden="1" x14ac:dyDescent="0.3"/>
    <row r="59" customFormat="1" hidden="1" x14ac:dyDescent="0.3"/>
    <row r="60" customFormat="1" hidden="1" x14ac:dyDescent="0.3"/>
    <row r="61" customFormat="1" hidden="1" x14ac:dyDescent="0.3"/>
    <row r="62" customFormat="1" hidden="1" x14ac:dyDescent="0.3"/>
  </sheetData>
  <sheetProtection algorithmName="SHA-512" hashValue="IOOVi/oWehuVHbrBaR2mE8yz9HxUBpzBC+Sp+iGCPm4+1vPcm8JM7Pn7XEIUI0Zcv+/Zmi/Oj2VuZF5P5zkSKw==" saltValue="0yGsqw41Wq1ouOcMW8etag==" spinCount="100000" sheet="1" formatCells="0" formatColumns="0" formatRows="0" insertColumns="0" insertRows="0" insertHyperlinks="0" deleteColumns="0" deleteRows="0" sort="0" autoFilter="0" pivotTables="0"/>
  <mergeCells count="10">
    <mergeCell ref="B1:K1"/>
    <mergeCell ref="D2:D3"/>
    <mergeCell ref="E2:E3"/>
    <mergeCell ref="F2:F3"/>
    <mergeCell ref="G2:G3"/>
    <mergeCell ref="L2:L3"/>
    <mergeCell ref="K2:K3"/>
    <mergeCell ref="J2:J3"/>
    <mergeCell ref="I2:I3"/>
    <mergeCell ref="H2:H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0D5F9-3EDF-423C-BE37-AB3235EB0041}">
  <sheetPr>
    <pageSetUpPr fitToPage="1"/>
  </sheetPr>
  <dimension ref="A1:Q38"/>
  <sheetViews>
    <sheetView showGridLines="0" tabSelected="1" zoomScaleNormal="100" workbookViewId="0">
      <selection activeCell="H28" sqref="H28"/>
    </sheetView>
  </sheetViews>
  <sheetFormatPr defaultColWidth="0" defaultRowHeight="14.4" zeroHeight="1" x14ac:dyDescent="0.3"/>
  <cols>
    <col min="1" max="1" customWidth="true" style="35" width="4.88671875" collapsed="false"/>
    <col min="2" max="2" customWidth="true" style="35" width="24.5546875" collapsed="false"/>
    <col min="3" max="3" customWidth="true" style="35" width="31.0" collapsed="false"/>
    <col min="4" max="8" customWidth="true" style="35" width="15.44140625" collapsed="false"/>
    <col min="9" max="11" customWidth="true" style="35" width="9.109375" collapsed="false"/>
    <col min="12" max="12" customWidth="true" style="35" width="34.44140625" collapsed="false"/>
    <col min="13" max="13" customWidth="true" style="35" width="23.44140625" collapsed="false"/>
    <col min="14" max="14" customWidth="true" style="35" width="9.109375" collapsed="false"/>
    <col min="15" max="15" customWidth="true" style="35" width="17.44140625" collapsed="false"/>
    <col min="16" max="16" customWidth="true" style="35" width="18.44140625" collapsed="false"/>
    <col min="17" max="17" customWidth="true" style="35" width="12.6640625" collapsed="false"/>
    <col min="18" max="21" customWidth="true" style="35" width="9.109375" collapsed="false"/>
    <col min="22" max="16384" hidden="true" style="35" width="9.109375" collapsed="false"/>
  </cols>
  <sheetData>
    <row r="1" spans="1:17" ht="14.25" customHeight="1" x14ac:dyDescent="0.3">
      <c r="B1" s="42"/>
      <c r="C1" s="42"/>
      <c r="D1" s="42"/>
      <c r="E1" s="42"/>
      <c r="F1" s="42"/>
      <c r="G1" s="42"/>
      <c r="H1" s="42"/>
      <c r="I1" s="43"/>
      <c r="J1" s="43"/>
    </row>
    <row r="2" spans="1:17" ht="36" customHeight="1" x14ac:dyDescent="0.3">
      <c r="B2" s="119" t="s">
        <v>62</v>
      </c>
      <c r="C2" s="119"/>
      <c r="D2" s="119"/>
      <c r="E2" s="119"/>
      <c r="F2" s="119"/>
      <c r="G2" s="119"/>
      <c r="H2" s="44"/>
      <c r="I2" s="39"/>
      <c r="J2" s="39"/>
      <c r="K2" s="38"/>
    </row>
    <row r="3" spans="1:17" ht="6.75" customHeight="1" x14ac:dyDescent="0.3">
      <c r="B3" s="34"/>
      <c r="C3" s="34"/>
      <c r="D3" s="34"/>
      <c r="E3" s="34"/>
      <c r="F3" s="34"/>
      <c r="G3" s="34"/>
      <c r="H3" s="34"/>
      <c r="I3" s="39"/>
      <c r="J3" s="39"/>
    </row>
    <row r="4" spans="1:17" ht="17.25" customHeight="1" x14ac:dyDescent="0.3">
      <c r="B4" s="76"/>
      <c r="C4" s="58" t="s">
        <v>12</v>
      </c>
      <c r="D4" s="123" t="s">
        <v>16</v>
      </c>
      <c r="E4" s="123" t="s">
        <v>15</v>
      </c>
      <c r="F4" s="123" t="s">
        <v>17</v>
      </c>
      <c r="G4" s="123" t="s">
        <v>43</v>
      </c>
      <c r="H4" s="34"/>
      <c r="I4" s="39"/>
      <c r="J4" s="39"/>
      <c r="K4" s="39"/>
    </row>
    <row r="5" spans="1:17" s="34" customFormat="1" ht="17.25" customHeight="1" x14ac:dyDescent="0.3">
      <c r="B5" s="59" t="s">
        <v>36</v>
      </c>
      <c r="C5" s="107"/>
      <c r="D5" s="124"/>
      <c r="E5" s="124"/>
      <c r="F5" s="124"/>
      <c r="G5" s="124"/>
      <c r="I5" s="39"/>
      <c r="J5" s="39"/>
      <c r="K5" s="39"/>
    </row>
    <row r="6" spans="1:17" s="34" customFormat="1" ht="15.75" customHeight="1" x14ac:dyDescent="0.3">
      <c r="A6" s="37" t="s">
        <v>44</v>
      </c>
      <c r="B6" s="83" t="s">
        <v>1</v>
      </c>
      <c r="C6" s="83"/>
      <c r="D6" s="84">
        <v>0.59760108543303736</v>
      </c>
      <c r="E6" s="84">
        <v>0</v>
      </c>
      <c r="F6" s="84">
        <v>5.0712347593245048E-2</v>
      </c>
      <c r="G6" s="84">
        <v>0.35168656697371753</v>
      </c>
      <c r="I6" s="39"/>
      <c r="J6" s="39"/>
      <c r="K6" s="37" t="s">
        <v>44</v>
      </c>
    </row>
    <row r="7" spans="1:17" s="34" customFormat="1" ht="15.75" customHeight="1" x14ac:dyDescent="0.3">
      <c r="A7" s="37" t="s">
        <v>45</v>
      </c>
      <c r="B7" s="108" t="s">
        <v>2</v>
      </c>
      <c r="C7" s="109"/>
      <c r="D7" s="84">
        <v>0.10503015292350648</v>
      </c>
      <c r="E7" s="84">
        <v>0.84188024816997842</v>
      </c>
      <c r="F7" s="84">
        <v>2.188733384395198E-2</v>
      </c>
      <c r="G7" s="84">
        <v>3.1202265062563069E-2</v>
      </c>
      <c r="I7" s="39"/>
      <c r="J7" s="39"/>
      <c r="K7" s="37" t="s">
        <v>45</v>
      </c>
    </row>
    <row r="8" spans="1:17" s="34" customFormat="1" ht="15.75" customHeight="1" x14ac:dyDescent="0.3">
      <c r="A8" s="37" t="s">
        <v>46</v>
      </c>
      <c r="B8" s="108" t="s">
        <v>0</v>
      </c>
      <c r="C8" s="109"/>
      <c r="D8" s="84">
        <v>0.52190075468170849</v>
      </c>
      <c r="E8" s="84">
        <v>0</v>
      </c>
      <c r="F8" s="84">
        <v>0.35634571479348093</v>
      </c>
      <c r="G8" s="84">
        <v>0.12175353052481064</v>
      </c>
      <c r="I8" s="39"/>
      <c r="J8" s="39"/>
      <c r="K8" s="37" t="s">
        <v>46</v>
      </c>
    </row>
    <row r="9" spans="1:17" s="34" customFormat="1" ht="15.75" customHeight="1" x14ac:dyDescent="0.3">
      <c r="A9" s="37" t="s">
        <v>47</v>
      </c>
      <c r="B9" s="108" t="s">
        <v>3</v>
      </c>
      <c r="C9" s="109"/>
      <c r="D9" s="84">
        <v>0.94621272576160054</v>
      </c>
      <c r="E9" s="84">
        <v>0</v>
      </c>
      <c r="F9" s="84">
        <v>0</v>
      </c>
      <c r="G9" s="84">
        <v>5.3787274238399449E-2</v>
      </c>
      <c r="I9" s="39"/>
      <c r="J9" s="39"/>
      <c r="K9" s="37" t="s">
        <v>47</v>
      </c>
    </row>
    <row r="10" spans="1:17" s="34" customFormat="1" ht="15.75" customHeight="1" x14ac:dyDescent="0.3">
      <c r="B10" s="35"/>
      <c r="C10" s="35"/>
      <c r="D10" s="35"/>
      <c r="E10" s="35"/>
      <c r="F10" s="35"/>
      <c r="G10" s="35"/>
      <c r="I10" s="39"/>
      <c r="J10" s="39"/>
      <c r="K10" s="39"/>
    </row>
    <row r="11" spans="1:17" s="41" customFormat="1" ht="15.75" customHeight="1" x14ac:dyDescent="0.3">
      <c r="B11" s="35"/>
      <c r="C11" s="35"/>
      <c r="D11" s="35"/>
      <c r="E11" s="35"/>
      <c r="F11" s="35"/>
      <c r="G11" s="35"/>
      <c r="H11" s="35"/>
      <c r="I11" s="40"/>
      <c r="J11" s="40"/>
      <c r="K11" s="39"/>
      <c r="Q11" s="34"/>
    </row>
    <row r="12" spans="1:17" s="34" customFormat="1" ht="17.25" customHeight="1" x14ac:dyDescent="0.3">
      <c r="B12" s="125" t="s">
        <v>63</v>
      </c>
      <c r="C12" s="125"/>
      <c r="D12" s="125"/>
      <c r="E12" s="125"/>
      <c r="F12" s="125"/>
      <c r="G12" s="125"/>
      <c r="H12" s="125"/>
      <c r="I12" s="35"/>
      <c r="J12" s="35"/>
      <c r="K12" s="39"/>
    </row>
    <row r="13" spans="1:17" s="34" customFormat="1" ht="13.5" customHeight="1" x14ac:dyDescent="0.3">
      <c r="B13" s="35"/>
      <c r="C13" s="35"/>
      <c r="D13" s="39"/>
      <c r="E13" s="39"/>
      <c r="F13" s="39"/>
      <c r="G13" s="39"/>
      <c r="I13" s="36"/>
      <c r="J13" s="36"/>
      <c r="K13" s="39"/>
    </row>
    <row r="14" spans="1:17" s="34" customFormat="1" ht="15.75" customHeight="1" x14ac:dyDescent="0.3">
      <c r="B14" s="123" t="s">
        <v>12</v>
      </c>
      <c r="C14" s="123" t="s">
        <v>36</v>
      </c>
      <c r="D14" s="123" t="s">
        <v>48</v>
      </c>
      <c r="E14" s="35"/>
      <c r="F14" s="39"/>
      <c r="G14" s="39"/>
      <c r="I14" s="35"/>
      <c r="J14" s="35"/>
      <c r="K14" s="39"/>
    </row>
    <row r="15" spans="1:17" s="34" customFormat="1" ht="15.75" customHeight="1" x14ac:dyDescent="0.3">
      <c r="B15" s="124"/>
      <c r="C15" s="124"/>
      <c r="D15" s="124"/>
      <c r="F15" s="39"/>
      <c r="G15" s="39"/>
      <c r="K15" s="39"/>
    </row>
    <row r="16" spans="1:17" s="34" customFormat="1" ht="15" customHeight="1" x14ac:dyDescent="0.3">
      <c r="B16" s="120" t="s">
        <v>16</v>
      </c>
      <c r="C16" s="83" t="s">
        <v>1</v>
      </c>
      <c r="D16" s="83">
        <f>115229.239998399/1000</f>
        <v>115.22923999839901</v>
      </c>
      <c r="E16" s="53"/>
      <c r="F16" s="54"/>
      <c r="G16" s="39"/>
      <c r="K16" s="39"/>
    </row>
    <row r="17" spans="2:11" s="34" customFormat="1" ht="15" customHeight="1" x14ac:dyDescent="0.3">
      <c r="B17" s="121"/>
      <c r="C17" s="83" t="s">
        <v>0</v>
      </c>
      <c r="D17" s="83">
        <f>81928.2929700835/1000</f>
        <v>81.92829297008349</v>
      </c>
      <c r="E17" s="53"/>
      <c r="F17" s="54"/>
      <c r="G17" s="39"/>
      <c r="K17" s="39"/>
    </row>
    <row r="18" spans="2:11" s="34" customFormat="1" ht="15" customHeight="1" x14ac:dyDescent="0.3">
      <c r="B18" s="121"/>
      <c r="C18" s="83" t="s">
        <v>3</v>
      </c>
      <c r="D18" s="83">
        <f>66250.3390606976/1000</f>
        <v>66.250339060697598</v>
      </c>
      <c r="E18" s="53"/>
      <c r="F18" s="54"/>
      <c r="G18" s="39"/>
      <c r="K18" s="39"/>
    </row>
    <row r="19" spans="2:11" s="34" customFormat="1" ht="17.25" customHeight="1" x14ac:dyDescent="0.3">
      <c r="B19" s="121"/>
      <c r="C19" s="83" t="s">
        <v>2</v>
      </c>
      <c r="D19" s="83">
        <f>31879.46329772/1000</f>
        <v>31.879463297720001</v>
      </c>
      <c r="E19" s="53"/>
      <c r="F19" s="54"/>
      <c r="G19" s="39"/>
      <c r="K19" s="39"/>
    </row>
    <row r="20" spans="2:11" s="34" customFormat="1" ht="16.5" customHeight="1" x14ac:dyDescent="0.3">
      <c r="B20" s="122"/>
      <c r="C20" s="83" t="s">
        <v>34</v>
      </c>
      <c r="D20" s="83">
        <f>SUM(D16:D19)</f>
        <v>295.28733532690012</v>
      </c>
      <c r="K20" s="40"/>
    </row>
    <row r="21" spans="2:11" s="34" customFormat="1" ht="15" customHeight="1" x14ac:dyDescent="0.3">
      <c r="B21" s="120" t="s">
        <v>15</v>
      </c>
      <c r="C21" s="83" t="s">
        <v>1</v>
      </c>
      <c r="D21" s="83">
        <v>0</v>
      </c>
      <c r="F21" s="39"/>
      <c r="G21" s="39"/>
      <c r="K21" s="39"/>
    </row>
    <row r="22" spans="2:11" s="34" customFormat="1" ht="15" customHeight="1" x14ac:dyDescent="0.3">
      <c r="B22" s="121"/>
      <c r="C22" s="83" t="s">
        <v>2</v>
      </c>
      <c r="D22" s="83">
        <f>255533.19428333/1000</f>
        <v>255.53319428333</v>
      </c>
      <c r="E22" s="53"/>
      <c r="F22" s="39"/>
      <c r="G22" s="39"/>
      <c r="K22" s="39"/>
    </row>
    <row r="23" spans="2:11" s="34" customFormat="1" ht="15" customHeight="1" x14ac:dyDescent="0.3">
      <c r="B23" s="121"/>
      <c r="C23" s="83" t="s">
        <v>0</v>
      </c>
      <c r="D23" s="83">
        <v>0</v>
      </c>
      <c r="F23" s="39"/>
      <c r="G23" s="39"/>
      <c r="K23" s="39"/>
    </row>
    <row r="24" spans="2:11" s="34" customFormat="1" ht="17.25" customHeight="1" x14ac:dyDescent="0.3">
      <c r="B24" s="121"/>
      <c r="C24" s="83" t="s">
        <v>3</v>
      </c>
      <c r="D24" s="83">
        <v>0</v>
      </c>
      <c r="F24" s="39"/>
      <c r="G24" s="39"/>
      <c r="K24" s="39"/>
    </row>
    <row r="25" spans="2:11" s="34" customFormat="1" ht="15" customHeight="1" x14ac:dyDescent="0.3">
      <c r="B25" s="122"/>
      <c r="C25" s="83" t="s">
        <v>34</v>
      </c>
      <c r="D25" s="83">
        <f>SUM(D21:D24)</f>
        <v>255.53319428333</v>
      </c>
      <c r="K25" s="39"/>
    </row>
    <row r="26" spans="2:11" s="34" customFormat="1" ht="15" customHeight="1" x14ac:dyDescent="0.3">
      <c r="B26" s="120" t="s">
        <v>43</v>
      </c>
      <c r="C26" s="83" t="s">
        <v>1</v>
      </c>
      <c r="D26" s="83">
        <f>67812.0853824462/1000</f>
        <v>67.812085382446199</v>
      </c>
      <c r="E26" s="53"/>
      <c r="F26" s="39"/>
      <c r="G26" s="39"/>
      <c r="K26" s="39"/>
    </row>
    <row r="27" spans="2:11" s="34" customFormat="1" ht="15" customHeight="1" x14ac:dyDescent="0.3">
      <c r="B27" s="121"/>
      <c r="C27" s="83" t="s">
        <v>0</v>
      </c>
      <c r="D27" s="83">
        <f>19112.9421245275/1000</f>
        <v>19.1129421245275</v>
      </c>
      <c r="E27" s="53"/>
      <c r="F27" s="39"/>
      <c r="G27" s="39"/>
      <c r="K27" s="39"/>
    </row>
    <row r="28" spans="2:11" s="34" customFormat="1" ht="15" customHeight="1" x14ac:dyDescent="0.3">
      <c r="B28" s="121"/>
      <c r="C28" s="83" t="s">
        <v>2</v>
      </c>
      <c r="D28" s="83">
        <f>9470.72279892955/1000</f>
        <v>9.4707227989295504</v>
      </c>
      <c r="E28" s="53"/>
      <c r="F28" s="39"/>
      <c r="G28" s="39"/>
      <c r="K28" s="39"/>
    </row>
    <row r="29" spans="2:11" s="34" customFormat="1" ht="17.25" customHeight="1" x14ac:dyDescent="0.3">
      <c r="B29" s="121"/>
      <c r="C29" s="83" t="s">
        <v>3</v>
      </c>
      <c r="D29" s="83">
        <f>3765.98734980711/1000</f>
        <v>3.7659873498071104</v>
      </c>
      <c r="E29" s="53"/>
      <c r="F29" s="39"/>
      <c r="G29" s="39"/>
      <c r="K29" s="39"/>
    </row>
    <row r="30" spans="2:11" s="34" customFormat="1" ht="15" customHeight="1" x14ac:dyDescent="0.3">
      <c r="B30" s="122"/>
      <c r="C30" s="83" t="s">
        <v>34</v>
      </c>
      <c r="D30" s="83">
        <f>SUM(D26:D29)</f>
        <v>100.16173765571035</v>
      </c>
      <c r="K30" s="39"/>
    </row>
    <row r="31" spans="2:11" s="34" customFormat="1" ht="15" customHeight="1" x14ac:dyDescent="0.3">
      <c r="B31" s="120" t="s">
        <v>17</v>
      </c>
      <c r="C31" s="83" t="s">
        <v>0</v>
      </c>
      <c r="D31" s="83">
        <f>55939.36367852/1000</f>
        <v>55.939363678520003</v>
      </c>
      <c r="E31" s="53"/>
      <c r="K31" s="39"/>
    </row>
    <row r="32" spans="2:11" s="34" customFormat="1" ht="15" customHeight="1" x14ac:dyDescent="0.3">
      <c r="B32" s="121"/>
      <c r="C32" s="83" t="s">
        <v>1</v>
      </c>
      <c r="D32" s="83">
        <f>9778.33778108/1000</f>
        <v>9.7783377810799994</v>
      </c>
      <c r="E32" s="53"/>
      <c r="F32" s="39"/>
      <c r="G32" s="39"/>
      <c r="K32" s="39"/>
    </row>
    <row r="33" spans="2:11" s="34" customFormat="1" ht="15" customHeight="1" x14ac:dyDescent="0.3">
      <c r="B33" s="121"/>
      <c r="C33" s="83" t="s">
        <v>2</v>
      </c>
      <c r="D33" s="83">
        <f>6643.39179313/1000</f>
        <v>6.6433917931300002</v>
      </c>
      <c r="E33" s="53"/>
      <c r="F33" s="39"/>
      <c r="G33" s="39"/>
      <c r="K33" s="39"/>
    </row>
    <row r="34" spans="2:11" s="34" customFormat="1" ht="17.25" customHeight="1" x14ac:dyDescent="0.3">
      <c r="B34" s="121"/>
      <c r="C34" s="83" t="s">
        <v>3</v>
      </c>
      <c r="D34" s="83">
        <v>0</v>
      </c>
      <c r="F34" s="39"/>
      <c r="G34" s="39"/>
      <c r="K34" s="39"/>
    </row>
    <row r="35" spans="2:11" x14ac:dyDescent="0.3">
      <c r="B35" s="122"/>
      <c r="C35" s="83" t="s">
        <v>34</v>
      </c>
      <c r="D35" s="83">
        <f>SUM(D31:D33)</f>
        <v>72.361093252730001</v>
      </c>
    </row>
    <row r="36" spans="2:11" x14ac:dyDescent="0.3"/>
    <row r="37" spans="2:11" x14ac:dyDescent="0.3"/>
    <row r="38" spans="2:11" x14ac:dyDescent="0.3"/>
  </sheetData>
  <sheetProtection algorithmName="SHA-512" hashValue="Ti+KB0RxWzeUdR3d2gnmoieuQpiYFK9t1lfjdFxeSe4ckFMlW+PU9lAk2fVoRG/tMYtnRrpZfor6qw9kl/PLJg==" saltValue="WP4uUCraQHrbIqwyuevwkA==" spinCount="100000" sheet="1" formatCells="0" formatColumns="0" formatRows="0" insertColumns="0" insertRows="0" insertHyperlinks="0" deleteColumns="0" deleteRows="0" sort="0" autoFilter="0" pivotTables="0"/>
  <mergeCells count="13">
    <mergeCell ref="B2:G2"/>
    <mergeCell ref="B31:B35"/>
    <mergeCell ref="E4:E5"/>
    <mergeCell ref="F4:F5"/>
    <mergeCell ref="G4:G5"/>
    <mergeCell ref="D4:D5"/>
    <mergeCell ref="B14:B15"/>
    <mergeCell ref="C14:C15"/>
    <mergeCell ref="B16:B20"/>
    <mergeCell ref="B21:B25"/>
    <mergeCell ref="B26:B30"/>
    <mergeCell ref="B12:H12"/>
    <mergeCell ref="D14:D15"/>
  </mergeCells>
  <pageMargins left="0.7" right="0.7" top="0.75" bottom="0.75" header="0.3" footer="0.3"/>
  <pageSetup paperSize="9" scale="34" fitToHeight="0" orientation="portrait" r:id="rId1"/>
  <headerFooter differentOddEven="1">
    <oddHeader>&amp;L&amp;1 </oddHeader>
    <oddFooter>&amp;L&amp;1 </oddFooter>
    <evenHeader>&amp;L&amp;1 </evenHeader>
    <evenFooter>&amp;L&amp;1 </evenFooter>
  </headerFooter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a8eb17c2-9e17-42c7-b1b5-9cae2d2a6ccd</TitusGUID>
  <TitusMetadata xmlns="">eyJucyI6IioiLCJwcm9wcyI6W3sibiI6IkNsYXNpZmljYXJlIiwidmFscyI6W3sidmFsdWUiOiJOT05FIn1dfV19</TitusMetadata>
</titus>
</file>

<file path=customXml/itemProps1.xml><?xml version="1.0" encoding="utf-8"?>
<ds:datastoreItem xmlns:ds="http://schemas.openxmlformats.org/officeDocument/2006/customXml" ds:itemID="{FF6729EA-EBD8-4B5F-BAD6-12DC647C8BB5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Diagrama 1</vt:lpstr>
      <vt:lpstr>Diagrama 2</vt:lpstr>
      <vt:lpstr>Diagrama 3</vt:lpstr>
      <vt:lpstr>Diagrama 4</vt:lpstr>
      <vt:lpstr>Diagrama 5</vt:lpstr>
      <vt:lpstr>Diagrama 6</vt:lpstr>
      <vt:lpstr>diagrama3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2015-06-05T18:17:20Z</dcterms:created>
  <dcterms:modified xsi:type="dcterms:W3CDTF">2026-08-07T12:46:12Z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a8eb17c2-9e17-42c7-b1b5-9cae2d2a6ccd</vt:lpwstr>
  </property>
  <property fmtid="{D5CDD505-2E9C-101B-9397-08002B2CF9AE}" pid="3" name="Clasificare">
    <vt:lpwstr>NONE</vt:lpwstr>
  </property>
  <property fmtid="{D5CDD505-2E9C-101B-9397-08002B2CF9AE}" pid="4" name="MSIP_Label_38962dcf-d39f-4edc-a396-338a56ba9170_Enabled">
    <vt:lpwstr>true</vt:lpwstr>
  </property>
  <property fmtid="{D5CDD505-2E9C-101B-9397-08002B2CF9AE}" pid="5" name="MSIP_Label_38962dcf-d39f-4edc-a396-338a56ba9170_SetDate">
    <vt:lpwstr>2025-01-13T10:30:28Z</vt:lpwstr>
  </property>
  <property fmtid="{D5CDD505-2E9C-101B-9397-08002B2CF9AE}" pid="6" name="MSIP_Label_38962dcf-d39f-4edc-a396-338a56ba9170_Method">
    <vt:lpwstr>Privileged</vt:lpwstr>
  </property>
  <property fmtid="{D5CDD505-2E9C-101B-9397-08002B2CF9AE}" pid="7" name="MSIP_Label_38962dcf-d39f-4edc-a396-338a56ba9170_Name">
    <vt:lpwstr>NONE</vt:lpwstr>
  </property>
  <property fmtid="{D5CDD505-2E9C-101B-9397-08002B2CF9AE}" pid="8" name="MSIP_Label_38962dcf-d39f-4edc-a396-338a56ba9170_SiteId">
    <vt:lpwstr>5887d430-0034-4561-b771-12c77faf2fa0</vt:lpwstr>
  </property>
  <property fmtid="{D5CDD505-2E9C-101B-9397-08002B2CF9AE}" pid="9" name="MSIP_Label_38962dcf-d39f-4edc-a396-338a56ba9170_ActionId">
    <vt:lpwstr>259229fd-3b17-4cf2-874a-a601b9bc90f7</vt:lpwstr>
  </property>
  <property fmtid="{D5CDD505-2E9C-101B-9397-08002B2CF9AE}" pid="10" name="MSIP_Label_38962dcf-d39f-4edc-a396-338a56ba9170_ContentBits">
    <vt:lpwstr>0</vt:lpwstr>
  </property>
</Properties>
</file>